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longh\Desktop\X\03_decision\"/>
    </mc:Choice>
  </mc:AlternateContent>
  <xr:revisionPtr revIDLastSave="0" documentId="13_ncr:1_{F19B25BF-F893-45B3-8781-63D97C08AED7}" xr6:coauthVersionLast="47" xr6:coauthVersionMax="47" xr10:uidLastSave="{00000000-0000-0000-0000-000000000000}"/>
  <bookViews>
    <workbookView xWindow="-108" yWindow="-108" windowWidth="30936" windowHeight="16896" firstSheet="1" activeTab="1" xr2:uid="{7F1CF97F-AFBE-47E4-8719-421518A77907}"/>
  </bookViews>
  <sheets>
    <sheet name="__snloffice" sheetId="2" state="veryHidden" r:id="rId1"/>
    <sheet name="Sheet3" sheetId="3" r:id="rId2"/>
  </sheets>
  <definedNames>
    <definedName name="_xlnm._FilterDatabase" localSheetId="1" hidden="1">Sheet3!$A$5:$AJ$2908</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snl__1D767B1A_1B2D_423E_9CD7_B98241B258B4_" localSheetId="1" hidden="1">Sheet3!$A$1,Sheet3!$C$6:$AJ$2908</definedName>
    <definedName name="snl__D4B2FC3B_F787_4797_A5A9_5CD92B83CD7C_" localSheetId="1" hidden="1">Sheet3!$A$1,Sheet3!$C$6:$AJ$2908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3" l="1"/>
  <c r="A2" i="3"/>
  <c r="B2" i="3"/>
  <c r="C2" i="3"/>
  <c r="D2" i="3"/>
  <c r="E2" i="3"/>
  <c r="F2" i="3"/>
  <c r="G2" i="3"/>
  <c r="H2" i="3"/>
  <c r="I2" i="3"/>
  <c r="J2" i="3"/>
  <c r="K2" i="3"/>
  <c r="L2" i="3"/>
  <c r="M2" i="3"/>
  <c r="N2" i="3"/>
  <c r="O2" i="3"/>
  <c r="P2" i="3"/>
  <c r="Q2" i="3"/>
  <c r="R2" i="3"/>
  <c r="S2" i="3"/>
  <c r="T2" i="3"/>
  <c r="U2" i="3"/>
  <c r="V2" i="3"/>
  <c r="W2" i="3"/>
  <c r="X2" i="3"/>
  <c r="Y2" i="3"/>
  <c r="Z2" i="3"/>
  <c r="AA2" i="3"/>
  <c r="AB2" i="3"/>
  <c r="AC2" i="3"/>
  <c r="AD2" i="3"/>
  <c r="AE2" i="3"/>
  <c r="AF2" i="3"/>
  <c r="AG2" i="3"/>
  <c r="AH2" i="3"/>
  <c r="AI2" i="3"/>
  <c r="AJ2" i="3"/>
  <c r="I4" i="3"/>
  <c r="AA4" i="3"/>
  <c r="AD4" i="3"/>
  <c r="AG4" i="3"/>
  <c r="J5" i="3"/>
  <c r="K5" i="3"/>
  <c r="L5" i="3"/>
  <c r="M5" i="3"/>
  <c r="X5" i="3"/>
  <c r="Y5" i="3"/>
</calcChain>
</file>

<file path=xl/sharedStrings.xml><?xml version="1.0" encoding="utf-8"?>
<sst xmlns="http://schemas.openxmlformats.org/spreadsheetml/2006/main" count="37192" uniqueCount="6654">
  <si>
    <t>10x Genomics, Inc. (NASDAQGS:TXG)</t>
  </si>
  <si>
    <t>1-800-FLOWERS.COM, Inc. (NASDAQGS:FLWS)</t>
  </si>
  <si>
    <t>1st Source Corporation (NASDAQGS:SRCE)</t>
  </si>
  <si>
    <t>3M Company (NYSE:MMM)</t>
  </si>
  <si>
    <t>89bio, Inc. (NASDAQGM:ETNB)</t>
  </si>
  <si>
    <t>A. O. Smith Corporation (NYSE:AOS)</t>
  </si>
  <si>
    <t>A10 Networks, Inc. (NYSE:ATEN)</t>
  </si>
  <si>
    <t>AAON, Inc. (NASDAQGS:AAON)</t>
  </si>
  <si>
    <t>AAR Corp. (NYSE:AIR)</t>
  </si>
  <si>
    <t>AB Active ETFs, Inc. - AB Conservative Buffer ETF (NASDAQGM:BUFC)</t>
  </si>
  <si>
    <t>Abacus Life, Inc. (NASDAQCM:ABL)</t>
  </si>
  <si>
    <t>Abbott Laboratories (NYSE:ABT)</t>
  </si>
  <si>
    <t>AbbVie Inc. (NYSE:ABBV)</t>
  </si>
  <si>
    <t>Abercrombie &amp; Fitch Co. (NYSE:ANF)</t>
  </si>
  <si>
    <t>ABM Industries Incorporated (NYSE:ABM)</t>
  </si>
  <si>
    <t>Abrdn Asia-Pacific Income Fund Inc (NYSEAM:FAX)</t>
  </si>
  <si>
    <t>Abrdn Global Infrastructure Income Fund (NYSE:ASGI)</t>
  </si>
  <si>
    <t>Abrdn Healthcare Investors (NYSE:HQH)</t>
  </si>
  <si>
    <t>Abrdn Healthcare Opportunities Fund (NYSE:THQ)</t>
  </si>
  <si>
    <t>Abrdn Total Dynamic Dividend Fund (NYSE:AOD)</t>
  </si>
  <si>
    <t>Academy Sports and Outdoors, Inc. (NASDAQGS:ASO)</t>
  </si>
  <si>
    <t>Acadia Healthcare Company, Inc. (NASDAQGS:ACHC)</t>
  </si>
  <si>
    <t>ACADIA Pharmaceuticals Inc. (NASDAQGS:ACAD)</t>
  </si>
  <si>
    <t>Acadia Realty Trust (NYSE:AKR)</t>
  </si>
  <si>
    <t>Accel Entertainment, Inc. (NYSE:ACEL)</t>
  </si>
  <si>
    <t>Accenture plc (NYSE:ACN)</t>
  </si>
  <si>
    <t>ACCO Brands Corporation (NYSE:ACCO)</t>
  </si>
  <si>
    <t>ACI Worldwide, Inc. (NASDAQGS:ACIW)</t>
  </si>
  <si>
    <t>ACM Research, Inc. (NASDAQGM:ACMR)</t>
  </si>
  <si>
    <t>Acuity Brands, Inc. (NYSE:AYI)</t>
  </si>
  <si>
    <t>Acushnet Holdings Corp. (NYSE:GOLF)</t>
  </si>
  <si>
    <t>ACV Auctions Inc. (NASDAQGS:ACVA)</t>
  </si>
  <si>
    <t>Adams Diversified Equity Fund, Inc. (NYSE:ADX)</t>
  </si>
  <si>
    <t>Adams Natural Resources Fund, Inc. (NYSE:PEO)</t>
  </si>
  <si>
    <t>AdaptHealth Corp. (NASDAQCM:AHCO)</t>
  </si>
  <si>
    <t>Addus HomeCare Corporation (NASDAQGS:ADUS)</t>
  </si>
  <si>
    <t>Adecoagro S.A. (NYSE:AGRO)</t>
  </si>
  <si>
    <t>Adeia Inc. (NASDAQGS:ADEA)</t>
  </si>
  <si>
    <t>Adient plc (NYSE:ADNT)</t>
  </si>
  <si>
    <t>ADMA Biologics, Inc. (NASDAQGM:ADMA)</t>
  </si>
  <si>
    <t>Adobe Inc. (NASDAQGS:ADBE)</t>
  </si>
  <si>
    <t>ADS-TEC Energy PLC (NASDAQCM:ADSE)</t>
  </si>
  <si>
    <t>ADT Inc. (NYSE:ADT)</t>
  </si>
  <si>
    <t>Adtalem Global Education Inc. (NYSE:ATGE)</t>
  </si>
  <si>
    <t>ADTRAN Holdings, Inc. (NASDAQGS:ADTN)</t>
  </si>
  <si>
    <t>Advance Auto Parts, Inc. (NYSE:AAP)</t>
  </si>
  <si>
    <t>Advanced Drainage Systems, Inc. (NYSE:WMS)</t>
  </si>
  <si>
    <t>Advanced Energy Industries, Inc. (NASDAQGS:AEIS)</t>
  </si>
  <si>
    <t>Advanced Micro Devices, Inc. (NASDAQGS:AMD)</t>
  </si>
  <si>
    <t>AdvanSix Inc. (NYSE:ASIX)</t>
  </si>
  <si>
    <t>AECOM (NYSE:ACM)</t>
  </si>
  <si>
    <t>AerCap Holdings N.V. (NYSE:AER)</t>
  </si>
  <si>
    <t>AeroVironment, Inc. (NASDAQGS:AVAV)</t>
  </si>
  <si>
    <t>Affiliated Managers Group, Inc. (NYSE:AMG)</t>
  </si>
  <si>
    <t>Affirm Holdings, Inc. (NASDAQGS:AFRM)</t>
  </si>
  <si>
    <t>Aflac Incorporated (NYSE:AFL)</t>
  </si>
  <si>
    <t>Afya Limited (NASDAQGS:AFYA)</t>
  </si>
  <si>
    <t>AGCO Corporation (NYSE:AGCO)</t>
  </si>
  <si>
    <t>Agilent Technologies, Inc. (NYSE:A)</t>
  </si>
  <si>
    <t>Agilysys, Inc. (NASDAQGS:AGYS)</t>
  </si>
  <si>
    <t>Agios Pharmaceuticals, Inc. (NASDAQGS:AGIO)</t>
  </si>
  <si>
    <t>AGNC Investment Corp. (NASDAQGS:AGNC)</t>
  </si>
  <si>
    <t>Agnico Eagle Mines Limited (NYSE:AEM)</t>
  </si>
  <si>
    <t>Agree Realty Corporation (NYSE:ADC)</t>
  </si>
  <si>
    <t>Air Lease Corporation (NYSE:AL)</t>
  </si>
  <si>
    <t>Air Products and Chemicals, Inc. (NYSE:APD)</t>
  </si>
  <si>
    <t>Air Transport Services Group, Inc. (NASDAQGS:ATSG)</t>
  </si>
  <si>
    <t>Airbnb, Inc. (NASDAQGS:ABNB)</t>
  </si>
  <si>
    <t>Akamai Technologies, Inc. (NASDAQGS:AKAM)</t>
  </si>
  <si>
    <t>Akero Therapeutics, Inc. (NASDAQGS:AKRO)</t>
  </si>
  <si>
    <t>Alamo Group Inc. (NYSE:ALG)</t>
  </si>
  <si>
    <t>Alarm.com Holdings, Inc. (NASDAQGS:ALRM)</t>
  </si>
  <si>
    <t>Alaska Air Group, Inc. (NYSE:ALK)</t>
  </si>
  <si>
    <t>Albany International Corp. (NYSE:AIN)</t>
  </si>
  <si>
    <t>Albemarle Corporation (NYSE:ALB)</t>
  </si>
  <si>
    <t>Albertsons Companies, Inc. (NYSE:ACI)</t>
  </si>
  <si>
    <t>Alcoa Corporation (NYSE:AA)</t>
  </si>
  <si>
    <t>Alerus Financial Corporation (NASDAQCM:ALRS)</t>
  </si>
  <si>
    <t>Alexander &amp; Baldwin, Inc. (NYSE:ALEX)</t>
  </si>
  <si>
    <t>Alexander's, Inc. (NYSE:ALX)</t>
  </si>
  <si>
    <t>Alexandria Real Estate Equities, Inc. (NYSE:ARE)</t>
  </si>
  <si>
    <t>Algoma Steel Group Inc. (NASDAQGM:ASTL)</t>
  </si>
  <si>
    <t>Alibaba Group Holding Limited (NYSE:BABA)</t>
  </si>
  <si>
    <t>Alight, Inc. (NYSE:ALIT)</t>
  </si>
  <si>
    <t>Align Technology, Inc. (NASDAQGS:ALGN)</t>
  </si>
  <si>
    <t>Alignment Healthcare, Inc. (NASDAQGS:ALHC)</t>
  </si>
  <si>
    <t>Alkami Technology, Inc. (NASDAQGS:ALKT)</t>
  </si>
  <si>
    <t>Alkermes plc (NASDAQGS:ALKS)</t>
  </si>
  <si>
    <t>Allegiant Travel Company (NASDAQGS:ALGT)</t>
  </si>
  <si>
    <t>Allegion plc (NYSE:ALLE)</t>
  </si>
  <si>
    <t>Allegro MicroSystems, Inc. (NASDAQGS:ALGM)</t>
  </si>
  <si>
    <t>ALLETE, Inc. (NYSE:ALE)</t>
  </si>
  <si>
    <t>Alliance Resource Partners, L.P. (NASDAQGS:ARLP)</t>
  </si>
  <si>
    <t>AllianceBernstein Global High Income Fund (NYSE:AWF)</t>
  </si>
  <si>
    <t>AllianceBernstein Holding L.P. (NYSE:AB)</t>
  </si>
  <si>
    <t>Alliant Energy Corporation (NASDAQGS:LNT)</t>
  </si>
  <si>
    <t>Allison Transmission Holdings, Inc. (NYSE:ALSN)</t>
  </si>
  <si>
    <t>Ally Financial Inc. (NYSE:ALLY)</t>
  </si>
  <si>
    <t>Alnylam Pharmaceuticals, Inc. (NASDAQGS:ALNY)</t>
  </si>
  <si>
    <t>Alpha and Omega Semiconductor Limited (NASDAQGS:AOSL)</t>
  </si>
  <si>
    <t>Alpha Metallurgical Resources, Inc. (NYSE:AMR)</t>
  </si>
  <si>
    <t>Alphabet Inc. (NASDAQGS:GOOGL)</t>
  </si>
  <si>
    <t>Alphatec Holdings, Inc. (NASDAQGS:ATEC)</t>
  </si>
  <si>
    <t>Altair Engineering Inc. (NASDAQGS:ALTR)</t>
  </si>
  <si>
    <t>Altimmune, Inc. (NASDAQGM:ALT)</t>
  </si>
  <si>
    <t>Altria Group, Inc. (NYSE:MO)</t>
  </si>
  <si>
    <t>Alumis Inc. (NASDAQGS:ALMS)</t>
  </si>
  <si>
    <t>Alvotech (NASDAQGM:ALVO)</t>
  </si>
  <si>
    <t>Amalgamated Financial Corp. (NASDAQGM:AMAL)</t>
  </si>
  <si>
    <t>A-Mark Precious Metals, Inc. (NASDAQGS:AMRK)</t>
  </si>
  <si>
    <t>Amazon.com, Inc. (NASDAQGS:AMZN)</t>
  </si>
  <si>
    <t>Ambac Financial Group, Inc. (NYSE:AMBC)</t>
  </si>
  <si>
    <t>Ambarella, Inc. (NASDAQGS:AMBA)</t>
  </si>
  <si>
    <t>Amcor plc (NYSE:AMCR)</t>
  </si>
  <si>
    <t>Amdocs Limited (NASDAQGS:DOX)</t>
  </si>
  <si>
    <t>Amedisys, Inc. (NASDAQGS:AMED)</t>
  </si>
  <si>
    <t>Amentum Holdings, Inc. (NYSE:AMTM)</t>
  </si>
  <si>
    <t>Amer Sports, Inc. (NYSE:AS)</t>
  </si>
  <si>
    <t>Amerant Bancorp Inc. (NYSE:AMTB)</t>
  </si>
  <si>
    <t>Ameren Corporation (NYSE:AEE)</t>
  </si>
  <si>
    <t>Ameresco, Inc. (NYSE:AMRC)</t>
  </si>
  <si>
    <t>American Airlines Group Inc. (NASDAQGS:AAL)</t>
  </si>
  <si>
    <t>American Assets Trust, Inc. (NYSE:AAT)</t>
  </si>
  <si>
    <t>American Axle &amp; Manufacturing Holdings, Inc. (NYSE:AXL)</t>
  </si>
  <si>
    <t>American Coastal Insurance Corporation (NASDAQCM:ACIC)</t>
  </si>
  <si>
    <t>American Eagle Outfitters, Inc. (NYSE:AEO)</t>
  </si>
  <si>
    <t>American Electric Power Company, Inc. (NASDAQGS:AEP)</t>
  </si>
  <si>
    <t>American Express Company (NYSE:AXP)</t>
  </si>
  <si>
    <t>American Financial Group, Inc. (NYSE:AFG)</t>
  </si>
  <si>
    <t>American Healthcare REIT, Inc. (NYSE:AHR)</t>
  </si>
  <si>
    <t>American Homes 4 Rent (NYSE:AMH)</t>
  </si>
  <si>
    <t>American International Group, Inc. (NYSE:AIG)</t>
  </si>
  <si>
    <t>American States Water Company (NYSE:AWR)</t>
  </si>
  <si>
    <t>American Superconductor Corporation (NASDAQGS:AMSC)</t>
  </si>
  <si>
    <t>American Tower Corporation (NYSE:AMT)</t>
  </si>
  <si>
    <t>American Water Works Company, Inc. (NYSE:AWK)</t>
  </si>
  <si>
    <t>American Woodmark Corporation (NASDAQGS:AMWD)</t>
  </si>
  <si>
    <t>Americold Realty Trust, Inc. (NYSE:COLD)</t>
  </si>
  <si>
    <t>Ameriprise Financial, Inc. (NYSE:AMP)</t>
  </si>
  <si>
    <t>Ameris Bancorp (NYSE:ABCB)</t>
  </si>
  <si>
    <t>AMERISAFE, Inc. (NASDAQGS:AMSF)</t>
  </si>
  <si>
    <t>AMETEK, Inc. (NYSE:AME)</t>
  </si>
  <si>
    <t>Amgen Inc. (NASDAQGS:AMGN)</t>
  </si>
  <si>
    <t>Amicus Therapeutics, Inc. (NASDAQGM:FOLD)</t>
  </si>
  <si>
    <t>Amkor Technology, Inc. (NASDAQGS:AMKR)</t>
  </si>
  <si>
    <t>AMN Healthcare Services, Inc. (NYSE:AMN)</t>
  </si>
  <si>
    <t>Amneal Pharmaceuticals, Inc. (NASDAQGS:AMRX)</t>
  </si>
  <si>
    <t>Amphastar Pharmaceuticals, Inc. (NASDAQGS:AMPH)</t>
  </si>
  <si>
    <t>Amphenol Corporation (NYSE:APH)</t>
  </si>
  <si>
    <t>Amplitude, Inc. (NASDAQCM:AMPL)</t>
  </si>
  <si>
    <t>Analog Devices, Inc. (NASDAQGS:ADI)</t>
  </si>
  <si>
    <t>AnaptysBio, Inc. (NASDAQGS:ANAB)</t>
  </si>
  <si>
    <t>Anavex Life Sciences Corp. (NASDAQGS:AVXL)</t>
  </si>
  <si>
    <t>AngloGold Ashanti plc (NYSE:AU)</t>
  </si>
  <si>
    <t>ANI Pharmaceuticals, Inc. (NASDAQGM:ANIP)</t>
  </si>
  <si>
    <t>Annaly Capital Management, Inc. (NYSE:NLY)</t>
  </si>
  <si>
    <t>Annexon, Inc. (NASDAQGS:ANNX)</t>
  </si>
  <si>
    <t>ANSYS, Inc. (NASDAQGS:ANSS)</t>
  </si>
  <si>
    <t>Anterix Inc. (NASDAQCM:ATEX)</t>
  </si>
  <si>
    <t>Antero Midstream Corporation (NYSE:AM)</t>
  </si>
  <si>
    <t>Antero Resources Corporation (NYSE:AR)</t>
  </si>
  <si>
    <t>Aon plc (NYSE:AON)</t>
  </si>
  <si>
    <t>APA Corporation (NASDAQGS:APA)</t>
  </si>
  <si>
    <t>Apartment Investment and Management Company (NYSE:AIV)</t>
  </si>
  <si>
    <t>Apellis Pharmaceuticals, Inc. (NASDAQGS:APLS)</t>
  </si>
  <si>
    <t>APi Group Corporation (NYSE:APG)</t>
  </si>
  <si>
    <t>Apogee Enterprises, Inc. (NASDAQGS:APOG)</t>
  </si>
  <si>
    <t>Apogee Therapeutics, Inc. (NASDAQGM:APGE)</t>
  </si>
  <si>
    <t>Apollo Commercial Real Estate Finance, Inc. (NYSE:ARI)</t>
  </si>
  <si>
    <t>Apollo Global Management, Inc. (NYSE:APO)</t>
  </si>
  <si>
    <t>AppFolio, Inc. (NASDAQGM:APPF)</t>
  </si>
  <si>
    <t>Appian Corporation (NASDAQGM:APPN)</t>
  </si>
  <si>
    <t>Apple Hospitality REIT, Inc. (NYSE:APLE)</t>
  </si>
  <si>
    <t>Apple Inc. (NASDAQGS:AAPL)</t>
  </si>
  <si>
    <t>Applied Digital Corporation (NASDAQGS:APLD)</t>
  </si>
  <si>
    <t>Applied Industrial Technologies, Inc. (NYSE:AIT)</t>
  </si>
  <si>
    <t>Applied Materials, Inc. (NASDAQGS:AMAT)</t>
  </si>
  <si>
    <t>Applied Optoelectronics, Inc. (NASDAQGM:AAOI)</t>
  </si>
  <si>
    <t>Applied Therapeutics, Inc. (NASDAQGM:APLT)</t>
  </si>
  <si>
    <t>AppLovin Corporation (NASDAQGS:APP)</t>
  </si>
  <si>
    <t>AptarGroup, Inc. (NYSE:ATR)</t>
  </si>
  <si>
    <t>Aptiv PLC (NYSE:APTV)</t>
  </si>
  <si>
    <t>Aramark (NYSE:ARMK)</t>
  </si>
  <si>
    <t>Arbor Realty Trust, Inc. (NYSE:ABR)</t>
  </si>
  <si>
    <t>Arcadium Lithium plc (NYSE:ALTM)</t>
  </si>
  <si>
    <t>ArcBest Corporation (NASDAQGS:ARCB)</t>
  </si>
  <si>
    <t>Arcellx, Inc. (NASDAQGS:ACLX)</t>
  </si>
  <si>
    <t>Arch Capital Group Ltd. (NASDAQGS:ACGL)</t>
  </si>
  <si>
    <t>Arch Resources, Inc. (NYSE:ARCH)</t>
  </si>
  <si>
    <t>Archer Aviation Inc. (NYSE:ACHR)</t>
  </si>
  <si>
    <t>Archer-Daniels-Midland Company (NYSE:ADM)</t>
  </si>
  <si>
    <t>Archrock, Inc. (NYSE:AROC)</t>
  </si>
  <si>
    <t>Arcos Dorados Holdings Inc. (NYSE:ARCO)</t>
  </si>
  <si>
    <t>Arcosa, Inc. (NYSE:ACA)</t>
  </si>
  <si>
    <t>Arcus Biosciences, Inc. (NYSE:RCUS)</t>
  </si>
  <si>
    <t>Arcutis Biotherapeutics, Inc. (NASDAQGS:ARQT)</t>
  </si>
  <si>
    <t>Ardelyx, Inc. (NASDAQGM:ARDX)</t>
  </si>
  <si>
    <t>Ardent Health Partners, Inc. (NYSE:ARDT)</t>
  </si>
  <si>
    <t>Ares Acquisition Corporation II (NYSE:AACT)</t>
  </si>
  <si>
    <t>Ares Capital Corporation (NASDAQGS:ARCC)</t>
  </si>
  <si>
    <t>Ares Management Corporation (NYSE:ARES)</t>
  </si>
  <si>
    <t>Argan, Inc. (NYSE:AGX)</t>
  </si>
  <si>
    <t>Arhaus, Inc. (NASDAQGS:ARHS)</t>
  </si>
  <si>
    <t>Aris Water Solutions, Inc. (NYSE:ARIS)</t>
  </si>
  <si>
    <t>Arista Networks, Inc. (NYSE:ANET)</t>
  </si>
  <si>
    <t>Arko Corp. (NASDAQCM:ARKO)</t>
  </si>
  <si>
    <t>Arlo Technologies, Inc. (NYSE:ARLO)</t>
  </si>
  <si>
    <t>Arm Holdings plc (NASDAQGS:ARM)</t>
  </si>
  <si>
    <t>Armada Hoffler Properties, Inc. (NYSE:AHH)</t>
  </si>
  <si>
    <t>ARMOUR Residential REIT, Inc. (NYSE:ARR)</t>
  </si>
  <si>
    <t>Armstrong World Industries, Inc. (NYSE:AWI)</t>
  </si>
  <si>
    <t>Array Technologies, Inc. (NASDAQGM:ARRY)</t>
  </si>
  <si>
    <t>ArriVent BioPharma, Inc. (NASDAQGM:AVBP)</t>
  </si>
  <si>
    <t>Arrow Electronics, Inc. (NYSE:ARW)</t>
  </si>
  <si>
    <t>Arrow Financial Corporation (NASDAQGS:AROW)</t>
  </si>
  <si>
    <t>Arrowhead Pharmaceuticals, Inc. (NASDAQGS:ARWR)</t>
  </si>
  <si>
    <t>ARS Pharmaceuticals, Inc. (NASDAQGM:SPRY)</t>
  </si>
  <si>
    <t>Arthur J. Gallagher &amp; Co. (NYSE:AJG)</t>
  </si>
  <si>
    <t>Artisan Partners Asset Management Inc. (NYSE:APAM)</t>
  </si>
  <si>
    <t>Artivion, Inc. (NYSE:AORT)</t>
  </si>
  <si>
    <t>Arvinas, Inc. (NASDAQGS:ARVN)</t>
  </si>
  <si>
    <t>Asana, Inc. (NYSE:ASAN)</t>
  </si>
  <si>
    <t>Asbury Automotive Group, Inc. (NYSE:ABG)</t>
  </si>
  <si>
    <t>Ascendis Pharma A/S (NASDAQGS:ASND)</t>
  </si>
  <si>
    <t>ASGN Incorporated (NYSE:ASGN)</t>
  </si>
  <si>
    <t>Ashland Inc. (NYSE:ASH)</t>
  </si>
  <si>
    <t>ASP Isotopes Inc. (NASDAQCM:ASPI)</t>
  </si>
  <si>
    <t>Aspen Aerogels, Inc. (NYSE:ASPN)</t>
  </si>
  <si>
    <t>Aspen Technology, Inc. (NASDAQGS:AZPN)</t>
  </si>
  <si>
    <t>Associated Banc-Corp (NYSE:ASB)</t>
  </si>
  <si>
    <t>Associated Capital Group, Inc. (NYSE:AC)</t>
  </si>
  <si>
    <t>Assurant, Inc. (NYSE:AIZ)</t>
  </si>
  <si>
    <t>Assured Guaranty Ltd. (NYSE:AGO)</t>
  </si>
  <si>
    <t>AST SpaceMobile, Inc. (NASDAQGS:ASTS)</t>
  </si>
  <si>
    <t>Astec Industries, Inc. (NASDAQGS:ASTE)</t>
  </si>
  <si>
    <t>Astera Labs, Inc. (NASDAQGS:ALAB)</t>
  </si>
  <si>
    <t>Astrana Health, Inc. (NASDAQCM:ASTH)</t>
  </si>
  <si>
    <t>Astria Therapeutics, Inc. (NASDAQGM:ATXS)</t>
  </si>
  <si>
    <t>Astronics Corporation (NASDAQGS:ATRO)</t>
  </si>
  <si>
    <t>AT&amp;T Inc. (NYSE:T)</t>
  </si>
  <si>
    <t>ATI Inc. (NYSE:ATI)</t>
  </si>
  <si>
    <t>Atkore Inc. (NYSE:ATKR)</t>
  </si>
  <si>
    <t>Atlanta Braves Holdings, Inc. (NASDAQGS:BATR.K)</t>
  </si>
  <si>
    <t>Atlantic Union Bankshares Corporation (NYSE:AUB)</t>
  </si>
  <si>
    <t>Atlantica Sustainable Infrastructure plc (NASDAQGS:AY)</t>
  </si>
  <si>
    <t>Atlanticus Holdings Corporation (NASDAQGS:ATLC)</t>
  </si>
  <si>
    <t>Atlas Energy Solutions Inc. (NYSE:AESI)</t>
  </si>
  <si>
    <t>Atlassian Corporation (NASDAQGS:TEAM)</t>
  </si>
  <si>
    <t>Atmos Energy Corporation (NYSE:ATO)</t>
  </si>
  <si>
    <t>Atmus Filtration Technologies Inc. (NYSE:ATMU)</t>
  </si>
  <si>
    <t>Atour Lifestyle Holdings Limited (NASDAQGS:ATAT)</t>
  </si>
  <si>
    <t>AtriCure, Inc. (NASDAQGM:ATRC)</t>
  </si>
  <si>
    <t>Auna S.A. (NYSE:AUNA)</t>
  </si>
  <si>
    <t>Aurinia Pharmaceuticals Inc. (NASDAQGM:AUPH)</t>
  </si>
  <si>
    <t>Aurora Innovation, Inc. (NASDAQGS:AUR)</t>
  </si>
  <si>
    <t>Autodesk, Inc. (NASDAQGS:ADSK)</t>
  </si>
  <si>
    <t>Autohome Inc. (NYSE:ATHM)</t>
  </si>
  <si>
    <t>Autoliv, Inc. (NYSE:ALV)</t>
  </si>
  <si>
    <t>Automatic Data Processing, Inc. (NASDAQGS:ADP)</t>
  </si>
  <si>
    <t>AutoNation, Inc. (NYSE:AN)</t>
  </si>
  <si>
    <t>AutoZone, Inc. (NYSE:AZO)</t>
  </si>
  <si>
    <t>Avadel Pharmaceuticals plc (NASDAQGM:AVDL)</t>
  </si>
  <si>
    <t>AvalonBay Communities, Inc. (NYSE:AVB)</t>
  </si>
  <si>
    <t>Avangrid, Inc. (NYSE:AGR)</t>
  </si>
  <si>
    <t>Avanos Medical, Inc. (NYSE:AVNS)</t>
  </si>
  <si>
    <t>Avantor, Inc. (NYSE:AVTR)</t>
  </si>
  <si>
    <t>Aveanna Healthcare Holdings Inc. (NASDAQGS:AVAH)</t>
  </si>
  <si>
    <t>AvePoint, Inc. (NASDAQGS:AVPT)</t>
  </si>
  <si>
    <t>Avery Dennison Corporation (NYSE:AVY)</t>
  </si>
  <si>
    <t>Avid Bioservices, Inc. (NASDAQCM:CDMO)</t>
  </si>
  <si>
    <t>Avidity Biosciences, Inc. (NASDAQGM:RNA)</t>
  </si>
  <si>
    <t>AvidXchange Holdings, Inc. (NASDAQGS:AVDX)</t>
  </si>
  <si>
    <t>Avient Corporation (NYSE:AVNT)</t>
  </si>
  <si>
    <t>Avis Budget Group, Inc. (NASDAQGS:CAR)</t>
  </si>
  <si>
    <t>Avista Corporation (NYSE:AVA)</t>
  </si>
  <si>
    <t>Avnet, Inc. (NASDAQGS:AVT)</t>
  </si>
  <si>
    <t>Axalta Coating Systems Ltd. (NYSE:AXTA)</t>
  </si>
  <si>
    <t>Axcelis Technologies, Inc. (NASDAQGS:ACLS)</t>
  </si>
  <si>
    <t>AXIS Capital Holdings Limited (NYSE:AXS)</t>
  </si>
  <si>
    <t>Axogen, Inc. (NASDAQCM:AXGN)</t>
  </si>
  <si>
    <t>Axon Enterprise, Inc. (NASDAQGS:AXON)</t>
  </si>
  <si>
    <t>Axos Financial, Inc. (NYSE:AX)</t>
  </si>
  <si>
    <t>Axsome Therapeutics, Inc. (NASDAQGM:AXSM)</t>
  </si>
  <si>
    <t>Azenta, Inc. (NASDAQGS:AZTA)</t>
  </si>
  <si>
    <t>AZZ Inc. (NYSE:AZZ)</t>
  </si>
  <si>
    <t>B&amp;G Foods, Inc. (NYSE:BGS)</t>
  </si>
  <si>
    <t>Badger Meter, Inc. (NYSE:BMI)</t>
  </si>
  <si>
    <t>Baidu, Inc. (NASDAQGS:BIDU)</t>
  </si>
  <si>
    <t>Bain Capital Specialty Finance, Inc. (NYSE:BCSF)</t>
  </si>
  <si>
    <t>Baker Hughes Company (NASDAQGS:BKR)</t>
  </si>
  <si>
    <t>Balchem Corporation (NASDAQGS:BCPC)</t>
  </si>
  <si>
    <t>Ball Corporation (NYSE:BALL)</t>
  </si>
  <si>
    <t>Bally's Corporation (NYSE:BALY)</t>
  </si>
  <si>
    <t>Banc of California, Inc. (NYSE:BANC)</t>
  </si>
  <si>
    <t>BancFirst Corporation (NASDAQGS:BANF)</t>
  </si>
  <si>
    <t>Banco Latinoamericano de Comercio Exterior, S. A. (NYSE:BLX)</t>
  </si>
  <si>
    <t>Bandwidth Inc. (NASDAQGS:BAND)</t>
  </si>
  <si>
    <t>Bank First Corporation (NASDAQCM:BFC)</t>
  </si>
  <si>
    <t>Bank of America Corporation (NYSE:BAC)</t>
  </si>
  <si>
    <t>Bank of Hawaii Corporation (NYSE:BOH)</t>
  </si>
  <si>
    <t>Bank OZK (NASDAQGS:OZK)</t>
  </si>
  <si>
    <t>BankUnited, Inc. (NYSE:BKU)</t>
  </si>
  <si>
    <t>Banner Corporation (NASDAQGS:BANR)</t>
  </si>
  <si>
    <t>Bar Harbor Bankshares (NYSEAM:BHB)</t>
  </si>
  <si>
    <t>Barings BDC, Inc. (NYSE:BBDC)</t>
  </si>
  <si>
    <t>Barnes Group Inc. (NYSE:B)</t>
  </si>
  <si>
    <t>Barrett Business Services, Inc. (NASDAQGS:BBSI)</t>
  </si>
  <si>
    <t>Bath &amp; Body Works, Inc. (NYSE:BBWI)</t>
  </si>
  <si>
    <t>Bausch + Lomb Corporation (NYSE:BLCO)</t>
  </si>
  <si>
    <t>Bausch Health Companies Inc. (NYSE:BHC)</t>
  </si>
  <si>
    <t>Baxter International Inc. (NYSE:BAX)</t>
  </si>
  <si>
    <t>BBB Foods Inc. (NYSE:TBBB)</t>
  </si>
  <si>
    <t>Beacon Roofing Supply, Inc. (NASDAQGS:BECN)</t>
  </si>
  <si>
    <t>Beam Therapeutics Inc. (NASDAQGS:BEAM)</t>
  </si>
  <si>
    <t>Beazer Homes USA, Inc. (NYSE:BZH)</t>
  </si>
  <si>
    <t>Becton, Dickinson and Company (NYSE:BDX)</t>
  </si>
  <si>
    <t>BeiGene, Ltd. (NASDAQGS:BGNE)</t>
  </si>
  <si>
    <t>Bel Fuse Inc. (NASDAQGS:BELF.A)</t>
  </si>
  <si>
    <t>Belden Inc. (NYSE:BDC)</t>
  </si>
  <si>
    <t>Belite Bio, Inc (NASDAQCM:BLTE)</t>
  </si>
  <si>
    <t>BellRing Brands, Inc. (NYSE:BRBR)</t>
  </si>
  <si>
    <t>Benchmark Electronics, Inc. (NYSE:BHE)</t>
  </si>
  <si>
    <t>Bentley Systems, Incorporated (NASDAQGS:BSY)</t>
  </si>
  <si>
    <t>Berkshire Hathaway Inc. (NYSE:BRK.A)</t>
  </si>
  <si>
    <t>Berkshire Hills Bancorp, Inc. (NYSE:BHLB)</t>
  </si>
  <si>
    <t>Berry Global Group, Inc. (NYSE:BERY)</t>
  </si>
  <si>
    <t>Best Buy Co., Inc. (NYSE:BBY)</t>
  </si>
  <si>
    <t>Betterware de México, S.A.P.I. de C.V. (NYSE:BWMX)</t>
  </si>
  <si>
    <t>BGC Group, Inc. (NASDAQGS:BGC)</t>
  </si>
  <si>
    <t>Bicara Therapeutics Inc. (NASDAQGM:BCAX)</t>
  </si>
  <si>
    <t>Bicycle Therapeutics plc (NASDAQGS:BCYC)</t>
  </si>
  <si>
    <t>BigCommerce Holdings, Inc. (NASDAQGM:BIGC)</t>
  </si>
  <si>
    <t>Biglari Holdings Inc. (NYSE:BH.A)</t>
  </si>
  <si>
    <t>Bilibili Inc. (NASDAQGS:BILI)</t>
  </si>
  <si>
    <t>BILL Holdings, Inc. (NYSE:BILL)</t>
  </si>
  <si>
    <t>BingEx Limited (NASDAQGS:FLX)</t>
  </si>
  <si>
    <t>BioAge Labs, Inc. (NASDAQGS:BIOA)</t>
  </si>
  <si>
    <t>BioCryst Pharmaceuticals, Inc. (NASDAQGS:BCRX)</t>
  </si>
  <si>
    <t>Biogen Inc. (NASDAQGS:BIIB)</t>
  </si>
  <si>
    <t>Biohaven Ltd. (NYSE:BHVN)</t>
  </si>
  <si>
    <t>BioLife Solutions, Inc. (NASDAQCM:BLFS)</t>
  </si>
  <si>
    <t>BioMarin Pharmaceutical Inc. (NASDAQGS:BMRN)</t>
  </si>
  <si>
    <t>BioNTech SE (NASDAQGS:BNTX)</t>
  </si>
  <si>
    <t>Bio-Rad Laboratories, Inc. (NYSE:BIO)</t>
  </si>
  <si>
    <t>Bio-Techne Corporation (NASDAQGS:TECH)</t>
  </si>
  <si>
    <t>Bioventus Inc. (NASDAQGS:BVS)</t>
  </si>
  <si>
    <t>Birkenstock Holding plc (NYSE:BIRK)</t>
  </si>
  <si>
    <t>Bitdeer Technologies Group (NASDAQCM:BTDR)</t>
  </si>
  <si>
    <t>BitFuFu Inc. (NASDAQCM:FUFU)</t>
  </si>
  <si>
    <t>BJ's Restaurants, Inc. (NASDAQGS:BJRI)</t>
  </si>
  <si>
    <t>BJ's Wholesale Club Holdings, Inc. (NYSE:BJ)</t>
  </si>
  <si>
    <t>BKV Corporation (NYSE:BKV)</t>
  </si>
  <si>
    <t>Black Hills Corporation (NYSE:BKH)</t>
  </si>
  <si>
    <t>Black Stone Minerals, L.P. (NYSE:BSM)</t>
  </si>
  <si>
    <t>Blackbaud, Inc. (NASDAQGS:BLKB)</t>
  </si>
  <si>
    <t>BlackLine, Inc. (NASDAQGS:BL)</t>
  </si>
  <si>
    <t>BlackRock Capital Allocation Term Trust (NYSE:BCAT)</t>
  </si>
  <si>
    <t>BlackRock Core Bond Trust (NYSE:BHK)</t>
  </si>
  <si>
    <t>BlackRock Corporate High Yield Fund, Inc. (NYSE:HYT)</t>
  </si>
  <si>
    <t>BlackRock Credit Allocation Income Trust (NYSE:BTZ)</t>
  </si>
  <si>
    <t>BlackRock Debt Strategies Fund, Inc. (NYSE:DSU)</t>
  </si>
  <si>
    <t>BlackRock Enhanced Capital and Income Fund, Inc. (NYSE:CII)</t>
  </si>
  <si>
    <t>BlackRock Enhanced Equity Dividend Trust (NYSE:BDJ)</t>
  </si>
  <si>
    <t>BlackRock Enhanced Global Dividend Trust (NYSE:BOE)</t>
  </si>
  <si>
    <t>BlackRock Enhanced International Dividend Trust (NYSE:BGY)</t>
  </si>
  <si>
    <t>BlackRock ESG Capital Allocation Term Trust (NYSE:ECAT)</t>
  </si>
  <si>
    <t>BlackRock ETF Trust II - iShares AAA CLO Active ETF (NASDAQGM:CLOA)</t>
  </si>
  <si>
    <t>BlackRock Health Sciences Trust (NYSE:BME)</t>
  </si>
  <si>
    <t>BlackRock Innovation and Growth Term Trust (NYSE:BIGZ)</t>
  </si>
  <si>
    <t>BlackRock Limited Duration Income Trust (NYSE:BLW)</t>
  </si>
  <si>
    <t>BlackRock Multi-Sector Income Trust (NYSE:BIT)</t>
  </si>
  <si>
    <t>Blackrock Municipal 2030 Target Term Trust (NYSE:BTT)</t>
  </si>
  <si>
    <t>BlackRock Municipal Income Fund, Inc. (NYSE:MUI)</t>
  </si>
  <si>
    <t>BlackRock Municipal Income Trust II (NYSE:BLE)</t>
  </si>
  <si>
    <t>BlackRock MuniHoldings California Quality Fund, Inc. (NYSE:MUC)</t>
  </si>
  <si>
    <t>BlackRock MuniHoldings Fund, Inc. (NYSE:MHD)</t>
  </si>
  <si>
    <t>BlackRock MuniHoldings New Jersey Quality Fund, Inc. (NYSE:MUJ)</t>
  </si>
  <si>
    <t>BlackRock MuniYield Fund, Inc. (NYSE:MYD)</t>
  </si>
  <si>
    <t>BlackRock MuniYield Quality Fund III, Inc. (NYSE:MYI)</t>
  </si>
  <si>
    <t>BlackRock MuniYield Quality Fund, Inc. (NYSE:MQY)</t>
  </si>
  <si>
    <t>Blackrock Resources &amp; Commodities Strategy Trust (NYSE:BCX)</t>
  </si>
  <si>
    <t>BlackRock Science and Technology Term Trust (NYSE:BSTZ)</t>
  </si>
  <si>
    <t>BlackRock Science and Technology Trust (NYSE:BST)</t>
  </si>
  <si>
    <t>BlackRock Taxable Municipal Bond Trust (NYSE:BBN)</t>
  </si>
  <si>
    <t>BlackRock TCP Capital Corp. (NASDAQGS:TCPC)</t>
  </si>
  <si>
    <t>BlackRock Utilities, Infrastructure &amp; Power Opportunities Trust (NYSE:BUI)</t>
  </si>
  <si>
    <t>BlackRock, Inc. (NYSE:BLK)</t>
  </si>
  <si>
    <t>Blackstone Inc. (NYSE:BX)</t>
  </si>
  <si>
    <t>Blackstone Mortgage Trust, Inc. (NYSE:BXMT)</t>
  </si>
  <si>
    <t>Blackstone Secured Lending Fund (NYSE:BXSL)</t>
  </si>
  <si>
    <t>Blackstone Strategic Credit 2027 Term Fund (NYSE:BGB)</t>
  </si>
  <si>
    <t>Blend Labs, Inc. (NYSE:BLND)</t>
  </si>
  <si>
    <t>Block, Inc. (NYSE:SQ)</t>
  </si>
  <si>
    <t>Bloom Energy Corporation (NYSE:BE)</t>
  </si>
  <si>
    <t>Bloomin' Brands, Inc. (NASDAQGS:BLMN)</t>
  </si>
  <si>
    <t>Blue Bird Corporation (NASDAQGM:BLBD)</t>
  </si>
  <si>
    <t>Blue Owl Capital Corporation (NYSE:OBDC)</t>
  </si>
  <si>
    <t>Blue Owl Capital Corporation III (NYSE:OBDE)</t>
  </si>
  <si>
    <t>Blue Owl Capital Inc. (NYSE:OWL)</t>
  </si>
  <si>
    <t>BlueLinx Holdings Inc. (NYSE:BXC)</t>
  </si>
  <si>
    <t>Blueprint Medicines Corporation (NASDAQGS:BPMC)</t>
  </si>
  <si>
    <t>Boise Cascade Company (NYSE:BCC)</t>
  </si>
  <si>
    <t>BOK Financial Corporation (NASDAQGS:BOKF)</t>
  </si>
  <si>
    <t>Booking Holdings Inc. (NASDAQGS:BKNG)</t>
  </si>
  <si>
    <t>Boot Barn Holdings, Inc. (NYSE:BOOT)</t>
  </si>
  <si>
    <t>Booz Allen Hamilton Holding Corporation (NYSE:BAH)</t>
  </si>
  <si>
    <t>BorgWarner Inc. (NYSE:BWA)</t>
  </si>
  <si>
    <t>Boston Scientific Corporation (NYSE:BSX)</t>
  </si>
  <si>
    <t>Bowhead Specialty Holdings Inc. (NYSE:BOW)</t>
  </si>
  <si>
    <t>Bowlero Corp. (NYSE:BOWL)</t>
  </si>
  <si>
    <t>Box, Inc. (NYSE:BOX)</t>
  </si>
  <si>
    <t>Boyd Gaming Corporation (NYSE:BYD)</t>
  </si>
  <si>
    <t>Brady Corporation (NYSE:BRC)</t>
  </si>
  <si>
    <t>Brandywine Realty Trust (NYSE:BDN)</t>
  </si>
  <si>
    <t>Braze, Inc. (NASDAQGS:BRZE)</t>
  </si>
  <si>
    <t>Brazil Potash Corp. (NYSE:GRO)</t>
  </si>
  <si>
    <t>Bread Financial Holdings, Inc. (NYSE:BFH)</t>
  </si>
  <si>
    <t>BridgeBio Pharma, Inc. (NASDAQGS:BBIO)</t>
  </si>
  <si>
    <t>Bright Horizons Family Solutions Inc. (NYSE:BFAM)</t>
  </si>
  <si>
    <t>Brighthouse Financial, Inc. (NASDAQGS:BHF)</t>
  </si>
  <si>
    <t>BrightSphere Investment Group Inc. (NYSE:BSIG)</t>
  </si>
  <si>
    <t>BrightSpire Capital, Inc. (NYSE:BRSP)</t>
  </si>
  <si>
    <t>BrightSpring Health Services, Inc. (NASDAQGS:BTSG)</t>
  </si>
  <si>
    <t>BrightView Holdings, Inc. (NYSE:BV)</t>
  </si>
  <si>
    <t>Brinker International, Inc. (NYSE:EAT)</t>
  </si>
  <si>
    <t>Bristol-Myers Squibb Company (NYSE:BMY)</t>
  </si>
  <si>
    <t>Bristow Group Inc. (NYSE:VTOL)</t>
  </si>
  <si>
    <t>Brixmor Property Group Inc. (NYSE:BRX)</t>
  </si>
  <si>
    <t>Broadcom Inc. (NASDAQGS:AVGO)</t>
  </si>
  <si>
    <t>Broadridge Financial Solutions, Inc. (NYSE:BR)</t>
  </si>
  <si>
    <t>Broadstone Net Lease, Inc. (NYSE:BNL)</t>
  </si>
  <si>
    <t>Brookdale Senior Living Inc. (NYSE:BKD)</t>
  </si>
  <si>
    <t>Brookfield Business Corporation (NYSE:BBUC)</t>
  </si>
  <si>
    <t>Brookfield Business Partners L.P. (NYSE:BBU)</t>
  </si>
  <si>
    <t>Brookfield Infrastructure Corporation (NYSE:BIPC)</t>
  </si>
  <si>
    <t>Brookfield Infrastructure Partners L.P. (NYSE:BIP)</t>
  </si>
  <si>
    <t>Brookfield Real Assets Income Fund Inc. (NYSE:RA)</t>
  </si>
  <si>
    <t>Brookfield Wealth Solutions Ltd. (NYSE:BNT)</t>
  </si>
  <si>
    <t>Brookline Bancorp, Inc. (NASDAQGS:BRKL)</t>
  </si>
  <si>
    <t>Brown &amp; Brown, Inc. (NYSE:BRO)</t>
  </si>
  <si>
    <t>Brown-Forman Corporation (NYSE:BF.B)</t>
  </si>
  <si>
    <t>Bruker Corporation (NASDAQGS:BRKR)</t>
  </si>
  <si>
    <t>Brunswick Corporation (NYSE:BC)</t>
  </si>
  <si>
    <t>Build-A-Bear Workshop, Inc. (NYSE:BBW)</t>
  </si>
  <si>
    <t>Builders FirstSource, Inc. (NYSE:BLDR)</t>
  </si>
  <si>
    <t>Bumble Inc. (NASDAQGS:BMBL)</t>
  </si>
  <si>
    <t>Bunge Global SA (NYSE:BG)</t>
  </si>
  <si>
    <t>Burke &amp; Herbert Financial Services Corp. (NASDAQCM:BHRB)</t>
  </si>
  <si>
    <t>Burlington Stores, Inc. (NYSE:BURL)</t>
  </si>
  <si>
    <t>Business First Bancshares, Inc. (NASDAQGS:BFST)</t>
  </si>
  <si>
    <t>BWX Technologies, Inc. (NYSE:BWXT)</t>
  </si>
  <si>
    <t>BXP, Inc. (NYSE:BXP)</t>
  </si>
  <si>
    <t>Byline Bancorp, Inc. (NYSE:BY)</t>
  </si>
  <si>
    <t>C.H. Robinson Worldwide, Inc. (NASDAQGS:CHRW)</t>
  </si>
  <si>
    <t>C3.ai, Inc. (NYSE:AI)</t>
  </si>
  <si>
    <t>Cable One, Inc. (NYSE:CABO)</t>
  </si>
  <si>
    <t>Cabot Corporation (NYSE:CBT)</t>
  </si>
  <si>
    <t>CACI International Inc (NYSE:CACI)</t>
  </si>
  <si>
    <t>Cactus, Inc. (NYSE:WHD)</t>
  </si>
  <si>
    <t>Cadence Bank (NYSE:CADE)</t>
  </si>
  <si>
    <t>Cadence Design Systems, Inc. (NASDAQGS:CDNS)</t>
  </si>
  <si>
    <t>Cadre Holdings, Inc. (NYSE:CDRE)</t>
  </si>
  <si>
    <t>Caesars Entertainment, Inc. (NASDAQGS:CZR)</t>
  </si>
  <si>
    <t>Calamos Convertible and High Income Fund (NASDAQGS:CHY)</t>
  </si>
  <si>
    <t>Calamos Convertible Opportunities and Income Fund (NASDAQGS:CHI)</t>
  </si>
  <si>
    <t>Calamos Dynamic Convertible and Income Fund (NASDAQGS:CCD)</t>
  </si>
  <si>
    <t>Calamos Strategic Total Return Fund (NASDAQGS:CSQ)</t>
  </si>
  <si>
    <t>Caleres, Inc. (NYSE:CAL)</t>
  </si>
  <si>
    <t>California BanCorp. (NASDAQCM:BCAL)</t>
  </si>
  <si>
    <t>California Resources Corporation (NYSE:CRC)</t>
  </si>
  <si>
    <t>California Water Service Group (NYSE:CWT)</t>
  </si>
  <si>
    <t>Calix, Inc. (NYSE:CALX)</t>
  </si>
  <si>
    <t>Cal-Maine Foods, Inc. (NASDAQGS:CALM)</t>
  </si>
  <si>
    <t>Calumet, Inc. (NASDAQGS:CLMT)</t>
  </si>
  <si>
    <t>Camden National Corporation (NASDAQGS:CAC)</t>
  </si>
  <si>
    <t>Camden Property Trust (NYSE:CPT)</t>
  </si>
  <si>
    <t>Camping World Holdings, Inc. (NYSE:CWH)</t>
  </si>
  <si>
    <t>Camtek Ltd. (NASDAQGM:CAMT)</t>
  </si>
  <si>
    <t>Canadian Solar Inc. (NASDAQGS:CSIQ)</t>
  </si>
  <si>
    <t>Cannae Holdings, Inc. (NYSE:CNNE)</t>
  </si>
  <si>
    <t>Cantaloupe, Inc. (NASDAQGS:CTLP)</t>
  </si>
  <si>
    <t>Capital City Bank Group, Inc. (NASDAQGS:CCBG)</t>
  </si>
  <si>
    <t>Capital Clean Energy Carriers Corp. (NASDAQGS:CCEC)</t>
  </si>
  <si>
    <t>Capital One Financial Corporation (NYSE:COF)</t>
  </si>
  <si>
    <t>Capital Southwest Corporation (NASDAQGS:CSWC)</t>
  </si>
  <si>
    <t>Capitol Federal Financial, Inc. (NASDAQGS:CFFN)</t>
  </si>
  <si>
    <t>Capri Holdings Limited (NYSE:CPRI)</t>
  </si>
  <si>
    <t>Capricor Therapeutics, Inc. (NASDAQCM:CAPR)</t>
  </si>
  <si>
    <t>Cardinal Health, Inc. (NYSE:CAH)</t>
  </si>
  <si>
    <t>CareDx, Inc (NASDAQGM:CDNA)</t>
  </si>
  <si>
    <t>CareTrust REIT, Inc. (NYSE:CTRE)</t>
  </si>
  <si>
    <t>CARGO Therapeutics, Inc. (NASDAQGS:CRGX)</t>
  </si>
  <si>
    <t>CarGurus, Inc. (NASDAQGS:CARG)</t>
  </si>
  <si>
    <t>Carlisle Companies Incorporated (NYSE:CSL)</t>
  </si>
  <si>
    <t>Carlyle Secured Lending, Inc. (NASDAQGS:CGBD)</t>
  </si>
  <si>
    <t>CarMax, Inc. (NYSE:KMX)</t>
  </si>
  <si>
    <t>Carnival Corporation &amp; plc (NYSE:CCL)</t>
  </si>
  <si>
    <t>Carpenter Technology Corporation (NYSE:CRS)</t>
  </si>
  <si>
    <t>Carriage Services, Inc. (NYSE:CSV)</t>
  </si>
  <si>
    <t>Carrier Global Corporation (NYSE:CARR)</t>
  </si>
  <si>
    <t>Cars.com Inc. (NYSE:CARS)</t>
  </si>
  <si>
    <t>Carter's, Inc. (NYSE:CRI)</t>
  </si>
  <si>
    <t>Carvana Co. (NYSE:CVNA)</t>
  </si>
  <si>
    <t>Casella Waste Systems, Inc. (NASDAQGS:CWST)</t>
  </si>
  <si>
    <t>Casey's General Stores, Inc. (NASDAQGS:CASY)</t>
  </si>
  <si>
    <t>Cass Information Systems, Inc. (NASDAQGS:CASS)</t>
  </si>
  <si>
    <t>Cassava Sciences, Inc. (NASDAQCM:SAVA)</t>
  </si>
  <si>
    <t>Castle Biosciences, Inc. (NASDAQGM:CSTL)</t>
  </si>
  <si>
    <t>Catalent, Inc. (NYSE:CTLT)</t>
  </si>
  <si>
    <t>Catalyst Pharmaceuticals, Inc. (NASDAQCM:CPRX)</t>
  </si>
  <si>
    <t>Caterpillar Inc. (NYSE:CAT)</t>
  </si>
  <si>
    <t>Cathay General Bancorp (NASDAQGS:CATY)</t>
  </si>
  <si>
    <t>CAVA Group, Inc. (NYSE:CAVA)</t>
  </si>
  <si>
    <t>Cavco Industries, Inc. (NASDAQGS:CVCO)</t>
  </si>
  <si>
    <t>CBIZ, Inc. (NYSE:CBZ)</t>
  </si>
  <si>
    <t>CBL &amp; Associates Properties, Inc. (NYSE:CBL)</t>
  </si>
  <si>
    <t>CBRE Global Real Estate Income Fund (NYSE:IGR)</t>
  </si>
  <si>
    <t>CBRE Group, Inc. (NYSE:CBRE)</t>
  </si>
  <si>
    <t>CCC Intelligent Solutions Holdings Inc. (NASDAQGS:CCCS)</t>
  </si>
  <si>
    <t>CDW Corporation (NASDAQGS:CDW)</t>
  </si>
  <si>
    <t>CECO Environmental Corp. (NASDAQGS:CECO)</t>
  </si>
  <si>
    <t>Celanese Corporation (NYSE:CE)</t>
  </si>
  <si>
    <t>Celldex Therapeutics, Inc. (NASDAQCM:CLDX)</t>
  </si>
  <si>
    <t>Cellebrite DI Ltd. (NASDAQGS:CLBT)</t>
  </si>
  <si>
    <t>Celsius Holdings, Inc. (NASDAQCM:CELH)</t>
  </si>
  <si>
    <t>Cencora, Inc. (NYSE:COR)</t>
  </si>
  <si>
    <t>Centene Corporation (NYSE:CNC)</t>
  </si>
  <si>
    <t>CenterPoint Energy, Inc. (NYSE:CNP)</t>
  </si>
  <si>
    <t>Centerspace (NYSE:CSR)</t>
  </si>
  <si>
    <t>Centessa Pharmaceuticals plc (NASDAQGS:CNTA)</t>
  </si>
  <si>
    <t>Central Garden &amp; Pet Company (NASDAQGS:CENT)</t>
  </si>
  <si>
    <t>Central Pacific Financial Corp. (NYSE:CPF)</t>
  </si>
  <si>
    <t>Central Securities Corporation (NYSEAM:CET)</t>
  </si>
  <si>
    <t>Centrus Energy Corp. (NYSEAM:LEU)</t>
  </si>
  <si>
    <t>Centuri Holdings, Inc. (NYSE:CTRI)</t>
  </si>
  <si>
    <t>Century Aluminum Company (NASDAQGS:CENX)</t>
  </si>
  <si>
    <t>Century Communities, Inc. (NYSE:CCS)</t>
  </si>
  <si>
    <t>CeriBell, Inc. (NASDAQGS:CBLL)</t>
  </si>
  <si>
    <t>Certara, Inc. (NASDAQGS:CERT)</t>
  </si>
  <si>
    <t>CEVA, Inc. (NASDAQGS:CEVA)</t>
  </si>
  <si>
    <t>CF Industries Holdings, Inc. (NYSE:CF)</t>
  </si>
  <si>
    <t>CG Oncology, Inc. (NASDAQGS:CGON)</t>
  </si>
  <si>
    <t>Champion Homes, Inc. (NYSE:SKY)</t>
  </si>
  <si>
    <t>ChampionX Corporation (NASDAQGS:CHX)</t>
  </si>
  <si>
    <t>Charles River Laboratories International, Inc. (NYSE:CRL)</t>
  </si>
  <si>
    <t>Chart Industries, Inc. (NYSE:GTLS)</t>
  </si>
  <si>
    <t>Charter Communications, Inc. (NASDAQGS:CHTR)</t>
  </si>
  <si>
    <t>Check Point Software Technologies Ltd. (NASDAQGS:CHKP)</t>
  </si>
  <si>
    <t>Chemed Corporation (NYSE:CHE)</t>
  </si>
  <si>
    <t>Cheniere Energy Partners, L.P. (NYSE:CQP)</t>
  </si>
  <si>
    <t>Cheniere Energy, Inc. (NYSE:LNG)</t>
  </si>
  <si>
    <t>Chesapeake Utilities Corporation (NYSE:CPK)</t>
  </si>
  <si>
    <t>Chevron Corporation (NYSE:CVX)</t>
  </si>
  <si>
    <t>Chewy, Inc. (NYSE:CHWY)</t>
  </si>
  <si>
    <t>Chimera Investment Corporation (NYSE:CIM)</t>
  </si>
  <si>
    <t>Chipotle Mexican Grill, Inc. (NYSE:CMG)</t>
  </si>
  <si>
    <t>Choice Hotels International, Inc. (NYSE:CHH)</t>
  </si>
  <si>
    <t>Chord Energy Corporation (NASDAQGS:CHRD)</t>
  </si>
  <si>
    <t>ChromaDex Corporation (NASDAQCM:CDXC)</t>
  </si>
  <si>
    <t>Chubb Limited (NYSE:CB)</t>
  </si>
  <si>
    <t>Church &amp; Dwight Co., Inc. (NYSE:CHD)</t>
  </si>
  <si>
    <t>Churchill Downs Incorporated (NASDAQGS:CHDN)</t>
  </si>
  <si>
    <t>CI&amp;T Inc. (NYSE:CINT)</t>
  </si>
  <si>
    <t>Ciena Corporation (NYSE:CIEN)</t>
  </si>
  <si>
    <t>Cimpress plc (NASDAQGS:CMPR)</t>
  </si>
  <si>
    <t>Cincinnati Financial Corporation (NASDAQGS:CINF)</t>
  </si>
  <si>
    <t>Cinemark Holdings, Inc. (NYSE:CNK)</t>
  </si>
  <si>
    <t>Cintas Corporation (NASDAQGS:CTAS)</t>
  </si>
  <si>
    <t>CION Investment Corporation (NYSE:CION)</t>
  </si>
  <si>
    <t>Cipher Mining Inc. (NASDAQGS:CIFR)</t>
  </si>
  <si>
    <t>Cirrus Logic, Inc. (NASDAQGS:CRUS)</t>
  </si>
  <si>
    <t>Cisco Systems, Inc. (NASDAQGS:CSCO)</t>
  </si>
  <si>
    <t>Citigroup Inc. (NYSE:C)</t>
  </si>
  <si>
    <t>Citizens Financial Group, Inc. (NYSE:CFG)</t>
  </si>
  <si>
    <t>City Holding Company (NASDAQGS:CHCO)</t>
  </si>
  <si>
    <t>Civitas Resources, Inc. (NYSE:CIVI)</t>
  </si>
  <si>
    <t>Clarivate Plc (NYSE:CLVT)</t>
  </si>
  <si>
    <t>Claros Mortgage Trust, Inc. (NYSE:CMTG)</t>
  </si>
  <si>
    <t>Clean Harbors, Inc. (NYSE:CLH)</t>
  </si>
  <si>
    <t>CleanSpark, Inc. (NASDAQCM:CLSK)</t>
  </si>
  <si>
    <t>Clear Secure, Inc. (NYSE:YOU)</t>
  </si>
  <si>
    <t>ClearBridge Energy Midstream Opportunity Fund Inc (NYSE:EMO)</t>
  </si>
  <si>
    <t>Clearwater Analytics Holdings, Inc. (NYSE:CWAN)</t>
  </si>
  <si>
    <t>Clearway Energy, Inc. (NYSE:CWEN.A)</t>
  </si>
  <si>
    <t>Cleveland-Cliffs Inc. (NYSE:CLF)</t>
  </si>
  <si>
    <t>Climb Global Solutions, Inc. (NASDAQGM:CLMB)</t>
  </si>
  <si>
    <t>Cloudflare, Inc. (NYSE:NET)</t>
  </si>
  <si>
    <t>CME Group Inc. (NASDAQGS:CME)</t>
  </si>
  <si>
    <t>CMS Energy Corporation (NYSE:CMS)</t>
  </si>
  <si>
    <t>CNA Financial Corporation (NYSE:CNA)</t>
  </si>
  <si>
    <t>CNB Financial Corporation (NASDAQGS:CCNE)</t>
  </si>
  <si>
    <t>CNH Industrial N.V. (NYSE:CNH)</t>
  </si>
  <si>
    <t>CNO Financial Group, Inc. (NYSE:CNO)</t>
  </si>
  <si>
    <t>CNX Resources Corporation (NYSE:CNX)</t>
  </si>
  <si>
    <t>Coastal Financial Corporation (NASDAQGS:CCB)</t>
  </si>
  <si>
    <t>Coca-Cola Consolidated, Inc. (NASDAQGS:COKE)</t>
  </si>
  <si>
    <t>Coca-Cola FEMSA, S.A.B. de C.V. (NYSE:KOF)</t>
  </si>
  <si>
    <t>Coeur Mining, Inc. (NYSE:CDE)</t>
  </si>
  <si>
    <t>Cogent Biosciences, Inc. (NASDAQGS:COGT)</t>
  </si>
  <si>
    <t>Cogent Communications Holdings, Inc. (NASDAQGS:CCOI)</t>
  </si>
  <si>
    <t>Cognex Corporation (NASDAQGS:CGNX)</t>
  </si>
  <si>
    <t>Cognizant Technology Solutions Corporation (NASDAQGS:CTSH)</t>
  </si>
  <si>
    <t>Cognyte Software Ltd. (NASDAQGS:CGNT)</t>
  </si>
  <si>
    <t>Cohen &amp; Steers Infrastructure Fund, Inc (NYSE:UTF)</t>
  </si>
  <si>
    <t>Cohen &amp; Steers Limited Duration Preferred and Income Fund, Inc. (NYSE:LDP)</t>
  </si>
  <si>
    <t>Cohen &amp; Steers Quality Income Realty Fund, Inc. (NYSE:RQI)</t>
  </si>
  <si>
    <t>Cohen &amp; Steers REIT and Preferred Income Fund, Inc. (NYSE:RNP)</t>
  </si>
  <si>
    <t>Cohen &amp; Steers Tax-Advantaged Preferred Securities and Income Fund (NYSE:PTA)</t>
  </si>
  <si>
    <t>Cohen &amp; Steers, Inc. (NYSE:CNS)</t>
  </si>
  <si>
    <t>Coherent Corp. (NYSE:COHR)</t>
  </si>
  <si>
    <t>Cohu, Inc. (NASDAQGS:COHU)</t>
  </si>
  <si>
    <t>Coinbase Global, Inc. (NASDAQGS:COIN)</t>
  </si>
  <si>
    <t>Coinshares Valkyrie Bitcoin Fund (NASDAQGM:BRRR)</t>
  </si>
  <si>
    <t>Colgate-Palmolive Company (NYSE:CL)</t>
  </si>
  <si>
    <t>Collegium Pharmaceutical, Inc. (NASDAQGS:COLL)</t>
  </si>
  <si>
    <t>Columbia Banking System, Inc. (NASDAQGS:COLB)</t>
  </si>
  <si>
    <t>Columbia Financial, Inc. (NASDAQGS:CLBK)</t>
  </si>
  <si>
    <t>Columbia Seligman Premium Technology Growth Fund (NYSE:STK)</t>
  </si>
  <si>
    <t>Columbia Sportswear Company (NASDAQGS:COLM)</t>
  </si>
  <si>
    <t>Columbus McKinnon Corporation (NASDAQGS:CMCO)</t>
  </si>
  <si>
    <t>Comcast Corporation (NASDAQGS:CMCSA)</t>
  </si>
  <si>
    <t>Comerica Incorporated (NYSE:CMA)</t>
  </si>
  <si>
    <t>Comfort Systems USA, Inc. (NYSE:FIX)</t>
  </si>
  <si>
    <t>Commerce Bancshares, Inc. (NASDAQGS:CBSH)</t>
  </si>
  <si>
    <t>Commercial Metals Company (NYSE:CMC)</t>
  </si>
  <si>
    <t>Community Financial System, Inc. (NYSE:CBU)</t>
  </si>
  <si>
    <t>Community Healthcare Trust Incorporated (NYSE:CHCT)</t>
  </si>
  <si>
    <t>Community Trust Bancorp, Inc. (NASDAQGS:CTBI)</t>
  </si>
  <si>
    <t>Commvault Systems, Inc. (NASDAQGS:CVLT)</t>
  </si>
  <si>
    <t>Compañía de Minas Buenaventura S.A.A. (NYSE:BVN)</t>
  </si>
  <si>
    <t>Compass Diversified (NYSE:CODI)</t>
  </si>
  <si>
    <t>Compass Minerals International, Inc. (NYSE:CMP)</t>
  </si>
  <si>
    <t>Compass, Inc. (NYSE:COMP)</t>
  </si>
  <si>
    <t>CompoSecure, Inc. (NASDAQGM:CMPO)</t>
  </si>
  <si>
    <t>Comstock Resources, Inc. (NYSE:CRK)</t>
  </si>
  <si>
    <t>Conagra Brands, Inc. (NYSE:CAG)</t>
  </si>
  <si>
    <t>Concentra Group Holdings Parent, Inc. (NYSE:CON)</t>
  </si>
  <si>
    <t>Concentrix Corporation (NASDAQGS:CNXC)</t>
  </si>
  <si>
    <t>Confluent, Inc. (NASDAQGS:CFLT)</t>
  </si>
  <si>
    <t>CONMED Corporation (NYSE:CNMD)</t>
  </si>
  <si>
    <t>ConnectOne Bancorp, Inc. (NASDAQGS:CNOB)</t>
  </si>
  <si>
    <t>ConocoPhillips (NYSE:COP)</t>
  </si>
  <si>
    <t>CONSOL Energy Inc. (NYSE:CEIX)</t>
  </si>
  <si>
    <t>Consolidated Edison, Inc. (NYSE:ED)</t>
  </si>
  <si>
    <t>Constellation Brands, Inc. (NYSE:STZ)</t>
  </si>
  <si>
    <t>Constellation Energy Corporation (NASDAQGS:CEG)</t>
  </si>
  <si>
    <t>Constellium SE (NYSE:CSTM)</t>
  </si>
  <si>
    <t>Construction Partners, Inc. (NASDAQGS:ROAD)</t>
  </si>
  <si>
    <t>Copa Holdings, S.A. (NYSE:CPA)</t>
  </si>
  <si>
    <t>Copart, Inc. (NASDAQGS:CPRT)</t>
  </si>
  <si>
    <t>COPT Defense Properties (NYSE:CDP)</t>
  </si>
  <si>
    <t>Corcept Therapeutics Incorporated (NASDAQCM:CORT)</t>
  </si>
  <si>
    <t>Core &amp; Main, Inc. (NYSE:CNM)</t>
  </si>
  <si>
    <t>Core Laboratories Inc. (NYSE:CLB)</t>
  </si>
  <si>
    <t>Core Scientific, Inc. (NASDAQGS:CORZ)</t>
  </si>
  <si>
    <t>Corebridge Financial, Inc. (NYSE:CRBG)</t>
  </si>
  <si>
    <t>CoreCivic, Inc. (NYSE:CXW)</t>
  </si>
  <si>
    <t>CorMedix Inc. (NASDAQGM:CRMD)</t>
  </si>
  <si>
    <t>Cornerstone Strategic Value Fund, Inc. (NYSEAM:CLM)</t>
  </si>
  <si>
    <t>Cornerstone Total Return Fund, Inc. (NYSEAM:CRF)</t>
  </si>
  <si>
    <t>Corning Incorporated (NYSE:GLW)</t>
  </si>
  <si>
    <t>Corpay, Inc. (NYSE:CPAY)</t>
  </si>
  <si>
    <t>Corporación América Airports S.A. (NYSE:CAAP)</t>
  </si>
  <si>
    <t>Corsair Gaming, Inc. (NASDAQGS:CRSR)</t>
  </si>
  <si>
    <t>Corteva, Inc. (NYSE:CTVA)</t>
  </si>
  <si>
    <t>CorVel Corporation (NASDAQGS:CRVL)</t>
  </si>
  <si>
    <t>Corvus Pharmaceuticals, Inc. (NASDAQGM:CRVS)</t>
  </si>
  <si>
    <t>Costamare Inc. (NYSE:CMRE)</t>
  </si>
  <si>
    <t>CoStar Group, Inc. (NASDAQGS:CSGP)</t>
  </si>
  <si>
    <t>Costco Wholesale Corporation (NASDAQGS:COST)</t>
  </si>
  <si>
    <t>Coterra Energy Inc. (NYSE:CTRA)</t>
  </si>
  <si>
    <t>Coty Inc. (NYSE:COTY)</t>
  </si>
  <si>
    <t>Couchbase, Inc. (NASDAQGS:BASE)</t>
  </si>
  <si>
    <t>Coupang, Inc. (NYSE:CPNG)</t>
  </si>
  <si>
    <t>Coursera, Inc. (NYSE:COUR)</t>
  </si>
  <si>
    <t>Cousins Properties Incorporated (NYSE:CUZ)</t>
  </si>
  <si>
    <t>Covenant Logistics Group, Inc. (NYSE:CVLG)</t>
  </si>
  <si>
    <t>CRA International, Inc. (NASDAQGS:CRAI)</t>
  </si>
  <si>
    <t>Cracker Barrel Old Country Store, Inc. (NASDAQGS:CBRL)</t>
  </si>
  <si>
    <t>Crane Company (NYSE:CR)</t>
  </si>
  <si>
    <t>Crane NXT, Co. (NYSE:CXT)</t>
  </si>
  <si>
    <t>Crawford &amp; Company (NYSE:CRD.B)</t>
  </si>
  <si>
    <t>Credicorp Ltd. (NYSE:BAP)</t>
  </si>
  <si>
    <t>Credit Acceptance Corporation (NASDAQGS:CACC)</t>
  </si>
  <si>
    <t>Credo Technology Group Holding Ltd (NASDAQGS:CRDO)</t>
  </si>
  <si>
    <t>Crescent Capital BDC, Inc. (NASDAQGM:CCAP)</t>
  </si>
  <si>
    <t>Crescent Energy Company (NYSE:CRGY)</t>
  </si>
  <si>
    <t>CRH plc (NYSE:CRH)</t>
  </si>
  <si>
    <t>Cricut, Inc. (NASDAQGS:CRCT)</t>
  </si>
  <si>
    <t>Crinetics Pharmaceuticals, Inc. (NASDAQGS:CRNX)</t>
  </si>
  <si>
    <t>CRISPR Therapeutics AG (NASDAQGM:CRSP)</t>
  </si>
  <si>
    <t>Criteo S.A. (NASDAQGS:CRTO)</t>
  </si>
  <si>
    <t>Critical Metals Corp. (NASDAQGM:CRML)</t>
  </si>
  <si>
    <t>Crocs, Inc. (NASDAQGS:CROX)</t>
  </si>
  <si>
    <t>CrossAmerica Partners LP (NYSE:CAPL)</t>
  </si>
  <si>
    <t>CrossFirst Bankshares, Inc. (NASDAQGS:CFB)</t>
  </si>
  <si>
    <t>CrowdStrike Holdings, Inc. (NASDAQGS:CRWD)</t>
  </si>
  <si>
    <t>Crown Castle Inc. (NYSE:CCI)</t>
  </si>
  <si>
    <t>Crown Holdings, Inc. (NYSE:CCK)</t>
  </si>
  <si>
    <t>CSG Systems International, Inc. (NASDAQGS:CSGS)</t>
  </si>
  <si>
    <t>CSW Industrials, Inc. (NASDAQGS:CSWI)</t>
  </si>
  <si>
    <t>CSX Corporation (NASDAQGS:CSX)</t>
  </si>
  <si>
    <t>CTO Realty Growth, Inc. (NYSE:CTO)</t>
  </si>
  <si>
    <t>CTS Corporation (NYSE:CTS)</t>
  </si>
  <si>
    <t>CubeSmart (NYSE:CUBE)</t>
  </si>
  <si>
    <t>Cullen/Frost Bankers, Inc. (NYSE:CFR)</t>
  </si>
  <si>
    <t>Cullinan Therapeutics, Inc. (NASDAQGS:CGEM)</t>
  </si>
  <si>
    <t>Cummins Inc. (NYSE:CMI)</t>
  </si>
  <si>
    <t>Curbline Properties Corp. (NYSE:CURB)</t>
  </si>
  <si>
    <t>Curtiss-Wright Corporation (NYSE:CW)</t>
  </si>
  <si>
    <t>Cushman &amp; Wakefield plc (NYSE:CWK)</t>
  </si>
  <si>
    <t>Custom Truck One Source, Inc. (NYSE:CTOS)</t>
  </si>
  <si>
    <t>Customers Bancorp, Inc. (NYSE:CUBI)</t>
  </si>
  <si>
    <t>CVB Financial Corp. (NASDAQGS:CVBF)</t>
  </si>
  <si>
    <t>CVR Energy, Inc. (NYSE:CVI)</t>
  </si>
  <si>
    <t>CVR Partners, LP (NYSE:UAN)</t>
  </si>
  <si>
    <t>CVS Health Corporation (NYSE:CVS)</t>
  </si>
  <si>
    <t>CyberArk Software Ltd. (NASDAQGS:CYBR)</t>
  </si>
  <si>
    <t>Cytek Biosciences, Inc. (NASDAQGS:CTKB)</t>
  </si>
  <si>
    <t>Cytokinetics, Incorporated (NASDAQGS:CYTK)</t>
  </si>
  <si>
    <t>D.R. Horton, Inc. (NYSE:DHI)</t>
  </si>
  <si>
    <t>Daily Journal Corporation (NASDAQCM:DJCO)</t>
  </si>
  <si>
    <t>Daktronics, Inc. (NASDAQGS:DAKT)</t>
  </si>
  <si>
    <t>Dana Incorporated (NYSE:DAN)</t>
  </si>
  <si>
    <t>Danaher Corporation (NYSE:DHR)</t>
  </si>
  <si>
    <t>Danaos Corporation (NYSE:DAC)</t>
  </si>
  <si>
    <t>Daqo New Energy Corp. (NYSE:DQ)</t>
  </si>
  <si>
    <t>Darden Restaurants, Inc. (NYSE:DRI)</t>
  </si>
  <si>
    <t>Darling Ingredients Inc. (NYSE:DAR)</t>
  </si>
  <si>
    <t>Datadog, Inc. (NASDAQGS:DDOG)</t>
  </si>
  <si>
    <t>Dave &amp; Buster's Entertainment, Inc. (NASDAQGS:PLAY)</t>
  </si>
  <si>
    <t>Dave Inc. (NASDAQGM:DAVE)</t>
  </si>
  <si>
    <t>DaVita Inc. (NYSE:DVA)</t>
  </si>
  <si>
    <t>Day One Biopharmaceuticals, Inc. (NASDAQGS:DAWN)</t>
  </si>
  <si>
    <t>Dayforce Inc. (NYSE:DAY)</t>
  </si>
  <si>
    <t>Deckers Outdoor Corporation (NYSE:DECK)</t>
  </si>
  <si>
    <t>Deere &amp; Company (NYSE:DE)</t>
  </si>
  <si>
    <t>Delek Logistics Partners, LP (NYSE:DKL)</t>
  </si>
  <si>
    <t>Delek US Holdings, Inc. (NYSE:DK)</t>
  </si>
  <si>
    <t>Dell Technologies Inc. (NYSE:DELL)</t>
  </si>
  <si>
    <t>Delta Air Lines, Inc. (NYSE:DAL)</t>
  </si>
  <si>
    <t>Deluxe Corporation (NYSE:DLX)</t>
  </si>
  <si>
    <t>Denali Therapeutics Inc. (NASDAQGS:DNLI)</t>
  </si>
  <si>
    <t>DENTSPLY SIRONA Inc. (NASDAQGS:XRAY)</t>
  </si>
  <si>
    <t>Despegar.com, Corp. (NYSE:DESP)</t>
  </si>
  <si>
    <t>Devon Energy Corporation (NYSE:DVN)</t>
  </si>
  <si>
    <t>DexCom, Inc. (NASDAQGS:DXCM)</t>
  </si>
  <si>
    <t>DHT Holdings, Inc. (NYSE:DHT)</t>
  </si>
  <si>
    <t>Diamondback Energy, Inc. (NASDAQGS:FANG)</t>
  </si>
  <si>
    <t>DiamondRock Hospitality Company (NYSE:DRH)</t>
  </si>
  <si>
    <t>Dianthus Therapeutics, Inc. (NASDAQCM:DNTH)</t>
  </si>
  <si>
    <t>DICK'S Sporting Goods, Inc. (NYSE:DKS)</t>
  </si>
  <si>
    <t>Diebold Nixdorf, Incorporated (NYSE:DBD)</t>
  </si>
  <si>
    <t>Digi International Inc. (NASDAQGS:DGII)</t>
  </si>
  <si>
    <t>Digimarc Corporation (NASDAQGS:DMRC)</t>
  </si>
  <si>
    <t>Digital Realty Trust, Inc. (NYSE:DLR)</t>
  </si>
  <si>
    <t>DigitalBridge Group, Inc. (NYSE:DBRG)</t>
  </si>
  <si>
    <t>DigitalOcean Holdings, Inc. (NYSE:DOCN)</t>
  </si>
  <si>
    <t>Dillard's, Inc. (NYSE:DDS)</t>
  </si>
  <si>
    <t>Dime Community Bancshares, Inc. (NASDAQGS:DCOM)</t>
  </si>
  <si>
    <t>Dimensional ETF Trust - Dimensional Global ex US Core Fixed Income ETF (NASDAQGM:DFGX)</t>
  </si>
  <si>
    <t>Dine Brands Global, Inc. (NYSE:DIN)</t>
  </si>
  <si>
    <t>Diodes Incorporated (NASDAQGS:DIOD)</t>
  </si>
  <si>
    <t>Direxion Shares ETF Trust - Direxion Daily NVDA Bull 2X Shares (NASDAQGM:NVDU)</t>
  </si>
  <si>
    <t>Direxion Shares ETF Trust - Direxion Daily TSLA Bull 2X Shares (NASDAQGM:TSLL)</t>
  </si>
  <si>
    <t>Direxion Shares ETF Trust - Direxion NASDAQ-100 Equal Weighted Index Shares (NASDAQGM:QQQE)</t>
  </si>
  <si>
    <t>Disc Medicine, Inc. (NASDAQGM:IRON)</t>
  </si>
  <si>
    <t>Discover Financial Services (NYSE:DFS)</t>
  </si>
  <si>
    <t>Distribution Solutions Group, Inc. (NASDAQGS:DSGR)</t>
  </si>
  <si>
    <t>DLocal Limited (NASDAQGS:DLO)</t>
  </si>
  <si>
    <t>DNOW Inc. (NYSE:DNOW)</t>
  </si>
  <si>
    <t>DNP Select Income Fund Inc. (NYSE:DNP)</t>
  </si>
  <si>
    <t>DocuSign, Inc. (NASDAQGS:DOCU)</t>
  </si>
  <si>
    <t>Dogness (International) Corporation (NASDAQCM:DOGZ)</t>
  </si>
  <si>
    <t>Dolby Laboratories, Inc. (NYSE:DLB)</t>
  </si>
  <si>
    <t>Dole plc (NYSE:DOLE)</t>
  </si>
  <si>
    <t>Dollar General Corporation (NYSE:DG)</t>
  </si>
  <si>
    <t>Dollar Tree, Inc. (NASDAQGS:DLTR)</t>
  </si>
  <si>
    <t>Dominion Energy, Inc. (NYSE:D)</t>
  </si>
  <si>
    <t>Domino's Pizza, Inc. (NYSE:DPZ)</t>
  </si>
  <si>
    <t>Donaldson Company, Inc. (NYSE:DCI)</t>
  </si>
  <si>
    <t>Donegal Group Inc. (NASDAQGS:DGIC.A)</t>
  </si>
  <si>
    <t>Donnelley Financial Solutions, Inc. (NYSE:DFIN)</t>
  </si>
  <si>
    <t>DoorDash, Inc. (NASDAQGS:DASH)</t>
  </si>
  <si>
    <t>Dorchester Minerals, L.P. (NASDAQGS:DMLP)</t>
  </si>
  <si>
    <t>Dorian LPG Ltd. (NYSE:LPG)</t>
  </si>
  <si>
    <t>Dorman Products, Inc. (NASDAQGS:DORM)</t>
  </si>
  <si>
    <t>DoubleDown Interactive Co., Ltd. (NASDAQGS:DDI)</t>
  </si>
  <si>
    <t>DoubleLine Income Solutions Fund (NYSE:DSL)</t>
  </si>
  <si>
    <t>DoubleLine Yield Opportunities Fund (NYSE:DLY)</t>
  </si>
  <si>
    <t>DoubleVerify Holdings, Inc. (NYSE:DV)</t>
  </si>
  <si>
    <t>Douglas Dynamics, Inc. (NYSE:PLOW)</t>
  </si>
  <si>
    <t>Douglas Emmett, Inc. (NYSE:DEI)</t>
  </si>
  <si>
    <t>Dover Corporation (NYSE:DOV)</t>
  </si>
  <si>
    <t>Dow Inc. (NYSE:DOW)</t>
  </si>
  <si>
    <t>Doximity, Inc. (NYSE:DOCS)</t>
  </si>
  <si>
    <t>DraftKings Inc. (NASDAQGS:DKNG)</t>
  </si>
  <si>
    <t>DRDGOLD Limited (NYSE:DRD)</t>
  </si>
  <si>
    <t>Dream Finders Homes, Inc. (NYSE:DFH)</t>
  </si>
  <si>
    <t>Driven Brands Holdings Inc. (NASDAQGS:DRVN)</t>
  </si>
  <si>
    <t>Dropbox, Inc. (NASDAQGS:DBX)</t>
  </si>
  <si>
    <t>DT Midstream, Inc. (NYSE:DTM)</t>
  </si>
  <si>
    <t>DTE Energy Company (NYSE:DTE)</t>
  </si>
  <si>
    <t>Ducommun Incorporated (NYSE:DCO)</t>
  </si>
  <si>
    <t>Duke Energy Corporation (NYSE:DUK)</t>
  </si>
  <si>
    <t>Dun &amp; Bradstreet Holdings, Inc. (NYSE:DNB)</t>
  </si>
  <si>
    <t>Duolingo, Inc. (NASDAQGS:DUOL)</t>
  </si>
  <si>
    <t>DuPont de Nemours, Inc. (NYSE:DD)</t>
  </si>
  <si>
    <t>Dutch Bros Inc. (NYSE:BROS)</t>
  </si>
  <si>
    <t>DXC Technology Company (NYSE:DXC)</t>
  </si>
  <si>
    <t>DXP Enterprises, Inc. (NASDAQGS:DXPE)</t>
  </si>
  <si>
    <t>Dycom Industries, Inc. (NYSE:DY)</t>
  </si>
  <si>
    <t>Dynatrace, Inc. (NYSE:DT)</t>
  </si>
  <si>
    <t>Dynavax Technologies Corporation (NASDAQGS:DVAX)</t>
  </si>
  <si>
    <t>Dyne Therapeutics, Inc. (NASDAQGS:DYN)</t>
  </si>
  <si>
    <t>Dynex Capital, Inc. (NYSE:DX)</t>
  </si>
  <si>
    <t>e.l.f. Beauty, Inc. (NYSE:ELF)</t>
  </si>
  <si>
    <t>EA Series Trust - Strive 500 ETF (NYSE:STRV)</t>
  </si>
  <si>
    <t>Eagle Bancorp, Inc. (NASDAQCM:EGBN)</t>
  </si>
  <si>
    <t>Eagle Materials Inc. (NYSE:EXP)</t>
  </si>
  <si>
    <t>Eagle Point Credit Company Inc. (NYSE:ECC)</t>
  </si>
  <si>
    <t>East West Bancorp, Inc. (NASDAQGS:EWBC)</t>
  </si>
  <si>
    <t>Easterly Government Properties, Inc. (NYSE:DEA)</t>
  </si>
  <si>
    <t>Eastern Bankshares, Inc. (NASDAQGS:EBC)</t>
  </si>
  <si>
    <t>EastGroup Properties, Inc. (NYSE:EGP)</t>
  </si>
  <si>
    <t>Eastman Chemical Company (NYSE:EMN)</t>
  </si>
  <si>
    <t>Eaton Corporation plc (NYSE:ETN)</t>
  </si>
  <si>
    <t>Eaton Vance Enhanced Equity Income Fund (NYSE:EOI)</t>
  </si>
  <si>
    <t>Eaton Vance Enhanced Equity Income Fund II (NYSE:EOS)</t>
  </si>
  <si>
    <t>Eaton Vance Limited Duration Income Fund (NYSEAM:EVV)</t>
  </si>
  <si>
    <t>Eaton Vance Municipal Bond Fund (NYSEAM:EIM)</t>
  </si>
  <si>
    <t>Eaton Vance Risk-Managed Diversified Equity Income Fund (NYSE:ETJ)</t>
  </si>
  <si>
    <t>Eaton Vance Tax-Advantaged Dividend Income Fund (NYSE:EVT)</t>
  </si>
  <si>
    <t>Eaton Vance Tax-Advantaged Global Dividend Income Fund (NYSE:ETG)</t>
  </si>
  <si>
    <t>Eaton Vance Tax-Managed Buy-Write Opportunities Fund (NYSE:ETV)</t>
  </si>
  <si>
    <t>Eaton Vance Tax-Managed Diversified Equity Income Fund (NYSE:ETY)</t>
  </si>
  <si>
    <t>Eaton Vance Tax-Managed Global Buy-Write Opportunities Fund (NYSE:ETW)</t>
  </si>
  <si>
    <t>Eaton Vance Tax-Managed Global Diversified Equity Income Fund (NYSE:EXG)</t>
  </si>
  <si>
    <t>eBay Inc. (NASDAQGS:EBAY)</t>
  </si>
  <si>
    <t>EchoStar Corporation (NASDAQGS:SATS)</t>
  </si>
  <si>
    <t>Ecolab Inc. (NYSE:ECL)</t>
  </si>
  <si>
    <t>Ecovyst Inc. (NYSE:ECVT)</t>
  </si>
  <si>
    <t>Edgewell Personal Care Company (NYSE:EPC)</t>
  </si>
  <si>
    <t>Edgewise Therapeutics, Inc. (NASDAQGS:EWTX)</t>
  </si>
  <si>
    <t>Edison International (NYSE:EIX)</t>
  </si>
  <si>
    <t>Edwards Lifesciences Corporation (NYSE:EW)</t>
  </si>
  <si>
    <t>EHang Holdings Limited (NASDAQGM:EH)</t>
  </si>
  <si>
    <t>Elanco Animal Health Incorporated (NYSE:ELAN)</t>
  </si>
  <si>
    <t>Elastic N.V. (NYSE:ESTC)</t>
  </si>
  <si>
    <t>Electronic Arts Inc. (NASDAQGS:EA)</t>
  </si>
  <si>
    <t>Element Solutions Inc (NYSE:ESI)</t>
  </si>
  <si>
    <t>Elevance Health, Inc. (NYSE:ELV)</t>
  </si>
  <si>
    <t>Eli Lilly and Company (NYSE:LLY)</t>
  </si>
  <si>
    <t>Ellington Financial Inc. (NYSE:EFC)</t>
  </si>
  <si>
    <t>Elme Communities (NYSE:ELME)</t>
  </si>
  <si>
    <t>Embecta Corp. (NASDAQGS:EMBC)</t>
  </si>
  <si>
    <t>EMCOR Group, Inc. (NYSE:EME)</t>
  </si>
  <si>
    <t>Emerald Holding, Inc. (NYSE:EEX)</t>
  </si>
  <si>
    <t>Emergent BioSolutions Inc. (NYSE:EBS)</t>
  </si>
  <si>
    <t>Emerson Electric Co. (NYSE:EMR)</t>
  </si>
  <si>
    <t>Empire State Realty Trust, Inc. (NYSE:ESRT)</t>
  </si>
  <si>
    <t>Employers Holdings, Inc. (NYSE:EIG)</t>
  </si>
  <si>
    <t>Enact Holdings, Inc. (NASDAQGS:ACT)</t>
  </si>
  <si>
    <t>Encompass Health Corporation (NYSE:EHC)</t>
  </si>
  <si>
    <t>Encore Capital Group, Inc. (NASDAQGS:ECPG)</t>
  </si>
  <si>
    <t>Endava plc (NYSE:DAVA)</t>
  </si>
  <si>
    <t>Endeavor Group Holdings, Inc. (NYSE:EDR)</t>
  </si>
  <si>
    <t>Energizer Holdings, Inc. (NYSE:ENR)</t>
  </si>
  <si>
    <t>Energy Recovery, Inc. (NASDAQGS:ERII)</t>
  </si>
  <si>
    <t>Energy Transfer LP (NYSE:ET)</t>
  </si>
  <si>
    <t>Enerpac Tool Group Corp. (NYSE:EPAC)</t>
  </si>
  <si>
    <t>EnerSys (NYSE:ENS)</t>
  </si>
  <si>
    <t>Enfusion, Inc. (NYSE:ENFN)</t>
  </si>
  <si>
    <t>EnLink Midstream, LLC (NYSE:ENLC)</t>
  </si>
  <si>
    <t>Enliven Therapeutics, Inc. (NASDAQGS:ELVN)</t>
  </si>
  <si>
    <t>Ennis, Inc. (NYSE:EBF)</t>
  </si>
  <si>
    <t>Enova International, Inc. (NYSE:ENVA)</t>
  </si>
  <si>
    <t>Enovis Corporation (NYSE:ENOV)</t>
  </si>
  <si>
    <t>Enovix Corporation (NASDAQGS:ENVX)</t>
  </si>
  <si>
    <t>Enphase Energy, Inc. (NASDAQGM:ENPH)</t>
  </si>
  <si>
    <t>Enpro Inc. (NYSE:NPO)</t>
  </si>
  <si>
    <t>Enstar Group Limited (NASDAQGS:ESGR)</t>
  </si>
  <si>
    <t>Entegris, Inc. (NASDAQGS:ENTG)</t>
  </si>
  <si>
    <t>Entergy Corporation (NYSE:ETR)</t>
  </si>
  <si>
    <t>Enterprise Financial Services Corp (NASDAQGS:EFSC)</t>
  </si>
  <si>
    <t>Enterprise Products Partners L.P. (NYSE:EPD)</t>
  </si>
  <si>
    <t>Entrada Therapeutics, Inc. (NASDAQGM:TRDA)</t>
  </si>
  <si>
    <t>Envestnet, Inc. (NYSE:ENV)</t>
  </si>
  <si>
    <t>Enviri Corporation (NYSE:NVRI)</t>
  </si>
  <si>
    <t>Envista Holdings Corporation (NYSE:NVST)</t>
  </si>
  <si>
    <t>EOG Resources, Inc. (NYSE:EOG)</t>
  </si>
  <si>
    <t>EPAM Systems, Inc. (NYSE:EPAM)</t>
  </si>
  <si>
    <t>ePlus inc. (NASDAQGS:PLUS)</t>
  </si>
  <si>
    <t>EPR Properties (NYSE:EPR)</t>
  </si>
  <si>
    <t>EQT Corporation (NYSE:EQT)</t>
  </si>
  <si>
    <t>Equifax Inc. (NYSE:EFX)</t>
  </si>
  <si>
    <t>Equinix, Inc. (NASDAQGS:EQIX)</t>
  </si>
  <si>
    <t>Equitable Holdings, Inc. (NYSE:EQH)</t>
  </si>
  <si>
    <t>Equity Bancshares, Inc. (NYSE:EQBK)</t>
  </si>
  <si>
    <t>Equity Commonwealth (NYSE:EQC)</t>
  </si>
  <si>
    <t>Equity LifeStyle Properties, Inc. (NYSE:ELS)</t>
  </si>
  <si>
    <t>Equity Residential (NYSE:EQR)</t>
  </si>
  <si>
    <t>Erie Indemnity Company (NASDAQGS:ERIE)</t>
  </si>
  <si>
    <t>Ermenegildo Zegna N.V. (NYSE:ZGN)</t>
  </si>
  <si>
    <t>ESAB Corporation (NYSE:ESAB)</t>
  </si>
  <si>
    <t>ESCO Technologies Inc. (NYSE:ESE)</t>
  </si>
  <si>
    <t>Esquire Financial Holdings, Inc. (NASDAQCM:ESQ)</t>
  </si>
  <si>
    <t>Essent Group Ltd. (NYSE:ESNT)</t>
  </si>
  <si>
    <t>Essential Properties Realty Trust, Inc. (NYSE:EPRT)</t>
  </si>
  <si>
    <t>Essential Utilities, Inc. (NYSE:WTRG)</t>
  </si>
  <si>
    <t>Essex Property Trust, Inc. (NYSE:ESS)</t>
  </si>
  <si>
    <t>Establishment Labs Holdings Inc. (NASDAQCM:ESTA)</t>
  </si>
  <si>
    <t>ETF Opportunities Trust - T-Rex 2X Long Tesla Daily Target ETF (NASDAQGM:TSLT)</t>
  </si>
  <si>
    <t>ETF Series Solutions - Defiance Connective Technologies ETF (NASDAQGM:SIXG)</t>
  </si>
  <si>
    <t>Ethan Allen Interiors Inc. (NYSE:ETD)</t>
  </si>
  <si>
    <t>Etsy, Inc. (NASDAQGS:ETSY)</t>
  </si>
  <si>
    <t>Euronet Worldwide, Inc. (NASDAQGS:EEFT)</t>
  </si>
  <si>
    <t>EverCommerce Inc. (NASDAQGS:EVCM)</t>
  </si>
  <si>
    <t>Evercore Inc. (NYSE:EVR)</t>
  </si>
  <si>
    <t>Everest Group, Ltd. (NYSE:EG)</t>
  </si>
  <si>
    <t>Evergy, Inc. (NASDAQGS:EVRG)</t>
  </si>
  <si>
    <t>Everi Holdings Inc. (NYSE:EVRI)</t>
  </si>
  <si>
    <t>EverQuote, Inc. (NASDAQGM:EVER)</t>
  </si>
  <si>
    <t>Eversource Energy (NYSE:ES)</t>
  </si>
  <si>
    <t>EVERTEC, Inc. (NYSE:EVTC)</t>
  </si>
  <si>
    <t>Everus Construction Group, Inc. (NYSE:ECG)</t>
  </si>
  <si>
    <t>EVgo, Inc. (NASDAQGS:EVGO)</t>
  </si>
  <si>
    <t>Evolent Health, Inc. (NYSE:EVH)</t>
  </si>
  <si>
    <t>Evolus, Inc. (NASDAQGM:EOLS)</t>
  </si>
  <si>
    <t>Exact Sciences Corporation (NASDAQCM:EXAS)</t>
  </si>
  <si>
    <t>Excelerate Energy, Inc. (NYSE:EE)</t>
  </si>
  <si>
    <t>Exelixis, Inc. (NASDAQGS:EXEL)</t>
  </si>
  <si>
    <t>Exelon Corporation (NASDAQGS:EXC)</t>
  </si>
  <si>
    <t>ExlService Holdings, Inc. (NASDAQGS:EXLS)</t>
  </si>
  <si>
    <t>eXp World Holdings, Inc. (NASDAQGM:EXPI)</t>
  </si>
  <si>
    <t>Expand Energy Corporation (NASDAQGS:EXE)</t>
  </si>
  <si>
    <t>Expedia Group, Inc. (NASDAQGS:EXPE)</t>
  </si>
  <si>
    <t>Expeditors International of Washington, Inc. (NYSE:EXPD)</t>
  </si>
  <si>
    <t>Exponent, Inc. (NASDAQGS:EXPO)</t>
  </si>
  <si>
    <t>Expro Group Holdings N.V. (NYSE:XPRO)</t>
  </si>
  <si>
    <t>Extra Space Storage Inc. (NYSE:EXR)</t>
  </si>
  <si>
    <t>Extreme Networks, Inc. (NASDAQGS:EXTR)</t>
  </si>
  <si>
    <t>Exxon Mobil Corporation (NYSE:XOM)</t>
  </si>
  <si>
    <t>EyePoint Pharmaceuticals, Inc. (NASDAQGM:EYPT)</t>
  </si>
  <si>
    <t>EZCORP, Inc. (NASDAQGS:EZPW)</t>
  </si>
  <si>
    <t>F&amp;G Annuities &amp; Life, Inc. (NYSE:FG)</t>
  </si>
  <si>
    <t>F.N.B. Corporation (NYSE:FNB)</t>
  </si>
  <si>
    <t>F5, Inc. (NASDAQGS:FFIV)</t>
  </si>
  <si>
    <t>Fabrinet (NYSE:FN)</t>
  </si>
  <si>
    <t>FactSet Research Systems Inc. (NYSE:FDS)</t>
  </si>
  <si>
    <t>Fair Isaac Corporation (NYSE:FICO)</t>
  </si>
  <si>
    <t>Farmers National Banc Corp. (NASDAQCM:FMNB)</t>
  </si>
  <si>
    <t>Farmland Partners Inc. (NYSE:FPI)</t>
  </si>
  <si>
    <t>FARO Technologies, Inc. (NASDAQGS:FARO)</t>
  </si>
  <si>
    <t>Fastenal Company (NASDAQGS:FAST)</t>
  </si>
  <si>
    <t>Fastly, Inc. (NYSE:FSLY)</t>
  </si>
  <si>
    <t>FB Financial Corporation (NYSE:FBK)</t>
  </si>
  <si>
    <t>Federal Agricultural Mortgage Corporation (NYSE:AGM)</t>
  </si>
  <si>
    <t>Federal Realty Investment Trust (NYSE:FRT)</t>
  </si>
  <si>
    <t>Federal Signal Corporation (NYSE:FSS)</t>
  </si>
  <si>
    <t>Federated Hermes, Inc. (NYSE:FHI)</t>
  </si>
  <si>
    <t>FedEx Corporation (NYSE:FDX)</t>
  </si>
  <si>
    <t>Ferguson Enterprises Inc. (NYSE:FERG)</t>
  </si>
  <si>
    <t>Ferrari N.V. (NYSE:RACE)</t>
  </si>
  <si>
    <t>Fidelis Insurance Holdings Limited (NYSE:FIHL)</t>
  </si>
  <si>
    <t>Fidelity Commonwealth Trust - Fidelity Nasdaq Composite Index ETF (NASDAQGM:ONEQ)</t>
  </si>
  <si>
    <t>Fidelity National Financial, Inc. (NYSE:FNF)</t>
  </si>
  <si>
    <t>Fidelity National Information Services, Inc. (NYSE:FIS)</t>
  </si>
  <si>
    <t>Fidus Investment Corporation (NASDAQGS:FDUS)</t>
  </si>
  <si>
    <t>Fifth Third Bancorp (NASDAQGS:FITB)</t>
  </si>
  <si>
    <t>FinVolution Group (NYSE:FINV)</t>
  </si>
  <si>
    <t>First Advantage Corporation (NASDAQGS:FA)</t>
  </si>
  <si>
    <t>First American Financial Corporation (NYSE:FAF)</t>
  </si>
  <si>
    <t>First Bancorp (NASDAQGS:FBNC)</t>
  </si>
  <si>
    <t>First BanCorp. (NYSE:FBP)</t>
  </si>
  <si>
    <t>First Busey Corporation (NASDAQGS:BUSE)</t>
  </si>
  <si>
    <t>First Citizens BancShares, Inc. (NASDAQGS:FCNC.A)</t>
  </si>
  <si>
    <t>First Commonwealth Financial Corporation (NYSE:FCF)</t>
  </si>
  <si>
    <t>First Community Bankshares, Inc. (NASDAQGS:FCBC)</t>
  </si>
  <si>
    <t>First Financial Bancorp. (NASDAQGS:FFBC)</t>
  </si>
  <si>
    <t>First Financial Bankshares, Inc. (NASDAQGS:FFIN)</t>
  </si>
  <si>
    <t>First Financial Corporation (NASDAQGS:THFF)</t>
  </si>
  <si>
    <t>First Foundation Inc. (NYSE:FFWM)</t>
  </si>
  <si>
    <t>First Hawaiian, Inc. (NASDAQGS:FHB)</t>
  </si>
  <si>
    <t>First Horizon Corporation (NYSE:FHN)</t>
  </si>
  <si>
    <t>First Industrial Realty Trust, Inc. (NYSE:FR)</t>
  </si>
  <si>
    <t>First Interstate BancSystem, Inc. (NASDAQGS:FIBK)</t>
  </si>
  <si>
    <t>First Merchants Corporation (NASDAQGS:FRME)</t>
  </si>
  <si>
    <t>First Mid Bancshares, Inc. (NASDAQGM:FMBH)</t>
  </si>
  <si>
    <t>First Solar, Inc. (NASDAQGS:FSLR)</t>
  </si>
  <si>
    <t>First Trust Exchange Traded Fund IV - First Trust Enhanced Short Maturity ETF (NASDAQGM:FTSM)</t>
  </si>
  <si>
    <t>First Trust Exchange-Traded AlphaDEX Fund - First Trust Large Cap Core AlphaDEX Fund (NASDAQGM:FEX)</t>
  </si>
  <si>
    <t>First Trust Exchange-Traded AlphaDEX Fund - First Trust Large Cap Growth AlphaDEX Fund (NASDAQGM:FTC)</t>
  </si>
  <si>
    <t>First Trust Exchange-Traded AlphaDEX Fund - First Trust Large Cap Value AlphaDEX Fund (NASDAQGM:FTA)</t>
  </si>
  <si>
    <t>First Trust Exchange-Traded AlphaDEX Fund - First Trust Mid Cap Core AlphaDEX Fund (NASDAQGM:FNX)</t>
  </si>
  <si>
    <t>First Trust Exchange-Traded AlphaDEX Fund - First Trust Small Cap Core AlphaDEX Fund (NASDAQGM:FYX)</t>
  </si>
  <si>
    <t>First Trust Exchange-Traded Fund - First Trust Capital Strength ETF (NASDAQGM:FTCS)</t>
  </si>
  <si>
    <t>First Trust Exchange-Traded Fund - First Trust Growth Strength ETF (NASDAQGM:FTGS)</t>
  </si>
  <si>
    <t>First Trust Exchange-Traded Fund - First Trust NASDAQ Clean Edge Green Energy Index Fund (NASDAQGM:QCLN)</t>
  </si>
  <si>
    <t>First Trust Exchange-Traded Fund - First Trust NASDAQ-100 Equal Weighted Index Fund (NASDAQGM:QQEW)</t>
  </si>
  <si>
    <t>First Trust Exchange-Traded Fund - First Trust NASDAQ-100-Technology Sector Index Fund (NASDAQGM:QTEC)</t>
  </si>
  <si>
    <t>First Trust Exchange-Traded Fund II - First Trust Cloud Computing ETF (NASDAQGM:SKYY)</t>
  </si>
  <si>
    <t>First Trust Exchange-Traded Fund II - First Trust NASDAQ Cybersecurity ETF (NASDAQGM:CIBR)</t>
  </si>
  <si>
    <t>First Trust Exchange-Traded Fund III - First Trust Managed Municipal ETF (NASDAQGM:FMB)</t>
  </si>
  <si>
    <t>First Trust Exchange-Traded Fund III - First Trust Municipal High Income ETF (NASDAQGM:FMHI)</t>
  </si>
  <si>
    <t>First Trust Exchange-Traded Fund IV - First Trust Low Duration Opportunities ETF (NASDAQGM:LMBS)</t>
  </si>
  <si>
    <t>First Trust Exchange-Traded Fund IV - First Trust Senior Loan Fund (NASDAQGM:FTSL)</t>
  </si>
  <si>
    <t>First Trust Exchange-Traded Fund IV - First Trust Tactical High Yield ETF (NASDAQGM:HYLS)</t>
  </si>
  <si>
    <t>First Trust Exchange-Traded Fund VI - First Trust BuyWrite Income ETF (NASDAQGM:FTHI)</t>
  </si>
  <si>
    <t>First Trust Exchange-Traded Fund VI - First Trust Dorsey Wright Focus 5 ETF (NASDAQGM:FV)</t>
  </si>
  <si>
    <t>First Trust Exchange-Traded Fund VI - First Trust Nasdaq Semiconductor ETF (NASDAQGM:FTXL)</t>
  </si>
  <si>
    <t>First Trust Exchange-Traded Fund VI - First Trust NASDAQ Technology Dividend Index Fund (NASDAQGM:TDIV)</t>
  </si>
  <si>
    <t>First Trust Exchange-Traded Fund VI - First Trust RBA American Industrial Renaissance ETF (NASDAQGM:AIRR)</t>
  </si>
  <si>
    <t>First Trust Exchange-Traded Fund VI - First Trust Rising Dividend Achievers ETF (NASDAQGM:RDVY)</t>
  </si>
  <si>
    <t>First Trust Exchange-Traded Fund VI - First Trust SMID Cap Rising Dividend Achievers ETF (NASDAQGM:SDVY)</t>
  </si>
  <si>
    <t>First Trust Exchange-Traded Fund VII - First Trust Global Tactical Commodity Str (NASDAQGM:FTGC)</t>
  </si>
  <si>
    <t>First Trust Exchange-Traded Fund VIII - First Trust TCW Opportunistic Fixed Inco (NASDAQGM:FIXD)</t>
  </si>
  <si>
    <t>First Trust High Yield Opportunities 2027 Term Fund (NYSE:FTHY)</t>
  </si>
  <si>
    <t>First Trust Intermediate Duration Preferred &amp; Income Fund (NYSE:FPF)</t>
  </si>
  <si>
    <t>First Trust NASDAQ Clean Edge Smart Grid Infrastructure Index Fund (NASDAQGM:GRID)</t>
  </si>
  <si>
    <t>First Watch Restaurant Group, Inc. (NASDAQGS:FWRG)</t>
  </si>
  <si>
    <t>FirstCash Holdings, Inc. (NASDAQGS:FCFS)</t>
  </si>
  <si>
    <t>FirstEnergy Corp. (NYSE:FE)</t>
  </si>
  <si>
    <t>FirstSun Capital Bancorp (NASDAQGS:FSUN)</t>
  </si>
  <si>
    <t>Fiserv, Inc. (NYSE:FI)</t>
  </si>
  <si>
    <t>Fitell Corporation (NASDAQCM:FTEL)</t>
  </si>
  <si>
    <t>Five Below, Inc. (NASDAQGS:FIVE)</t>
  </si>
  <si>
    <t>Five Star Bancorp (NASDAQGS:FSBC)</t>
  </si>
  <si>
    <t>Five9, Inc. (NASDAQGM:FIVN)</t>
  </si>
  <si>
    <t>Fiverr International Ltd. (NYSE:FVRR)</t>
  </si>
  <si>
    <t>Flagstar Financial, Inc. (NYSE:FLG)</t>
  </si>
  <si>
    <t>Flaherty &amp; Crumrine Preferred Securities Income Fund Inc. (NYSE:FFC)</t>
  </si>
  <si>
    <t>FLEX LNG Ltd. (NYSE:FLNG)</t>
  </si>
  <si>
    <t>Flex Ltd. (NASDAQGS:FLEX)</t>
  </si>
  <si>
    <t>Floor &amp; Decor Holdings, Inc. (NYSE:FND)</t>
  </si>
  <si>
    <t>Flowers Foods, Inc. (NYSE:FLO)</t>
  </si>
  <si>
    <t>Flowserve Corporation (NYSE:FLS)</t>
  </si>
  <si>
    <t>Fluence Energy, Inc. (NASDAQGS:FLNC)</t>
  </si>
  <si>
    <t>Fluor Corporation (NYSE:FLR)</t>
  </si>
  <si>
    <t>Flushing Financial Corporation (NASDAQGS:FFIC)</t>
  </si>
  <si>
    <t>Flutter Entertainment plc (NYSE:FLUT)</t>
  </si>
  <si>
    <t>Flywire Corporation (NASDAQGS:FLYW)</t>
  </si>
  <si>
    <t>FMC Corporation (NYSE:FMC)</t>
  </si>
  <si>
    <t>Foot Locker, Inc. (NYSE:FL)</t>
  </si>
  <si>
    <t>Ford Motor Company (NYSE:F)</t>
  </si>
  <si>
    <t>Forestar Group Inc. (NYSE:FOR)</t>
  </si>
  <si>
    <t>FormFactor, Inc. (NASDAQGS:FORM)</t>
  </si>
  <si>
    <t>Formula One Group (NASDAQGS:FWON.K)</t>
  </si>
  <si>
    <t>Fortinet, Inc. (NASDAQGS:FTNT)</t>
  </si>
  <si>
    <t>Fortive Corporation (NYSE:FTV)</t>
  </si>
  <si>
    <t>Fortrea Holdings Inc. (NASDAQGS:FTRE)</t>
  </si>
  <si>
    <t>Fortune Brands Innovations, Inc. (NYSE:FBIN)</t>
  </si>
  <si>
    <t>Forward Air Corporation (NASDAQGS:FWRD)</t>
  </si>
  <si>
    <t>Four Corners Property Trust, Inc. (NYSE:FCPT)</t>
  </si>
  <si>
    <t>Fox Corporation (NASDAQGS:FOXA)</t>
  </si>
  <si>
    <t>Fox Factory Holding Corp. (NASDAQGS:FOXF)</t>
  </si>
  <si>
    <t>Franklin BSP Realty Trust, Inc. (NYSE:FBRT)</t>
  </si>
  <si>
    <t>Franklin Electric Co., Inc. (NASDAQGS:FELE)</t>
  </si>
  <si>
    <t>Franklin Resources, Inc. (NYSE:BEN)</t>
  </si>
  <si>
    <t>Freedom Holding Corp. (NASDAQCM:FRHC)</t>
  </si>
  <si>
    <t>Freeport-McMoRan Inc. (NYSE:FCX)</t>
  </si>
  <si>
    <t>Fresh Del Monte Produce Inc. (NYSE:FDP)</t>
  </si>
  <si>
    <t>Freshpet, Inc. (NASDAQGM:FRPT)</t>
  </si>
  <si>
    <t>Freshworks Inc. (NASDAQGS:FRSH)</t>
  </si>
  <si>
    <t>Frontdoor, Inc. (NASDAQGS:FTDR)</t>
  </si>
  <si>
    <t>Frontier Communications Parent, Inc. (NASDAQGS:FYBR)</t>
  </si>
  <si>
    <t>Frontier Group Holdings, Inc. (NASDAQGS:ULCC)</t>
  </si>
  <si>
    <t>Frontline plc (NYSE:FRO)</t>
  </si>
  <si>
    <t>FRP Holdings, Inc. (NASDAQGS:FRPH)</t>
  </si>
  <si>
    <t>FS Credit Opportunities Corp. (NYSE:FSCO)</t>
  </si>
  <si>
    <t>FS KKR Capital Corp. (NYSE:FSK)</t>
  </si>
  <si>
    <t>FTAI Aviation Ltd. (NASDAQGS:FTAI)</t>
  </si>
  <si>
    <t>FTAI Infrastructure Inc. (NASDAQGS:FIP)</t>
  </si>
  <si>
    <t>FTI Consulting, Inc. (NYSE:FCN)</t>
  </si>
  <si>
    <t>Fulgent Genetics, Inc. (NASDAQGM:FLGT)</t>
  </si>
  <si>
    <t>Full Truck Alliance Co. Ltd. (NYSE:YMM)</t>
  </si>
  <si>
    <t>Fulton Financial Corporation (NASDAQGS:FULT)</t>
  </si>
  <si>
    <t>Funko, Inc. (NASDAQGS:FNKO)</t>
  </si>
  <si>
    <t>Futu Holdings Limited (NASDAQGM:FUTU)</t>
  </si>
  <si>
    <t>GameStop Corp. (NYSE:GME)</t>
  </si>
  <si>
    <t>Gaming and Leisure Properties, Inc. (NASDAQGS:GLPI)</t>
  </si>
  <si>
    <t>Gannett Co., Inc. (NYSE:GCI)</t>
  </si>
  <si>
    <t>Garmin Ltd. (NYSE:GRMN)</t>
  </si>
  <si>
    <t>Garrett Motion Inc. (NASDAQGS:GTX)</t>
  </si>
  <si>
    <t>Gartner, Inc. (NYSE:IT)</t>
  </si>
  <si>
    <t>Gates Industrial Corporation plc (NYSE:GTES)</t>
  </si>
  <si>
    <t>Gatos Silver, Inc. (NYSE:GATO)</t>
  </si>
  <si>
    <t>GATX Corporation (NYSE:GATX)</t>
  </si>
  <si>
    <t>GCM Grosvenor Inc. (NASDAQGM:GCMG)</t>
  </si>
  <si>
    <t>GDS Holdings Limited (NASDAQGM:GDS)</t>
  </si>
  <si>
    <t>GE HealthCare Technologies Inc. (NASDAQGS:GEHC)</t>
  </si>
  <si>
    <t>GE Vernova Inc. (NYSE:GEV)</t>
  </si>
  <si>
    <t>Gen Digital Inc. (NASDAQGS:GEN)</t>
  </si>
  <si>
    <t>Genco Shipping &amp; Trading Limited (NYSE:GNK)</t>
  </si>
  <si>
    <t>GeneDx Holdings Corp. (NASDAQGS:WGS)</t>
  </si>
  <si>
    <t>Generac Holdings Inc. (NYSE:GNRC)</t>
  </si>
  <si>
    <t>General American Investors Company, Inc. (NYSE:GAM)</t>
  </si>
  <si>
    <t>General Dynamics Corporation (NYSE:GD)</t>
  </si>
  <si>
    <t>General Electric Company (NYSE:GE)</t>
  </si>
  <si>
    <t>General Mills, Inc. (NYSE:GIS)</t>
  </si>
  <si>
    <t>General Motors Company (NYSE:GM)</t>
  </si>
  <si>
    <t>Genesis Energy, L.P. (NYSE:GEL)</t>
  </si>
  <si>
    <t>Genius Sports Limited (NYSE:GENI)</t>
  </si>
  <si>
    <t>Genpact Limited (NYSE:G)</t>
  </si>
  <si>
    <t>Gentex Corporation (NASDAQGS:GNTX)</t>
  </si>
  <si>
    <t>Gentherm Incorporated (NASDAQGS:THRM)</t>
  </si>
  <si>
    <t>Genuine Parts Company (NYSE:GPC)</t>
  </si>
  <si>
    <t>Genworth Financial, Inc. (NYSE:GNW)</t>
  </si>
  <si>
    <t>German American Bancorp, Inc. (NASDAQGS:GABC)</t>
  </si>
  <si>
    <t>Getty Realty Corp. (NYSE:GTY)</t>
  </si>
  <si>
    <t>Gibraltar Industries, Inc. (NASDAQGS:ROCK)</t>
  </si>
  <si>
    <t>GigaCloud Technology Inc. (NASDAQGM:GCT)</t>
  </si>
  <si>
    <t>G-III Apparel Group, Ltd. (NASDAQGS:GIII)</t>
  </si>
  <si>
    <t>Gilead Sciences, Inc. (NASDAQGS:GILD)</t>
  </si>
  <si>
    <t>GitLab Inc. (NASDAQGS:GTLB)</t>
  </si>
  <si>
    <t>Glacier Bancorp, Inc. (NYSE:GBCI)</t>
  </si>
  <si>
    <t>Gladstone Capital Corporation (NASDAQGS:GLAD)</t>
  </si>
  <si>
    <t>Gladstone Commercial Corporation (NASDAQGS:GOOD)</t>
  </si>
  <si>
    <t>Glaukos Corporation (NYSE:GKOS)</t>
  </si>
  <si>
    <t>Global Blue Group Holding AG (NYSE:GB)</t>
  </si>
  <si>
    <t>Global Business Travel Group, Inc. (NYSE:GBTG)</t>
  </si>
  <si>
    <t>Global Industrial Company (NYSE:GIC)</t>
  </si>
  <si>
    <t>Global Medical REIT Inc. (NYSE:GMRE)</t>
  </si>
  <si>
    <t>Global Net Lease, Inc. (NYSE:GNL)</t>
  </si>
  <si>
    <t>Global Partners LP (NYSE:GLP)</t>
  </si>
  <si>
    <t>Global Payments Inc. (NYSE:GPN)</t>
  </si>
  <si>
    <t>Global Ship Lease, Inc. (NYSE:GSL)</t>
  </si>
  <si>
    <t>Global X Funds - Global X Artificial Intelligence &amp; Technology ETF (NASDAQGM:AIQ)</t>
  </si>
  <si>
    <t>Global X Funds - Global X Conscious Companies ETF (NASDAQGM:KRMA)</t>
  </si>
  <si>
    <t>Global X Funds - Global X Cybersecurity ETF (NASDAQGM:BUG)</t>
  </si>
  <si>
    <t>Global X Funds - Global X NASDAQ 100 Covered Call ETF (NASDAQGM:QYLD)</t>
  </si>
  <si>
    <t>Global X Funds - Global X Robotics &amp; Artificial Intelligence ETF (NASDAQGM:BOTZ)</t>
  </si>
  <si>
    <t>Global X Funds - Global X S&amp;P 500 Catholic Values ETF (NASDAQGM:CATH)</t>
  </si>
  <si>
    <t>Global-E Online Ltd. (NASDAQGS:GLBE)</t>
  </si>
  <si>
    <t>GlobalFoundries Inc. (NASDAQGS:GFS)</t>
  </si>
  <si>
    <t>Globant S.A. (NYSE:GLOB)</t>
  </si>
  <si>
    <t>Globe Life Inc. (NYSE:GL)</t>
  </si>
  <si>
    <t>Globus Medical, Inc. (NYSE:GMED)</t>
  </si>
  <si>
    <t>GMS Inc. (NYSE:GMS)</t>
  </si>
  <si>
    <t>GoDaddy Inc. (NYSE:GDDY)</t>
  </si>
  <si>
    <t>Gogo Inc. (NASDAQGS:GOGO)</t>
  </si>
  <si>
    <t>Golar LNG Limited (NASDAQGS:GLNG)</t>
  </si>
  <si>
    <t>Golden Entertainment, Inc. (NASDAQGM:GDEN)</t>
  </si>
  <si>
    <t>Golden Ocean Group Limited (NASDAQGS:GOGL)</t>
  </si>
  <si>
    <t>Goldman Sachs BDC, Inc. (NYSE:GSBD)</t>
  </si>
  <si>
    <t>Golub Capital BDC, Inc. (NASDAQGS:GBDC)</t>
  </si>
  <si>
    <t>Goosehead Insurance, Inc (NASDAQGS:GSHD)</t>
  </si>
  <si>
    <t>Grab Holdings Limited (NASDAQGS:GRAB)</t>
  </si>
  <si>
    <t>Graco Inc. (NYSE:GGG)</t>
  </si>
  <si>
    <t>Graham Holdings Company (NYSE:GHC)</t>
  </si>
  <si>
    <t>GRAIL, Inc. (NASDAQGS:GRAL)</t>
  </si>
  <si>
    <t>Grand Canyon Education, Inc. (NASDAQGS:LOPE)</t>
  </si>
  <si>
    <t>Granite Construction Incorporated (NYSE:GVA)</t>
  </si>
  <si>
    <t>Granite Ridge Resources, Inc. (NYSE:GRNT)</t>
  </si>
  <si>
    <t>GraniteShares ETF Trust - GraniteShares 2x Long COIN Daily ETF (NASDAQGM:CONL)</t>
  </si>
  <si>
    <t>GraniteShares ETF Trust - GraniteShares 2x Long NVDA Daily ETF (NASDAQGM:NVDL)</t>
  </si>
  <si>
    <t>Graphic Packaging Holding Company (NYSE:GPK)</t>
  </si>
  <si>
    <t>Great Lakes Dredge &amp; Dock Corporation (NASDAQGS:GLDD)</t>
  </si>
  <si>
    <t>Great Southern Bancorp, Inc. (NASDAQGS:GSBC)</t>
  </si>
  <si>
    <t>Green Brick Partners, Inc. (NYSE:GRBK)</t>
  </si>
  <si>
    <t>Green Dot Corporation (NYSE:GDOT)</t>
  </si>
  <si>
    <t>Green Plains Inc. (NASDAQGS:GPRE)</t>
  </si>
  <si>
    <t>Greene County Bancorp, Inc. (NASDAQCM:GCBC)</t>
  </si>
  <si>
    <t>Greenfire Resources Ltd. (NYSE:GFR)</t>
  </si>
  <si>
    <t>Greenlight Capital Re, Ltd. (NASDAQGS:GLRE)</t>
  </si>
  <si>
    <t>Greif, Inc. (NYSE:GEF)</t>
  </si>
  <si>
    <t>Grid Dynamics Holdings, Inc. (NASDAQCM:GDYN)</t>
  </si>
  <si>
    <t>Griffon Corporation (NYSE:GFF)</t>
  </si>
  <si>
    <t>Grindr Inc. (NYSE:GRND)</t>
  </si>
  <si>
    <t>Grocery Outlet Holding Corp. (NASDAQGS:GO)</t>
  </si>
  <si>
    <t>Group 1 Automotive, Inc. (NYSE:GPI)</t>
  </si>
  <si>
    <t>Grupo Simec, S.A.B. de C.V. (NYSEAM:SIM)</t>
  </si>
  <si>
    <t>Guardant Health, Inc. (NASDAQGS:GH)</t>
  </si>
  <si>
    <t>Guardian Pharmacy Services, Inc. (NYSE:GRDN)</t>
  </si>
  <si>
    <t>Guess?, Inc. (NYSE:GES)</t>
  </si>
  <si>
    <t>Guggenheim Active Allocation Fund (NYSE:GUG)</t>
  </si>
  <si>
    <t>Guggenheim Strategic Opportunities Fund (NYSE:GOF)</t>
  </si>
  <si>
    <t>Guidewire Software, Inc. (NYSE:GWRE)</t>
  </si>
  <si>
    <t>Guild Holdings Company (NYSE:GHLD)</t>
  </si>
  <si>
    <t>Gulfport Energy Corporation (NYSE:GPOR)</t>
  </si>
  <si>
    <t>GXO Logistics, Inc. (NYSE:GXO)</t>
  </si>
  <si>
    <t>Gyre Therapeutics, Inc. (NASDAQCM:GYRE)</t>
  </si>
  <si>
    <t>H World Group Limited (NASDAQGS:HTHT)</t>
  </si>
  <si>
    <t>H&amp;E Equipment Services, Inc. (NASDAQGS:HEES)</t>
  </si>
  <si>
    <t>H&amp;R Block, Inc. (NYSE:HRB)</t>
  </si>
  <si>
    <t>H.B. Fuller Company (NYSE:FUL)</t>
  </si>
  <si>
    <t>HA Sustainable Infrastructure Capital, Inc. (NYSE:HASI)</t>
  </si>
  <si>
    <t>Haemonetics Corporation (NYSE:HAE)</t>
  </si>
  <si>
    <t>Hagerty, Inc. (NYSE:HGTY)</t>
  </si>
  <si>
    <t>Hallador Energy Company (NASDAQCM:HNRG)</t>
  </si>
  <si>
    <t>Halliburton Company (NYSE:HAL)</t>
  </si>
  <si>
    <t>Halozyme Therapeutics, Inc. (NASDAQGS:HALO)</t>
  </si>
  <si>
    <t>Hamilton Insurance Group, Ltd. (NYSE:HG)</t>
  </si>
  <si>
    <t>Hamilton Lane Incorporated (NASDAQGS:HLNE)</t>
  </si>
  <si>
    <t>Hancock Whitney Corporation (NASDAQGS:HWC)</t>
  </si>
  <si>
    <t>Hanesbrands Inc. (NYSE:HBI)</t>
  </si>
  <si>
    <t>Hanmi Financial Corporation (NASDAQGS:HAFC)</t>
  </si>
  <si>
    <t>Harbor ETF Trust - Harbor Long-Term Growers ETF (NYSE:WINN)</t>
  </si>
  <si>
    <t>HarborOne Bancorp, Inc. (NASDAQGS:HONE)</t>
  </si>
  <si>
    <t>Harley-Davidson, Inc. (NYSE:HOG)</t>
  </si>
  <si>
    <t>Harmonic Inc. (NASDAQGS:HLIT)</t>
  </si>
  <si>
    <t>Harmony Biosciences Holdings, Inc. (NASDAQGM:HRMY)</t>
  </si>
  <si>
    <t>Harrow, Inc. (NASDAQGM:HROW)</t>
  </si>
  <si>
    <t>Hasbro, Inc. (NASDAQGS:HAS)</t>
  </si>
  <si>
    <t>HashiCorp, Inc. (NASDAQGS:HCP)</t>
  </si>
  <si>
    <t>Hawaiian Electric Industries, Inc. (NYSE:HE)</t>
  </si>
  <si>
    <t>Hawkins, Inc. (NASDAQGS:HWKN)</t>
  </si>
  <si>
    <t>Hayward Holdings, Inc. (NYSE:HAYW)</t>
  </si>
  <si>
    <t>HBT Financial, Inc. (NASDAQGS:HBT)</t>
  </si>
  <si>
    <t>HCA Healthcare, Inc. (NYSE:HCA)</t>
  </si>
  <si>
    <t>HCI Group, Inc. (NYSE:HCI)</t>
  </si>
  <si>
    <t>Healthcare Realty Trust Incorporated (NYSE:HR)</t>
  </si>
  <si>
    <t>Healthcare Services Group, Inc. (NASDAQGS:HCSG)</t>
  </si>
  <si>
    <t>HealthEquity, Inc. (NASDAQGS:HQY)</t>
  </si>
  <si>
    <t>Healthpeak Properties, Inc. (NYSE:DOC)</t>
  </si>
  <si>
    <t>HealthStream, Inc. (NASDAQGS:HSTM)</t>
  </si>
  <si>
    <t>Heartland Express, Inc. (NASDAQGS:HTLD)</t>
  </si>
  <si>
    <t>Heartland Financial USA, Inc. (NASDAQGS:HTLF)</t>
  </si>
  <si>
    <t>Hecla Mining Company (NYSE:HL)</t>
  </si>
  <si>
    <t>HEICO Corporation (NYSE:HEI)</t>
  </si>
  <si>
    <t>Heidrick &amp; Struggles International, Inc. (NASDAQGS:HSII)</t>
  </si>
  <si>
    <t>Helen of Troy Limited (NASDAQGS:HELE)</t>
  </si>
  <si>
    <t>Helios Technologies, Inc. (NYSE:HLIO)</t>
  </si>
  <si>
    <t>Helix Energy Solutions Group, Inc. (NYSE:HLX)</t>
  </si>
  <si>
    <t>Hello Group Inc. (NASDAQGS:MOMO)</t>
  </si>
  <si>
    <t>Helmerich &amp; Payne, Inc. (NYSE:HP)</t>
  </si>
  <si>
    <t>Henry Schein, Inc. (NASDAQGS:HSIC)</t>
  </si>
  <si>
    <t>Herbalife Ltd. (NYSE:HLF)</t>
  </si>
  <si>
    <t>Herc Holdings Inc. (NYSE:HRI)</t>
  </si>
  <si>
    <t>Hercules Capital, Inc. (NYSE:HTGC)</t>
  </si>
  <si>
    <t>Heritage Commerce Corp (NASDAQGS:HTBK)</t>
  </si>
  <si>
    <t>Heritage Financial Corporation (NASDAQGS:HFWA)</t>
  </si>
  <si>
    <t>Hess Corporation (NYSE:HES)</t>
  </si>
  <si>
    <t>Hess Midstream LP (NYSE:HESM)</t>
  </si>
  <si>
    <t>Hewlett Packard Enterprise Company (NYSE:HPE)</t>
  </si>
  <si>
    <t>Hexcel Corporation (NYSE:HXL)</t>
  </si>
  <si>
    <t>HF Sinclair Corporation (NYSE:DINO)</t>
  </si>
  <si>
    <t>HighPeak Energy, Inc. (NASDAQGM:HPK)</t>
  </si>
  <si>
    <t>Highwoods Properties, Inc. (NYSE:HIW)</t>
  </si>
  <si>
    <t>Hillenbrand, Inc. (NYSE:HI)</t>
  </si>
  <si>
    <t>Hillman Solutions Corp. (NASDAQGM:HLMN)</t>
  </si>
  <si>
    <t>Hilltop Holdings Inc. (NYSE:HTH)</t>
  </si>
  <si>
    <t>Hilton Grand Vacations Inc. (NYSE:HGV)</t>
  </si>
  <si>
    <t>Hilton Worldwide Holdings Inc. (NYSE:HLT)</t>
  </si>
  <si>
    <t>Himax Technologies, Inc. (NASDAQGS:HIMX)</t>
  </si>
  <si>
    <t>Hims &amp; Hers Health, Inc. (NYSE:HIMS)</t>
  </si>
  <si>
    <t>Hingham Institution for Savings (NASDAQGM:HIFS)</t>
  </si>
  <si>
    <t>Hippo Holdings Inc. (NYSE:HIPO)</t>
  </si>
  <si>
    <t>HNI Corporation (NYSE:HNI)</t>
  </si>
  <si>
    <t>Hologic, Inc. (NASDAQGS:HOLX)</t>
  </si>
  <si>
    <t>Home Bancshares, Inc. (Conway, AR) (NYSE:HOMB)</t>
  </si>
  <si>
    <t>HomeTrust Bancshares, Inc. (NASDAQGS:HTBI)</t>
  </si>
  <si>
    <t>Honeywell International Inc. (NASDAQGS:HON)</t>
  </si>
  <si>
    <t>Hope Bancorp, Inc. (NASDAQGS:HOPE)</t>
  </si>
  <si>
    <t>Horace Mann Educators Corporation (NYSE:HMN)</t>
  </si>
  <si>
    <t>Horizon Bancorp, Inc. (NASDAQGS:HBNC)</t>
  </si>
  <si>
    <t>Hormel Foods Corporation (NYSE:HRL)</t>
  </si>
  <si>
    <t>Host Hotels &amp; Resorts, Inc. (NASDAQGS:HST)</t>
  </si>
  <si>
    <t>Houlihan Lokey, Inc. (NYSE:HLI)</t>
  </si>
  <si>
    <t>Hovnanian Enterprises, Inc. (NYSE:HOV)</t>
  </si>
  <si>
    <t>Howard Hughes Holdings Inc. (NYSE:HHH)</t>
  </si>
  <si>
    <t>Howmet Aerospace Inc. (NYSE:HWM)</t>
  </si>
  <si>
    <t>HP Inc. (NYSE:HPQ)</t>
  </si>
  <si>
    <t>Hub Group, Inc. (NASDAQGS:HUBG)</t>
  </si>
  <si>
    <t>Hubbell Incorporated (NYSE:HUBB)</t>
  </si>
  <si>
    <t>HubSpot, Inc. (NYSE:HUBS)</t>
  </si>
  <si>
    <t>Humana Inc. (NYSE:HUM)</t>
  </si>
  <si>
    <t>Huntington Bancshares Incorporated (NASDAQGS:HBAN)</t>
  </si>
  <si>
    <t>Huntington Ingalls Industries, Inc. (NYSE:HII)</t>
  </si>
  <si>
    <t>Huntsman Corporation (NYSE:HUN)</t>
  </si>
  <si>
    <t>Huron Consulting Group Inc. (NASDAQGS:HURN)</t>
  </si>
  <si>
    <t>Hut 8 Corp. (NASDAQGS:HUT)</t>
  </si>
  <si>
    <t>Hyatt Hotels Corporation (NYSE:H)</t>
  </si>
  <si>
    <t>Hyster-Yale, Inc. (NYSE:HY)</t>
  </si>
  <si>
    <t>i3 Verticals, Inc. (NASDAQGS:IIIV)</t>
  </si>
  <si>
    <t>IAC Inc. (NASDAQGS:IAC)</t>
  </si>
  <si>
    <t>Ibotta, Inc. (NYSE:IBTA)</t>
  </si>
  <si>
    <t>Icahn Enterprises L.P. (NASDAQGS:IEP)</t>
  </si>
  <si>
    <t>ICF International, Inc. (NASDAQGS:ICFI)</t>
  </si>
  <si>
    <t>Ichor Holdings, Ltd. (NASDAQGS:ICHR)</t>
  </si>
  <si>
    <t>ICON Public Limited Company (NASDAQGS:ICLR)</t>
  </si>
  <si>
    <t>ICU Medical, Inc. (NASDAQGS:ICUI)</t>
  </si>
  <si>
    <t>IDACORP, Inc. (NYSE:IDA)</t>
  </si>
  <si>
    <t>IDEAYA Biosciences, Inc. (NASDAQGS:IDYA)</t>
  </si>
  <si>
    <t>IDEX Corporation (NYSE:IEX)</t>
  </si>
  <si>
    <t>IDEXX Laboratories, Inc. (NASDAQGS:IDXX)</t>
  </si>
  <si>
    <t>IDT Corporation (NYSE:IDT)</t>
  </si>
  <si>
    <t>IES Holdings, Inc. (NASDAQGM:IESC)</t>
  </si>
  <si>
    <t>IGM Biosciences, Inc. (NASDAQGS:IGMS)</t>
  </si>
  <si>
    <t>Illinois Tool Works Inc. (NYSE:ITW)</t>
  </si>
  <si>
    <t>Illumina, Inc. (NASDAQGS:ILMN)</t>
  </si>
  <si>
    <t>IMAX Corporation (NYSE:IMAX)</t>
  </si>
  <si>
    <t>Immatics N.V. (NASDAQCM:IMTX)</t>
  </si>
  <si>
    <t>ImmunityBio, Inc. (NASDAQGS:IBRX)</t>
  </si>
  <si>
    <t>Immunocore Holdings plc (NASDAQGS:IMCR)</t>
  </si>
  <si>
    <t>Immunome, Inc. (NASDAQCM:IMNM)</t>
  </si>
  <si>
    <t>Immunovant, Inc. (NASDAQGS:IMVT)</t>
  </si>
  <si>
    <t>Impinj, Inc. (NASDAQGS:PI)</t>
  </si>
  <si>
    <t>Inari Medical, Inc. (NASDAQGS:NARI)</t>
  </si>
  <si>
    <t>Incyte Corporation (NASDAQGS:INCY)</t>
  </si>
  <si>
    <t>Independence Realty Trust, Inc. (NYSE:IRT)</t>
  </si>
  <si>
    <t>Independent Bank Corp. (NASDAQGS:INDB)</t>
  </si>
  <si>
    <t>Independent Bank Corporation (NASDAQGS:IBCP)</t>
  </si>
  <si>
    <t>Independent Bank Group, Inc. (NASDAQGS:IBTX)</t>
  </si>
  <si>
    <t>Infinera Corporation (NASDAQGS:INFN)</t>
  </si>
  <si>
    <t>Informatica Inc. (NYSE:INFA)</t>
  </si>
  <si>
    <t>Ingersoll Rand Inc. (NYSE:IR)</t>
  </si>
  <si>
    <t>Ingevity Corporation (NYSE:NGVT)</t>
  </si>
  <si>
    <t>Ingles Markets, Incorporated (NASDAQGS:IMKT.A)</t>
  </si>
  <si>
    <t>Ingram Micro Holding Corporation (NYSE:INGM)</t>
  </si>
  <si>
    <t>Ingredion Incorporated (NYSE:INGR)</t>
  </si>
  <si>
    <t>InMode Ltd. (NASDAQGS:INMD)</t>
  </si>
  <si>
    <t>Innodata Inc. (NASDAQGM:INOD)</t>
  </si>
  <si>
    <t>Innospec Inc. (NASDAQGS:IOSP)</t>
  </si>
  <si>
    <t>Innovative Industrial Properties, Inc. (NYSE:IIPR)</t>
  </si>
  <si>
    <t>Innovex International, Inc. (NYSE:INVX)</t>
  </si>
  <si>
    <t>Innoviva, Inc. (NASDAQGS:INVA)</t>
  </si>
  <si>
    <t>Innventure, Inc. (NASDAQGM:INV)</t>
  </si>
  <si>
    <t>Insight Enterprises, Inc. (NASDAQGS:NSIT)</t>
  </si>
  <si>
    <t>Insmed Incorporated (NASDAQGS:INSM)</t>
  </si>
  <si>
    <t>Insperity, Inc. (NYSE:NSP)</t>
  </si>
  <si>
    <t>Inspire Medical Systems, Inc. (NYSE:INSP)</t>
  </si>
  <si>
    <t>Installed Building Products, Inc. (NYSE:IBP)</t>
  </si>
  <si>
    <t>Insteel Industries, Inc. (NYSE:IIIN)</t>
  </si>
  <si>
    <t>Insulet Corporation (NASDAQGS:PODD)</t>
  </si>
  <si>
    <t>Intapp, Inc. (NASDAQGS:INTA)</t>
  </si>
  <si>
    <t>Integer Holdings Corporation (NYSE:ITGR)</t>
  </si>
  <si>
    <t>Integra LifeSciences Holdings Corporation (NASDAQGS:IART)</t>
  </si>
  <si>
    <t>Integral Ad Science Holding Corp. (NASDAQGS:IAS)</t>
  </si>
  <si>
    <t>Intel Corporation (NASDAQGS:INTC)</t>
  </si>
  <si>
    <t>Intellia Therapeutics, Inc. (NASDAQGM:NTLA)</t>
  </si>
  <si>
    <t>Inter &amp; Co, Inc. (NASDAQGS:INTR)</t>
  </si>
  <si>
    <t>Interactive Brokers Group, Inc. (NASDAQGS:IBKR)</t>
  </si>
  <si>
    <t>Intercontinental Exchange, Inc. (NYSE:ICE)</t>
  </si>
  <si>
    <t>InterDigital, Inc. (NASDAQGS:IDCC)</t>
  </si>
  <si>
    <t>Interface, Inc. (NASDAQGS:TILE)</t>
  </si>
  <si>
    <t>International Bancshares Corporation (NASDAQGS:IBOC)</t>
  </si>
  <si>
    <t>International Business Machines Corporation (NYSE:IBM)</t>
  </si>
  <si>
    <t>International Flavors &amp; Fragrances Inc. (NYSE:IFF)</t>
  </si>
  <si>
    <t>International Game Technology PLC (NYSE:IGT)</t>
  </si>
  <si>
    <t>International General Insurance Holdings Ltd. (NASDAQCM:IGIC)</t>
  </si>
  <si>
    <t>International Money Express, Inc. (NASDAQCM:IMXI)</t>
  </si>
  <si>
    <t>International Paper Company (NYSE:IP)</t>
  </si>
  <si>
    <t>International Seaways, Inc. (NYSE:INSW)</t>
  </si>
  <si>
    <t>Interparfums, Inc. (NASDAQGS:IPAR)</t>
  </si>
  <si>
    <t>Intra-Cellular Therapies, Inc. (NASDAQGS:ITCI)</t>
  </si>
  <si>
    <t>Intuit Inc. (NASDAQGS:INTU)</t>
  </si>
  <si>
    <t>Intuitive Machines, Inc. (NASDAQGM:LUNR)</t>
  </si>
  <si>
    <t>Intuitive Surgical, Inc. (NASDAQGS:ISRG)</t>
  </si>
  <si>
    <t>InvenTrust Properties Corp. (NYSE:IVT)</t>
  </si>
  <si>
    <t>Invesco Actively Managed Exchange-Traded Fund Trust - Invesco Variable Rate Inve (NASDAQGM:VRIG)</t>
  </si>
  <si>
    <t>Invesco BulletShares 2025 High Yield Corporate Bond ETF (NASDAQGM:BSJP)</t>
  </si>
  <si>
    <t>Invesco BulletShares 2026 High Yield Corporate Bond ETF (NASDAQGM:BSJQ)</t>
  </si>
  <si>
    <t>Invesco Exchange-Traded Fund Trust - Invesco BuyBack Achievers ETF (NASDAQGM:PKW)</t>
  </si>
  <si>
    <t>Invesco Exchange-Traded Fund Trust - Invesco Dividend Achievers ETF (NASDAQGM:PFM)</t>
  </si>
  <si>
    <t>Invesco Exchange-Traded Fund Trust - Invesco Dorsey Wright Momentum ETF (NASDAQGM:PDP)</t>
  </si>
  <si>
    <t>Invesco Exchange-Traded Fund Trust - Invesco Dorsey Wright Technology Momentum E (NASDAQGM:PTF)</t>
  </si>
  <si>
    <t>Invesco Exchange-Traded Fund Trust - Invesco FTSE RAFI US 1500 Small-Mid ETF (NASDAQGM:PRFZ)</t>
  </si>
  <si>
    <t>Invesco Exchange-Traded Fund Trust - Invesco High Yield Equity Dividend Achievers ETF (NASDAQGM:PEY)</t>
  </si>
  <si>
    <t>Invesco Exchange-Traded Fund Trust - Invesco International Dividend Achievers ETF (NASDAQGM:PID)</t>
  </si>
  <si>
    <t>Invesco Exchange-Traded Fund Trust - Invesco NASDAQ Internet ETF (NASDAQGM:PNQI)</t>
  </si>
  <si>
    <t>Invesco Exchange-Traded Fund Trust - Invesco Water Resources ETF (NASDAQGM:PHO)</t>
  </si>
  <si>
    <t>Invesco Exchange-Traded Fund Trust II - Invesco Dorsey Wright SmallCap Momentum ETF (NASDAQGM:DWAS)</t>
  </si>
  <si>
    <t>Invesco Exchange-Traded Fund Trust II - Invesco Equal Weight 0-30 Year Treasury ETF (NASDAQGM:GOVI)</t>
  </si>
  <si>
    <t>Invesco Exchange-Traded Fund Trust II - Invesco KBW Bank ETF (NASDAQGM:KBWB)</t>
  </si>
  <si>
    <t>Invesco Exchange-Traded Fund Trust II - Invesco NASDAQ 100 ETF (NASDAQGM:QQQM)</t>
  </si>
  <si>
    <t>Invesco Exchange-Traded Fund Trust II - Invesco NASDAQ Next Gen 100 ETF (NASDAQGM:QQQJ)</t>
  </si>
  <si>
    <t>Invesco Exchange-Traded Self-Indexed Fund Trust - Invesco BulletShares 2024 Corp (NASDAQGM:BSCO)</t>
  </si>
  <si>
    <t>Invesco Exchange-Traded Self-Indexed Fund Trust - Invesco BulletShares 2025 Corp (NASDAQGM:BSCP)</t>
  </si>
  <si>
    <t>Invesco Exchange-Traded Self-Indexed Fund Trust - Invesco BulletShares 2026 Corp (NASDAQGM:BSCQ)</t>
  </si>
  <si>
    <t>Invesco Exchange-Traded Self-Indexed Fund Trust - Invesco BulletShares 2027 Corporate Bond ETF (NASDAQGM:BSCR)</t>
  </si>
  <si>
    <t>Invesco Exchange-Traded Self-Indexed Fund Trust - Invesco BulletShares 2028 Corporate Bond ETF (NASDAQGM:BSCS)</t>
  </si>
  <si>
    <t>Invesco Exchange-Traded Self-Indexed Fund Trust - Invesco BulletShares 2029 Corporate Bond ETF (NASDAQGM:BSCT)</t>
  </si>
  <si>
    <t>Invesco Exchange-Traded Self-Indexed Fund Trust - Invesco BulletShares 2030 Corp (NASDAQGM:BSCU)</t>
  </si>
  <si>
    <t>Invesco Exchange-Traded Self-Indexed Fund Trust - Invesco BulletShares 2031 Corp (NASDAQGM:BSCV)</t>
  </si>
  <si>
    <t>Invesco Exchange-Traded Self-Indexed Fund Trust - Invesco BulletShares 2032 Corp (NASDAQGM:BSCW)</t>
  </si>
  <si>
    <t>Invesco Exchange-Traded Self-Indexed Fund Trust - Invesco RAFI Strategic US ETF (NASDAQGM:IUS)</t>
  </si>
  <si>
    <t>Invesco Ltd. (NYSE:IVZ)</t>
  </si>
  <si>
    <t>Invesco Municipal Opportunity Trust (NYSE:VMO)</t>
  </si>
  <si>
    <t>Invesco Municipal Trust (NYSE:VKQ)</t>
  </si>
  <si>
    <t>Invesco Optimum Yield Diversified Commodity Strategy No K-1 ETF (NASDAQGM:PDBC)</t>
  </si>
  <si>
    <t>Invesco QQQ Trust, Series 1 (NASDAQGM:QQQ)</t>
  </si>
  <si>
    <t>Invesco Quality Municipal Income Trust (NYSE:IQI)</t>
  </si>
  <si>
    <t>Invesco Trust for Investment Grade Municipals (NYSE:VGM)</t>
  </si>
  <si>
    <t>Invesco Value Municipal Income Trust (NYSE:IIM)</t>
  </si>
  <si>
    <t>Investors Title Company (NASDAQGS:ITIC)</t>
  </si>
  <si>
    <t>Invitation Homes Inc. (NYSE:INVH)</t>
  </si>
  <si>
    <t>Ionis Pharmaceuticals, Inc. (NASDAQGS:IONS)</t>
  </si>
  <si>
    <t>IonQ, Inc. (NYSE:IONQ)</t>
  </si>
  <si>
    <t>Iovance Biotherapeutics, Inc. (NASDAQGM:IOVA)</t>
  </si>
  <si>
    <t>IPG Photonics Corporation (NASDAQGS:IPGP)</t>
  </si>
  <si>
    <t>IQVIA Holdings Inc. (NYSE:IQV)</t>
  </si>
  <si>
    <t>IRADIMED CORPORATION (NASDAQGM:IRMD)</t>
  </si>
  <si>
    <t>iRhythm Technologies, Inc. (NASDAQGS:IRTC)</t>
  </si>
  <si>
    <t>Iridium Communications Inc. (NASDAQGS:IRDM)</t>
  </si>
  <si>
    <t>Iris Energy Limited (NASDAQGS:IREN)</t>
  </si>
  <si>
    <t>Iron Mountain Incorporated (NYSE:IRM)</t>
  </si>
  <si>
    <t>iShares Bitcoin Trust ETF (NASDAQGM:IBIT)</t>
  </si>
  <si>
    <t>iShares Ethereum Trust - iShares Ethereum Trust ETF (NASDAQGM:ETHA)</t>
  </si>
  <si>
    <t>iShares Trust - iShares 0-5 Year Investment Grade Corporate Bond ETF (NASDAQGM:SLQD)</t>
  </si>
  <si>
    <t>iShares Trust - iShares 1-3 Year Treasury Bond ETF (NASDAQGM:SHY)</t>
  </si>
  <si>
    <t>iShares Trust - iShares 1-5 Year Investment Grade Corporate Bond ETF (NASDAQGM:IGSB)</t>
  </si>
  <si>
    <t>iShares Trust - iShares 20+ Year Treasury Bond ETF (NASDAQGM:TLT)</t>
  </si>
  <si>
    <t>iShares Trust - iShares 3-7 Year Treasury Bond ETF (NASDAQGM:IEI)</t>
  </si>
  <si>
    <t>iShares Trust - iShares 5-10 Year Investment Grade Corporate Bond ETF (NASDAQGM:IGIB)</t>
  </si>
  <si>
    <t>iShares Trust - iShares 7-10 Year Treasury Bond ETF (NASDAQGM:IEF)</t>
  </si>
  <si>
    <t>iShares Trust - iShares Asia 50 ETF (NASDAQGM:AIA)</t>
  </si>
  <si>
    <t>iShares Trust - iShares Biotechnology ETF (NASDAQGM:IBB)</t>
  </si>
  <si>
    <t>iShares Trust - iShares Broad USD Investment Grade Corporate Bond ETF (NASDAQGM:USIG)</t>
  </si>
  <si>
    <t>iShares Trust - iShares Climate Conscious &amp; Transition MSCI USA ETF (NASDAQGM:USCL)</t>
  </si>
  <si>
    <t>iShares Trust - iShares Core 1-5 Year USD Bond ETF (NASDAQGM:ISTB)</t>
  </si>
  <si>
    <t>iShares Trust - iShares Core MSCI Total International Stock ETF (NASDAQGM:IXUS)</t>
  </si>
  <si>
    <t>iShares Trust - iShares Core S&amp;P U.S. Growth ETF (NASDAQGM:IUSG)</t>
  </si>
  <si>
    <t>iShares Trust - iShares Core S&amp;P U.S. Value ETF (NASDAQGM:IUSV)</t>
  </si>
  <si>
    <t>iShares Trust - iShares Core Total USD Bond Market ETF (NASDAQGM:IUSB)</t>
  </si>
  <si>
    <t>iShares Trust - iShares ESG Advanced MSCI EAFE ETF (NASDAQGM:DMXF)</t>
  </si>
  <si>
    <t>iShares Trust - iShares ESG Advanced MSCI USA ETF (NASDAQGM:USXF)</t>
  </si>
  <si>
    <t>iShares Trust - iShares ESG Aware 1-5 Year USD Corporate Bond ETF (NASDAQGM:SUSB)</t>
  </si>
  <si>
    <t>iShares Trust - iShares ESG Aware MSCI EAFE ETF (NASDAQGM:ESGD)</t>
  </si>
  <si>
    <t>iShares Trust - iShares ESG Aware MSCI USA ETF (NASDAQGM:ESGU)</t>
  </si>
  <si>
    <t>iShares Trust - iShares ESG Aware USD Corporate Bond ETF (NASDAQGM:SUSC)</t>
  </si>
  <si>
    <t>iShares Trust - iShares ESG MSCI USA Leaders ETF (NASDAQGM:SUSL)</t>
  </si>
  <si>
    <t>iShares Trust - iShares Exponential Technologies ETF (NASDAQGM:XT)</t>
  </si>
  <si>
    <t>iShares Trust - iShares Fallen Angels USD Bond ETF (NASDAQGM:FALN)</t>
  </si>
  <si>
    <t>iShares Trust - iShares Global Clean Energy ETF (NASDAQGM:ICLN)</t>
  </si>
  <si>
    <t>iShares Trust - iShares Global Infrastructure ETF (NASDAQGM:IGF)</t>
  </si>
  <si>
    <t>iShares Trust - iShares iBonds Dec 2024 Term Treasury ETF (NASDAQGM:IBTE)</t>
  </si>
  <si>
    <t>iShares Trust - iShares iBonds Dec 2025 Term Treasury ETF (NASDAQGM:IBTF)</t>
  </si>
  <si>
    <t>iShares Trust - iShares iBonds Dec 2026 Term Treasury ETF (NASDAQGM:IBTG)</t>
  </si>
  <si>
    <t>iShares Trust - iShares iBonds Dec 2027 Term Treasury ETF (NASDAQGM:IBTH)</t>
  </si>
  <si>
    <t>iShares Trust - iShares iBonds Dec 2028 Term Treasury ETF (NASDAQGM:IBTI)</t>
  </si>
  <si>
    <t>iShares Trust - iShares India 50 ETF (NASDAQGM:INDY)</t>
  </si>
  <si>
    <t>iShares Trust - iShares International Treasury Bond ETF (NASDAQGM:IGOV)</t>
  </si>
  <si>
    <t>iShares Trust - iShares J.P. Morgan USD Emerging Markets Bond ETF (NASDAQGM:EMB)</t>
  </si>
  <si>
    <t>iShares Trust - iShares MBS ETF (NASDAQGM:MBB)</t>
  </si>
  <si>
    <t>iShares Trust - iShares Morningstar Mid-Cap Value ETF (NASDAQGM:IMCV)</t>
  </si>
  <si>
    <t>iShares Trust - iShares MSCI ACWI ETF (NASDAQGM:ACWI)</t>
  </si>
  <si>
    <t>iShares Trust - iShares MSCI ACWI ex U.S. ETF (NASDAQGM:ACWX)</t>
  </si>
  <si>
    <t>iShares Trust - iShares MSCI All Country Asia ex Japan ETF (NASDAQGM:AAXJ)</t>
  </si>
  <si>
    <t>iShares Trust - iShares MSCI China ETF (NASDAQGM:MCHI)</t>
  </si>
  <si>
    <t>iShares Trust - iShares MSCI EAFE Small-Cap ETF (NASDAQGM:SCZ)</t>
  </si>
  <si>
    <t>iShares Trust - iShares MSCI Europe Financials ETF (NASDAQGM:EUFN)</t>
  </si>
  <si>
    <t>iShares Trust - iShares Paris-Aligned Climate MSCI USA ETF (NASDAQGM:PABU)</t>
  </si>
  <si>
    <t>iShares Trust - iShares Preferred and Income Securities ETF (NASDAQGM:PFF)</t>
  </si>
  <si>
    <t>iShares Trust - iShares S&amp;P Small-Cap 600 Growth ETF (NASDAQGM:IJT)</t>
  </si>
  <si>
    <t>iShares Trust - iShares Select Dividend ETF (NASDAQGM:DVY)</t>
  </si>
  <si>
    <t>iShares Trust - iShares Semiconductor ETF (NASDAQGM:SOXX)</t>
  </si>
  <si>
    <t>iShares Trust - iShares Short Treasury Bond ETF (NASDAQGM:SHV)</t>
  </si>
  <si>
    <t>iShares U.S. ETF Trust - iShares GSCI Commodity Dynamic Roll Strategy ETF (NASDAQGM:COMT)</t>
  </si>
  <si>
    <t>iShares, Inc. - iShares ESG Aware MSCI EM ETF (NASDAQGM:ESGE)</t>
  </si>
  <si>
    <t>iShares, Inc. - iShares MSCI Emerging Markets ex China ETF (NASDAQGM:EMXC)</t>
  </si>
  <si>
    <t>iShares, Inc. - iShares MSCI Global Gold Miners ETF (NASDAQGM:RING)</t>
  </si>
  <si>
    <t>Itron, Inc. (NASDAQGS:ITRI)</t>
  </si>
  <si>
    <t>ITT Inc. (NYSE:ITT)</t>
  </si>
  <si>
    <t>Ituran Location and Control Ltd. (NASDAQGS:ITRN)</t>
  </si>
  <si>
    <t>Ivanhoe Electric Inc. (NYSEAM:IE)</t>
  </si>
  <si>
    <t>J&amp;J Snack Foods Corp. (NASDAQGS:JJSF)</t>
  </si>
  <si>
    <t>J.B. Hunt Transport Services, Inc. (NASDAQGS:JBHT)</t>
  </si>
  <si>
    <t>J.P. Morgan Exchange-Traded Fund Trust - JPMorgan Active Bond ETF (NYSE:JBND)</t>
  </si>
  <si>
    <t>J.P. Morgan Exchange-Traded Fund Trust - JPMorgan Global Select Equity ETF (NASDAQGM:JGLO)</t>
  </si>
  <si>
    <t>J.P. Morgan Exchange-Traded Fund Trust - JPMorgan Nasdaq Equity Premium Income ETF (NASDAQGM:JEPQ)</t>
  </si>
  <si>
    <t>J.P. Morgan Exchange-Traded Fund Trust - JPMorgan U.S. Tech Leaders ETF (NASDAQGM:JTEK)</t>
  </si>
  <si>
    <t>Jabil Inc. (NYSE:JBL)</t>
  </si>
  <si>
    <t>Jack Henry &amp; Associates, Inc. (NASDAQGS:JKHY)</t>
  </si>
  <si>
    <t>Jack in the Box Inc. (NASDAQGS:JACK)</t>
  </si>
  <si>
    <t>Jackson Financial Inc. (NYSE:JXN)</t>
  </si>
  <si>
    <t>Jacobs Solutions Inc. (NYSE:J)</t>
  </si>
  <si>
    <t>Jamf Holding Corp. (NASDAQGS:JAMF)</t>
  </si>
  <si>
    <t>Janus Henderson Group plc (NYSE:JHG)</t>
  </si>
  <si>
    <t>Janus International Group, Inc. (NYSE:JBI)</t>
  </si>
  <si>
    <t>Janux Therapeutics, Inc. (NASDAQGM:JANX)</t>
  </si>
  <si>
    <t>Jazz Pharmaceuticals plc (NASDAQGS:JAZZ)</t>
  </si>
  <si>
    <t>JBG SMITH Properties (NYSE:JBGS)</t>
  </si>
  <si>
    <t>JD.com, Inc. (NASDAQGS:JD)</t>
  </si>
  <si>
    <t>Jefferies Financial Group Inc. (NYSE:JEF)</t>
  </si>
  <si>
    <t>JELD-WEN Holding, Inc. (NYSE:JELD)</t>
  </si>
  <si>
    <t>JetBlue Airways Corporation (NASDAQGS:JBLU)</t>
  </si>
  <si>
    <t>JFrog Ltd. (NASDAQGS:FROG)</t>
  </si>
  <si>
    <t>JinkoSolar Holding Co., Ltd. (NYSE:JKS)</t>
  </si>
  <si>
    <t>Joby Aviation, Inc. (NYSE:JOBY)</t>
  </si>
  <si>
    <t>John B. Sanfilippo &amp; Son, Inc. (NASDAQGS:JBSS)</t>
  </si>
  <si>
    <t>John Bean Technologies Corporation (NYSE:JBT)</t>
  </si>
  <si>
    <t>John Hancock Financial Opportunities Fund (NYSE:BTO)</t>
  </si>
  <si>
    <t>John Hancock Premium Dividend Fund (NYSE:PDT)</t>
  </si>
  <si>
    <t>John Hancock Tax-Advantaged Dividend Income Fund (NYSE:HTD)</t>
  </si>
  <si>
    <t>John Wiley &amp; Sons, Inc. (NYSE:WLY)</t>
  </si>
  <si>
    <t>Johnson &amp; Johnson (NYSE:JNJ)</t>
  </si>
  <si>
    <t>Johnson Controls International plc (NYSE:JCI)</t>
  </si>
  <si>
    <t>Joint Stock Company Kaspi.kz (NASDAQGS:KSPI)</t>
  </si>
  <si>
    <t>Jones Lang LaSalle Incorporated (NYSE:JLL)</t>
  </si>
  <si>
    <t>JOYY Inc. (NASDAQGS:YY)</t>
  </si>
  <si>
    <t>JPMorgan Chase &amp; Co. (NYSE:JPM)</t>
  </si>
  <si>
    <t>Juniper Networks, Inc. (NYSE:JNPR)</t>
  </si>
  <si>
    <t>Kadant Inc. (NYSE:KAI)</t>
  </si>
  <si>
    <t>Kaiser Aluminum Corporation (NASDAQGS:KALU)</t>
  </si>
  <si>
    <t>Kanzhun Limited (NASDAQGS:BZ)</t>
  </si>
  <si>
    <t>Karat Packaging Inc. (NASDAQGS:KRT)</t>
  </si>
  <si>
    <t>Karooooo Ltd. (NASDAQCM:KARO)</t>
  </si>
  <si>
    <t>Kayne Anderson BDC, Inc. (NYSE:KBDC)</t>
  </si>
  <si>
    <t>Kayne Anderson Energy Infrastructure Fund, Inc. (NYSE:KYN)</t>
  </si>
  <si>
    <t>KB Home (NYSE:KBH)</t>
  </si>
  <si>
    <t>KBR, Inc. (NYSE:KBR)</t>
  </si>
  <si>
    <t>KE Holdings Inc. (NYSE:BEKE)</t>
  </si>
  <si>
    <t>Kearny Financial Corp. (NASDAQGS:KRNY)</t>
  </si>
  <si>
    <t>Kellanova (NYSE:K)</t>
  </si>
  <si>
    <t>Kelly Services, Inc. (NASDAQGS:KELY.A)</t>
  </si>
  <si>
    <t>Kemper Corporation (NYSE:KMPR)</t>
  </si>
  <si>
    <t>Kennametal Inc. (NYSE:KMT)</t>
  </si>
  <si>
    <t>Kennedy-Wilson Holdings, Inc. (NYSE:KW)</t>
  </si>
  <si>
    <t>Kenvue Inc. (NYSE:KVUE)</t>
  </si>
  <si>
    <t>Keros Therapeutics, Inc. (NASDAQGM:KROS)</t>
  </si>
  <si>
    <t>Keurig Dr Pepper Inc. (NASDAQGS:KDP)</t>
  </si>
  <si>
    <t>KeyCorp (NYSE:KEY)</t>
  </si>
  <si>
    <t>Keysight Technologies, Inc. (NYSE:KEYS)</t>
  </si>
  <si>
    <t>Kforce Inc. (NYSE:KFRC)</t>
  </si>
  <si>
    <t>Kilroy Realty Corporation (NYSE:KRC)</t>
  </si>
  <si>
    <t>Kimbell Royalty Partners, LP (NYSE:KRP)</t>
  </si>
  <si>
    <t>Kimberly-Clark Corporation (NYSE:KMB)</t>
  </si>
  <si>
    <t>Kimco Realty Corporation (NYSE:KIM)</t>
  </si>
  <si>
    <t>Kinder Morgan, Inc. (NYSE:KMI)</t>
  </si>
  <si>
    <t>KinderCare Learning Companies, Inc. (NYSE:KLC)</t>
  </si>
  <si>
    <t>Kinetik Holdings Inc. (NYSE:KNTK)</t>
  </si>
  <si>
    <t>Kingsoft Cloud Holdings Limited (NASDAQGS:KC)</t>
  </si>
  <si>
    <t>Kiniksa Pharmaceuticals International, plc (NASDAQGS:KNSA)</t>
  </si>
  <si>
    <t>Kinsale Capital Group, Inc. (NYSE:KNSL)</t>
  </si>
  <si>
    <t>Kirby Corporation (NYSE:KEX)</t>
  </si>
  <si>
    <t>Kite Realty Group Trust (NYSE:KRG)</t>
  </si>
  <si>
    <t>KKR &amp; Co. Inc. (NYSE:KKR)</t>
  </si>
  <si>
    <t>KKR Real Estate Finance Trust Inc. (NYSE:KREF)</t>
  </si>
  <si>
    <t>KLA Corporation (NASDAQGS:KLAC)</t>
  </si>
  <si>
    <t>Klaviyo, Inc. (NYSE:KVYO)</t>
  </si>
  <si>
    <t>Knife River Corporation (NYSE:KNF)</t>
  </si>
  <si>
    <t>Knight-Swift Transportation Holdings Inc. (NYSE:KNX)</t>
  </si>
  <si>
    <t>Knowles Corporation (NYSE:KN)</t>
  </si>
  <si>
    <t>Kodiak Gas Services, Inc. (NYSE:KGS)</t>
  </si>
  <si>
    <t>Kohl's Corporation (NYSE:KSS)</t>
  </si>
  <si>
    <t>Kontoor Brands, Inc. (NYSE:KTB)</t>
  </si>
  <si>
    <t>Koppers Holdings Inc. (NYSE:KOP)</t>
  </si>
  <si>
    <t>Korn Ferry (NYSE:KFY)</t>
  </si>
  <si>
    <t>Kornit Digital Ltd. (NASDAQGS:KRNT)</t>
  </si>
  <si>
    <t>Kratos Defense &amp; Security Solutions, Inc. (NASDAQGS:KTOS)</t>
  </si>
  <si>
    <t>Krispy Kreme, Inc. (NASDAQGS:DNUT)</t>
  </si>
  <si>
    <t>Kronos Worldwide, Inc. (NYSE:KRO)</t>
  </si>
  <si>
    <t>Krystal Biotech, Inc. (NASDAQGS:KRYS)</t>
  </si>
  <si>
    <t>Kulicke and Soffa Industries, Inc. (NASDAQGS:KLIC)</t>
  </si>
  <si>
    <t>Kura Oncology, Inc. (NASDAQGS:KURA)</t>
  </si>
  <si>
    <t>Kura Sushi USA, Inc. (NASDAQGM:KRUS)</t>
  </si>
  <si>
    <t>Kymera Therapeutics, Inc. (NASDAQGM:KYMR)</t>
  </si>
  <si>
    <t>Kyndryl Holdings, Inc. (NYSE:KD)</t>
  </si>
  <si>
    <t>L3Harris Technologies, Inc. (NYSE:LHX)</t>
  </si>
  <si>
    <t>Labcorp Holdings Inc. (NYSE:LH)</t>
  </si>
  <si>
    <t>Ladder Capital Corp (NYSE:LADR)</t>
  </si>
  <si>
    <t>Lakeland Financial Corporation (NASDAQGS:LKFN)</t>
  </si>
  <si>
    <t>Lam Research Corporation (NASDAQGS:LRCX)</t>
  </si>
  <si>
    <t>Lamar Advertising Company (NASDAQGS:LAMR)</t>
  </si>
  <si>
    <t>Lamb Weston Holdings, Inc. (NYSE:LW)</t>
  </si>
  <si>
    <t>Lancaster Colony Corporation (NASDAQGS:LANC)</t>
  </si>
  <si>
    <t>LandBridge Company LLC (NYSE:LB)</t>
  </si>
  <si>
    <t>Landstar System, Inc. (NASDAQGS:LSTR)</t>
  </si>
  <si>
    <t>Lantheus Holdings, Inc. (NASDAQGM:LNTH)</t>
  </si>
  <si>
    <t>Las Vegas Sands Corp. (NYSE:LVS)</t>
  </si>
  <si>
    <t>Latham Group, Inc. (NASDAQGS:SWIM)</t>
  </si>
  <si>
    <t>Lattice Semiconductor Corporation (NASDAQGS:LSCC)</t>
  </si>
  <si>
    <t>Laureate Education, Inc. (NASDAQGS:LAUR)</t>
  </si>
  <si>
    <t>Lavoro Limited (NASDAQGM:LVRO)</t>
  </si>
  <si>
    <t>Lazard, Inc. (NYSE:LAZ)</t>
  </si>
  <si>
    <t>La-Z-Boy Incorporated (NYSE:LZB)</t>
  </si>
  <si>
    <t>LCI Industries (NYSE:LCII)</t>
  </si>
  <si>
    <t>Lear Corporation (NYSE:LEA)</t>
  </si>
  <si>
    <t>Legacy Housing Corporation (NASDAQGS:LEGH)</t>
  </si>
  <si>
    <t>LegalZoom.com, Inc. (NASDAQGS:LZ)</t>
  </si>
  <si>
    <t>Legend Biotech Corporation (NASDAQGS:LEGN)</t>
  </si>
  <si>
    <t>Legg Mason ETF Investment Trust - Franklin U.S. Low Volatility High Dividend Index ETF (NASDAQGM:LVHD)</t>
  </si>
  <si>
    <t>Leggett &amp; Platt, Incorporated (NYSE:LEG)</t>
  </si>
  <si>
    <t>Leidos Holdings, Inc. (NYSE:LDOS)</t>
  </si>
  <si>
    <t>LeMaitre Vascular, Inc. (NASDAQGM:LMAT)</t>
  </si>
  <si>
    <t>Lemonade, Inc. (NYSE:LMND)</t>
  </si>
  <si>
    <t>LendingClub Corporation (NYSE:LC)</t>
  </si>
  <si>
    <t>LendingTree, Inc. (NASDAQGS:TREE)</t>
  </si>
  <si>
    <t>Lennar Corporation (NYSE:LEN)</t>
  </si>
  <si>
    <t>Lennox International Inc. (NYSE:LII)</t>
  </si>
  <si>
    <t>LENZ Therapeutics, Inc. (NASDAQGS:LENZ)</t>
  </si>
  <si>
    <t>Leonardo DRS, Inc. (NASDAQGS:DRS)</t>
  </si>
  <si>
    <t>Levi Strauss &amp; Co. (NYSE:LEVI)</t>
  </si>
  <si>
    <t>LGI Homes, Inc. (NASDAQGS:LGIH)</t>
  </si>
  <si>
    <t>Li Auto Inc. (NASDAQGS:LI)</t>
  </si>
  <si>
    <t>Liberty All-Star Equity Fund (NYSE:USA)</t>
  </si>
  <si>
    <t>Liberty Broadband Corporation (NASDAQGS:LBRD.K)</t>
  </si>
  <si>
    <t>Liberty Energy Inc. (NYSE:LBRT)</t>
  </si>
  <si>
    <t>Liberty Global Ltd. (NASDAQGS:LBTY.A)</t>
  </si>
  <si>
    <t>Liberty Latin America Ltd. (NASDAQGS:LILA)</t>
  </si>
  <si>
    <t>Liberty Live Group (NASDAQGS:LLYV.K)</t>
  </si>
  <si>
    <t>Life Time Group Holdings, Inc. (NYSE:LTH)</t>
  </si>
  <si>
    <t>LifeStance Health Group, Inc. (NASDAQGS:LFST)</t>
  </si>
  <si>
    <t>Lifezone Metals Limited (NYSE:LZM)</t>
  </si>
  <si>
    <t>Ligand Pharmaceuticals Incorporated (NASDAQGM:LGND)</t>
  </si>
  <si>
    <t>Light &amp; Wonder, Inc. (NASDAQGS:LNW)</t>
  </si>
  <si>
    <t>Limbach Holdings, Inc. (NASDAQCM:LMB)</t>
  </si>
  <si>
    <t>Lincoln Educational Services Corporation (NASDAQGS:LINC)</t>
  </si>
  <si>
    <t>Lincoln Electric Holdings, Inc. (NASDAQGS:LECO)</t>
  </si>
  <si>
    <t>Lincoln National Corporation (NYSE:LNC)</t>
  </si>
  <si>
    <t>Lindblad Expeditions Holdings, Inc. (NASDAQCM:LIND)</t>
  </si>
  <si>
    <t>Linde plc (NASDAQGS:LIN)</t>
  </si>
  <si>
    <t>Lindsay Corporation (NYSE:LNN)</t>
  </si>
  <si>
    <t>Lineage, Inc. (NASDAQGS:LINE)</t>
  </si>
  <si>
    <t>Lions Gate Entertainment Corp. (NYSE:LGF.A)</t>
  </si>
  <si>
    <t>Lionsgate Studios Corp. (NASDAQGS:LION)</t>
  </si>
  <si>
    <t>Liquidia Corporation (NASDAQCM:LQDA)</t>
  </si>
  <si>
    <t>Liquidity Services, Inc. (NASDAQGS:LQDT)</t>
  </si>
  <si>
    <t>Listed Funds Trust - Roundhill Magnificent Seven ETF (NASDAQGM:MAGS)</t>
  </si>
  <si>
    <t>Listed Funds Trust - Wahed FTSE USA Shariah ETF (NASDAQGM:HLAL)</t>
  </si>
  <si>
    <t>Lithia Motors, Inc. (NYSE:LAD)</t>
  </si>
  <si>
    <t>Littelfuse, Inc. (NASDAQGS:LFUS)</t>
  </si>
  <si>
    <t>LivaNova PLC (NASDAQGS:LIVN)</t>
  </si>
  <si>
    <t>Live Nation Entertainment, Inc. (NYSE:LYV)</t>
  </si>
  <si>
    <t>Live Oak Bancshares, Inc. (NYSE:LOB)</t>
  </si>
  <si>
    <t>LiveRamp Holdings, Inc. (NYSE:RAMP)</t>
  </si>
  <si>
    <t>LiveWire Group, Inc. (NYSE:LVWR)</t>
  </si>
  <si>
    <t>LKQ Corporation (NASDAQGS:LKQ)</t>
  </si>
  <si>
    <t>Loar Holdings Inc. (NYSE:LOAR)</t>
  </si>
  <si>
    <t>Lockheed Martin Corporation (NYSE:LMT)</t>
  </si>
  <si>
    <t>Loews Corporation (NYSE:L)</t>
  </si>
  <si>
    <t>Loma Negra Compañía Industrial Argentina Sociedad Anónima (NYSE:LOMA)</t>
  </si>
  <si>
    <t>Longboard Pharmaceuticals, Inc. (NASDAQGM:LBPH)</t>
  </si>
  <si>
    <t>Louisiana-Pacific Corporation (NYSE:LPX)</t>
  </si>
  <si>
    <t>Lowe's Companies, Inc. (NYSE:LOW)</t>
  </si>
  <si>
    <t>LPL Financial Holdings Inc. (NASDAQGS:LPLA)</t>
  </si>
  <si>
    <t>LSB Industries, Inc. (NYSE:LXU)</t>
  </si>
  <si>
    <t>LSI Industries Inc. (NASDAQGS:LYTS)</t>
  </si>
  <si>
    <t>LTC Properties, Inc. (NYSE:LTC)</t>
  </si>
  <si>
    <t>Lululemon Athletica Inc. (NASDAQGS:LULU)</t>
  </si>
  <si>
    <t>Lumen Technologies, Inc. (NYSE:LUMN)</t>
  </si>
  <si>
    <t>Lumentum Holdings Inc. (NASDAQGS:LITE)</t>
  </si>
  <si>
    <t>LXP Industrial Trust (NYSE:LXP)</t>
  </si>
  <si>
    <t>Lyft, Inc. (NASDAQGS:LYFT)</t>
  </si>
  <si>
    <t>LyondellBasell Industries N.V. (NYSE:LYB)</t>
  </si>
  <si>
    <t>M&amp;T Bank Corporation (NYSE:MTB)</t>
  </si>
  <si>
    <t>M/I Homes, Inc. (NYSE:MHO)</t>
  </si>
  <si>
    <t>Mach Natural Resources LP (NYSE:MNR)</t>
  </si>
  <si>
    <t>MACOM Technology Solutions Holdings, Inc. (NASDAQGS:MTSI)</t>
  </si>
  <si>
    <t>Macy's, Inc. (NYSE:M)</t>
  </si>
  <si>
    <t>Madison Square Garden Entertainment Corp. (NYSE:MSGE)</t>
  </si>
  <si>
    <t>Madison Square Garden Sports Corp. (NYSE:MSGS)</t>
  </si>
  <si>
    <t>Madrigal Pharmaceuticals, Inc. (NASDAQGS:MDGL)</t>
  </si>
  <si>
    <t>Magic Software Enterprises Ltd. (NASDAQGS:MGIC)</t>
  </si>
  <si>
    <t>Magnera Corporation (NYSE:MAGN)</t>
  </si>
  <si>
    <t>Magnite, Inc. (NASDAQGS:MGNI)</t>
  </si>
  <si>
    <t>Magnolia Oil &amp; Gas Corporation (NYSE:MGY)</t>
  </si>
  <si>
    <t>Main Street Capital Corporation (NYSE:MAIN)</t>
  </si>
  <si>
    <t>MakeMyTrip Limited (NASDAQGS:MMYT)</t>
  </si>
  <si>
    <t>Malibu Boats, Inc. (NASDAQGM:MBUU)</t>
  </si>
  <si>
    <t>Manchester United plc (NYSE:MANU)</t>
  </si>
  <si>
    <t>Manhattan Associates, Inc. (NASDAQGS:MANH)</t>
  </si>
  <si>
    <t>MannKind Corporation (NASDAQGM:MNKD)</t>
  </si>
  <si>
    <t>ManpowerGroup Inc. (NYSE:MAN)</t>
  </si>
  <si>
    <t>Maplebear Inc. (NASDAQGS:CART)</t>
  </si>
  <si>
    <t>MARA Holdings, Inc. (NASDAQCM:MARA)</t>
  </si>
  <si>
    <t>Marathon Oil Corporation (NYSE:MRO)</t>
  </si>
  <si>
    <t>Marathon Petroleum Corporation (NYSE:MPC)</t>
  </si>
  <si>
    <t>Maravai LifeSciences Holdings, Inc. (NASDAQGS:MRVI)</t>
  </si>
  <si>
    <t>Marcus &amp; Millichap, Inc. (NYSE:MMI)</t>
  </si>
  <si>
    <t>Marex Group plc (NASDAQGS:MRX)</t>
  </si>
  <si>
    <t>MarineMax, Inc. (NYSE:HZO)</t>
  </si>
  <si>
    <t>Markel Group Inc. (NYSE:MKL)</t>
  </si>
  <si>
    <t>MarketAxess Holdings Inc. (NASDAQGS:MKTX)</t>
  </si>
  <si>
    <t>Marriott International, Inc. (NASDAQGS:MAR)</t>
  </si>
  <si>
    <t>Marriott Vacations Worldwide Corporation (NYSE:VAC)</t>
  </si>
  <si>
    <t>Marsh &amp; McLennan Companies, Inc. (NYSE:MMC)</t>
  </si>
  <si>
    <t>Marten Transport, Ltd. (NASDAQGS:MRTN)</t>
  </si>
  <si>
    <t>Martin Marietta Materials, Inc. (NYSE:MLM)</t>
  </si>
  <si>
    <t>Marvell Technology, Inc. (NASDAQGS:MRVL)</t>
  </si>
  <si>
    <t>Masco Corporation (NYSE:MAS)</t>
  </si>
  <si>
    <t>Masimo Corporation (NASDAQGS:MASI)</t>
  </si>
  <si>
    <t>MasTec, Inc. (NYSE:MTZ)</t>
  </si>
  <si>
    <t>MasterBrand, Inc. (NYSE:MBC)</t>
  </si>
  <si>
    <t>Mastercard Incorporated (NYSE:MA)</t>
  </si>
  <si>
    <t>Matador Resources Company (NYSE:MTDR)</t>
  </si>
  <si>
    <t>Match Group, Inc. (NASDAQGS:MTCH)</t>
  </si>
  <si>
    <t>Materion Corporation (NYSE:MTRN)</t>
  </si>
  <si>
    <t>Mativ Holdings, Inc. (NYSE:MATV)</t>
  </si>
  <si>
    <t>Matson, Inc. (NYSE:MATX)</t>
  </si>
  <si>
    <t>Mattel, Inc. (NASDAQGS:MAT)</t>
  </si>
  <si>
    <t>Matthews International Corporation (NASDAQGS:MATW)</t>
  </si>
  <si>
    <t>Maximus, Inc. (NYSE:MMS)</t>
  </si>
  <si>
    <t>MaxLinear, Inc. (NASDAQGS:MXL)</t>
  </si>
  <si>
    <t>MBX Biosciences, Inc. (NASDAQGS:MBX)</t>
  </si>
  <si>
    <t>McCormick &amp; Company, Incorporated (NYSE:MKC)</t>
  </si>
  <si>
    <t>McDonald's Corporation (NYSE:MCD)</t>
  </si>
  <si>
    <t>McGrath RentCorp (NASDAQGS:MGRC)</t>
  </si>
  <si>
    <t>McKesson Corporation (NYSE:MCK)</t>
  </si>
  <si>
    <t>MDU Resources Group, Inc. (NYSE:MDU)</t>
  </si>
  <si>
    <t>MediaAlpha, Inc. (NYSE:MAX)</t>
  </si>
  <si>
    <t>Medpace Holdings, Inc. (NASDAQGS:MEDP)</t>
  </si>
  <si>
    <t>Medtronic plc (NYSE:MDT)</t>
  </si>
  <si>
    <t>Melco Resorts &amp; Entertainment Limited (NASDAQGS:MLCO)</t>
  </si>
  <si>
    <t>MercadoLibre, Inc. (NASDAQGS:MELI)</t>
  </si>
  <si>
    <t>Mercantile Bank Corporation (NASDAQGS:MBWM)</t>
  </si>
  <si>
    <t>Merchants Bancorp (NASDAQCM:MBIN)</t>
  </si>
  <si>
    <t>Merck &amp; Co., Inc. (NYSE:MRK)</t>
  </si>
  <si>
    <t>Mercury General Corporation (NYSE:MCY)</t>
  </si>
  <si>
    <t>Mercury Systems, Inc. (NASDAQGS:MRCY)</t>
  </si>
  <si>
    <t>MeridianLink, Inc. (NYSE:MLNK)</t>
  </si>
  <si>
    <t>Merit Medical Systems, Inc. (NASDAQGS:MMSI)</t>
  </si>
  <si>
    <t>Meritage Homes Corporation (NYSE:MTH)</t>
  </si>
  <si>
    <t>Merus N.V. (NASDAQGM:MRUS)</t>
  </si>
  <si>
    <t>Mesa Laboratories, Inc. (NASDAQGS:MLAB)</t>
  </si>
  <si>
    <t>Meta Platforms, Inc. (NASDAQGS:META)</t>
  </si>
  <si>
    <t>Metallus Inc. (NYSE:MTUS)</t>
  </si>
  <si>
    <t>Metals Acquisition Limited (NYSE:MTAL)</t>
  </si>
  <si>
    <t>MetLife, Inc. (NYSE:MET)</t>
  </si>
  <si>
    <t>MetroCity Bankshares, Inc. (NASDAQGS:MCBS)</t>
  </si>
  <si>
    <t>Metropolitan Bank Holding Corp. (NYSE:MCB)</t>
  </si>
  <si>
    <t>Mettler-Toledo International Inc. (NYSE:MTD)</t>
  </si>
  <si>
    <t>MFA Financial, Inc. (NYSE:MFA)</t>
  </si>
  <si>
    <t>MGE Energy, Inc. (NASDAQGS:MGEE)</t>
  </si>
  <si>
    <t>MGIC Investment Corporation (NYSE:MTG)</t>
  </si>
  <si>
    <t>MGM Resorts International (NYSE:MGM)</t>
  </si>
  <si>
    <t>MGP Ingredients, Inc. (NASDAQGS:MGPI)</t>
  </si>
  <si>
    <t>Microchip Technology Incorporated (NASDAQGS:MCHP)</t>
  </si>
  <si>
    <t>Micron Technology, Inc. (NASDAQGS:MU)</t>
  </si>
  <si>
    <t>Microsoft Corporation (NASDAQGS:MSFT)</t>
  </si>
  <si>
    <t>MicroStrategy Incorporated (NASDAQGS:MSTR)</t>
  </si>
  <si>
    <t>Mid Penn Bancorp, Inc. (NASDAQGM:MPB)</t>
  </si>
  <si>
    <t>Mid-America Apartment Communities, Inc. (NYSE:MAA)</t>
  </si>
  <si>
    <t>MidCap Financial Investment Corporation (NASDAQGS:MFIC)</t>
  </si>
  <si>
    <t>Middlesex Water Company (NASDAQGS:MSEX)</t>
  </si>
  <si>
    <t>Midland States Bancorp, Inc. (NASDAQGS:MSBI)</t>
  </si>
  <si>
    <t>MidWestOne Financial Group, Inc. (NASDAQGS:MOFG)</t>
  </si>
  <si>
    <t>Miller Industries, Inc. (NYSE:MLR)</t>
  </si>
  <si>
    <t>MillerKnoll, Inc. (NASDAQGS:MLKN)</t>
  </si>
  <si>
    <t>Millicom International Cellular S.A. (NASDAQGS:TIGO)</t>
  </si>
  <si>
    <t>MiMedx Group, Inc. (NASDAQCM:MDXG)</t>
  </si>
  <si>
    <t>Mind Medicine (MindMed) Inc. (NASDAQGS:MNMD)</t>
  </si>
  <si>
    <t>Minerals Technologies Inc. (NYSE:MTX)</t>
  </si>
  <si>
    <t>Mineralys Therapeutics, Inc. (NASDAQGS:MLYS)</t>
  </si>
  <si>
    <t>MINISO Group Holding Limited (NYSE:MNSO)</t>
  </si>
  <si>
    <t>Mirion Technologies, Inc. (NYSE:MIR)</t>
  </si>
  <si>
    <t>Mirum Pharmaceuticals, Inc. (NASDAQGM:MIRM)</t>
  </si>
  <si>
    <t>Mission Produce, Inc. (NASDAQGS:AVO)</t>
  </si>
  <si>
    <t>Mister Car Wash, Inc. (NYSE:MCW)</t>
  </si>
  <si>
    <t>MKS Instruments, Inc. (NASDAQGS:MKSI)</t>
  </si>
  <si>
    <t>Mobileye Global Inc. (NASDAQGS:MBLY)</t>
  </si>
  <si>
    <t>Moderna, Inc. (NASDAQGS:MRNA)</t>
  </si>
  <si>
    <t>Modine Manufacturing Company (NYSE:MOD)</t>
  </si>
  <si>
    <t>Moelis &amp; Company (NYSE:MC)</t>
  </si>
  <si>
    <t>Mohawk Industries, Inc. (NYSE:MHK)</t>
  </si>
  <si>
    <t>Molina Healthcare, Inc. (NYSE:MOH)</t>
  </si>
  <si>
    <t>Molson Coors Beverage Company (NYSE:TAP)</t>
  </si>
  <si>
    <t>Monarch Casino &amp; Resort, Inc. (NASDAQGS:MCRI)</t>
  </si>
  <si>
    <t>monday.com Ltd. (NASDAQGS:MNDY)</t>
  </si>
  <si>
    <t>Mondelez International, Inc. (NASDAQGS:MDLZ)</t>
  </si>
  <si>
    <t>MoneyLion Inc. (NYSE:ML)</t>
  </si>
  <si>
    <t>MongoDB, Inc. (NASDAQGM:MDB)</t>
  </si>
  <si>
    <t>Monolithic Power Systems, Inc. (NASDAQGS:MPWR)</t>
  </si>
  <si>
    <t>Monro, Inc. (NASDAQGS:MNRO)</t>
  </si>
  <si>
    <t>Monster Beverage Corporation (NASDAQGS:MNST)</t>
  </si>
  <si>
    <t>Monte Rosa Therapeutics, Inc. (NASDAQGS:GLUE)</t>
  </si>
  <si>
    <t>Montrose Environmental Group, Inc. (NYSE:MEG)</t>
  </si>
  <si>
    <t>Moody's Corporation (NYSE:MCO)</t>
  </si>
  <si>
    <t>Moog Inc. (NYSE:MOG.A)</t>
  </si>
  <si>
    <t>MoonLake Immunotherapeutics (NASDAQCM:MLTX)</t>
  </si>
  <si>
    <t>Morgan Stanley (NYSE:MS)</t>
  </si>
  <si>
    <t>Morgan Stanley Direct Lending Fund (NYSE:MSDL)</t>
  </si>
  <si>
    <t>Morningstar, Inc. (NASDAQGS:MORN)</t>
  </si>
  <si>
    <t>Motorola Solutions, Inc. (NYSE:MSI)</t>
  </si>
  <si>
    <t>MP Materials Corp. (NYSE:MP)</t>
  </si>
  <si>
    <t>MPLX LP (NYSE:MPLX)</t>
  </si>
  <si>
    <t>Mr. Cooper Group Inc. (NASDAQCM:COOP)</t>
  </si>
  <si>
    <t>MRC Global Inc. (NYSE:MRC)</t>
  </si>
  <si>
    <t>MSA Safety Incorporated (NYSE:MSA)</t>
  </si>
  <si>
    <t>MSC Industrial Direct Co., Inc. (NYSE:MSM)</t>
  </si>
  <si>
    <t>MSCI Inc. (NYSE:MSCI)</t>
  </si>
  <si>
    <t>Mueller Industries, Inc. (NYSE:MLI)</t>
  </si>
  <si>
    <t>Mueller Water Products, Inc. (NYSE:MWA)</t>
  </si>
  <si>
    <t>Murano Global Investments Plc (NASDAQCM:MRNO)</t>
  </si>
  <si>
    <t>Murphy Oil Corporation (NYSE:MUR)</t>
  </si>
  <si>
    <t>Murphy USA Inc. (NYSE:MUSA)</t>
  </si>
  <si>
    <t>MYR Group Inc. (NASDAQGS:MYRG)</t>
  </si>
  <si>
    <t>Myriad Genetics, Inc. (NASDAQGS:MYGN)</t>
  </si>
  <si>
    <t>MYT Netherlands Parent B.V. (NYSE:MYTE)</t>
  </si>
  <si>
    <t>N-able, Inc. (NYSE:NABL)</t>
  </si>
  <si>
    <t>Nabors Industries Ltd. (NYSE:NBR)</t>
  </si>
  <si>
    <t>NANO Nuclear Energy Inc. (NASDAQCM:NNE)</t>
  </si>
  <si>
    <t>Napco Security Technologies, Inc. (NASDAQGS:NSSC)</t>
  </si>
  <si>
    <t>Nasdaq, Inc. (NASDAQGS:NDAQ)</t>
  </si>
  <si>
    <t>Natera, Inc. (NASDAQGS:NTRA)</t>
  </si>
  <si>
    <t>National Bank Holdings Corporation (NYSE:NBHC)</t>
  </si>
  <si>
    <t>National Beverage Corp. (NASDAQGS:FIZZ)</t>
  </si>
  <si>
    <t>National CineMedia, Inc. (NASDAQGS:NCMI)</t>
  </si>
  <si>
    <t>National Energy Services Reunited Corp. (NASDAQCM:NESR)</t>
  </si>
  <si>
    <t>National Fuel Gas Company (NYSE:NFG)</t>
  </si>
  <si>
    <t>National Health Investors, Inc. (NYSE:NHI)</t>
  </si>
  <si>
    <t>National HealthCare Corporation (NYSEAM:NHC)</t>
  </si>
  <si>
    <t>National Presto Industries, Inc. (NYSE:NPK)</t>
  </si>
  <si>
    <t>National Storage Affiliates Trust (NYSE:NSA)</t>
  </si>
  <si>
    <t>National Vision Holdings, Inc. (NASDAQGS:EYE)</t>
  </si>
  <si>
    <t>Natural Grocers by Vitamin Cottage, Inc. (NYSE:NGVC)</t>
  </si>
  <si>
    <t>Natural Resource Partners L.P. (NYSE:NRP)</t>
  </si>
  <si>
    <t>Navient Corporation (NASDAQGS:NAVI)</t>
  </si>
  <si>
    <t>Navigator Holdings Ltd. (NYSE:NVGS)</t>
  </si>
  <si>
    <t>Navios Maritime Partners L.P. (NYSE:NMM)</t>
  </si>
  <si>
    <t>NB Bancorp, Inc. (NASDAQCM:NBBK)</t>
  </si>
  <si>
    <t>NBT Bancorp Inc. (NASDAQGS:NBTB)</t>
  </si>
  <si>
    <t>nCino, Inc. (NASDAQGS:NCNO)</t>
  </si>
  <si>
    <t>NCR Atleos Corporation (NYSE:NATL)</t>
  </si>
  <si>
    <t>NCR Voyix Corporation (NYSE:VYX)</t>
  </si>
  <si>
    <t>Nebius Group N.V. (NASDAQGS:NBIS)</t>
  </si>
  <si>
    <t>Nelnet, Inc. (NYSE:NNI)</t>
  </si>
  <si>
    <t>Neogen Corporation (NASDAQGS:NEOG)</t>
  </si>
  <si>
    <t>NeoGenomics, Inc. (NASDAQCM:NEO)</t>
  </si>
  <si>
    <t>NEOS ETF Trust - NEOS Nasdaq-100 High Income ETF (NASDAQGM:QQQI)</t>
  </si>
  <si>
    <t>NerdWallet, Inc. (NASDAQGM:NRDS)</t>
  </si>
  <si>
    <t>NET Power Inc. (NYSE:NPWR)</t>
  </si>
  <si>
    <t>NetApp, Inc. (NASDAQGS:NTAP)</t>
  </si>
  <si>
    <t>Netflix, Inc. (NASDAQGS:NFLX)</t>
  </si>
  <si>
    <t>NETGEAR, Inc. (NASDAQGS:NTGR)</t>
  </si>
  <si>
    <t>NetScout Systems, Inc. (NASDAQGS:NTCT)</t>
  </si>
  <si>
    <t>NETSTREIT Corp. (NYSE:NTST)</t>
  </si>
  <si>
    <t>Neuberger Berman Energy Infrastructure and Income Fund Inc. (NYSEAM:NML)</t>
  </si>
  <si>
    <t>Neuberger Berman Next Generation Connectivity Fund Inc. (NYSE:NBXG)</t>
  </si>
  <si>
    <t>Neumora Therapeutics, Inc. (NASDAQGS:NMRA)</t>
  </si>
  <si>
    <t>Neurocrine Biosciences, Inc. (NASDAQGS:NBIX)</t>
  </si>
  <si>
    <t>New Fortress Energy Inc. (NASDAQGS:NFE)</t>
  </si>
  <si>
    <t>New Jersey Resources Corporation (NYSE:NJR)</t>
  </si>
  <si>
    <t>New Mountain Finance Corporation (NASDAQGS:NMFC)</t>
  </si>
  <si>
    <t>New Oriental Education &amp; Technology Group Inc. (NYSE:EDU)</t>
  </si>
  <si>
    <t>New York Mortgage Trust, Inc. (NASDAQGS:NYMT)</t>
  </si>
  <si>
    <t>NewAmsterdam Pharma Company N.V. (NASDAQGM:NAMS)</t>
  </si>
  <si>
    <t>Newell Brands Inc. (NASDAQGS:NWL)</t>
  </si>
  <si>
    <t>Newmark Group, Inc. (NASDAQGS:NMRK)</t>
  </si>
  <si>
    <t>NewMarket Corporation (NYSE:NEU)</t>
  </si>
  <si>
    <t>Newmont Corporation (NYSE:NEM)</t>
  </si>
  <si>
    <t>Newpark Resources, Inc. (NYSE:NR)</t>
  </si>
  <si>
    <t>News Corporation (NASDAQGS:NWSA)</t>
  </si>
  <si>
    <t>Nexa Resources S.A. (NYSE:NEXA)</t>
  </si>
  <si>
    <t>NexPoint Residential Trust, Inc. (NYSE:NXRT)</t>
  </si>
  <si>
    <t>Nexstar Media Group, Inc. (NASDAQGS:NXST)</t>
  </si>
  <si>
    <t>NextDecade Corporation (NASDAQCM:NEXT)</t>
  </si>
  <si>
    <t>NextEra Energy Partners, LP (NYSE:NEP)</t>
  </si>
  <si>
    <t>NextEra Energy, Inc. (NYSE:NEE)</t>
  </si>
  <si>
    <t>NextNav Inc. (NASDAQCM:NN)</t>
  </si>
  <si>
    <t>Nextracker Inc. (NASDAQGS:NXT)</t>
  </si>
  <si>
    <t>Nicolet Bankshares, Inc. (NYSE:NIC)</t>
  </si>
  <si>
    <t>NIKE, Inc. (NYSE:NKE)</t>
  </si>
  <si>
    <t>NiSource Inc. (NYSE:NI)</t>
  </si>
  <si>
    <t>nLIGHT, Inc. (NASDAQGS:LASR)</t>
  </si>
  <si>
    <t>NMI Holdings, Inc. (NASDAQGM:NMIH)</t>
  </si>
  <si>
    <t>NNN REIT, Inc. (NYSE:NNN)</t>
  </si>
  <si>
    <t>Noah Holdings Limited (NYSE:NOAH)</t>
  </si>
  <si>
    <t>Noble Corporation plc (NYSE:NE)</t>
  </si>
  <si>
    <t>Nomad Foods Limited (NYSE:NOMD)</t>
  </si>
  <si>
    <t>Nordson Corporation (NASDAQGS:NDSN)</t>
  </si>
  <si>
    <t>Nordstrom, Inc. (NYSE:JWN)</t>
  </si>
  <si>
    <t>Norfolk Southern Corporation (NYSE:NSC)</t>
  </si>
  <si>
    <t>Northeast Bank (NASDAQGM:NBN)</t>
  </si>
  <si>
    <t>Northern Oil and Gas, Inc. (NYSE:NOG)</t>
  </si>
  <si>
    <t>Northern Trust Corporation (NASDAQGS:NTRS)</t>
  </si>
  <si>
    <t>Northfield Bancorp, Inc. (Staten Island, NY) (NASDAQGS:NFBK)</t>
  </si>
  <si>
    <t>Northrop Grumman Corporation (NYSE:NOC)</t>
  </si>
  <si>
    <t>Northwest Bancshares, Inc. (NASDAQGS:NWBI)</t>
  </si>
  <si>
    <t>Northwest Natural Holding Company (NYSE:NWN)</t>
  </si>
  <si>
    <t>Northwest Pipe Company (NASDAQGS:NWPX)</t>
  </si>
  <si>
    <t>NorthWestern Energy Group, Inc. (NASDAQGS:NWE)</t>
  </si>
  <si>
    <t>Norwegian Cruise Line Holdings Ltd. (NYSE:NCLH)</t>
  </si>
  <si>
    <t>NOV Inc. (NYSE:NOV)</t>
  </si>
  <si>
    <t>Nova Ltd. (NASDAQGS:NVMI)</t>
  </si>
  <si>
    <t>Novanta Inc. (NASDAQGS:NOVT)</t>
  </si>
  <si>
    <t>Novavax, Inc. (NASDAQGS:NVAX)</t>
  </si>
  <si>
    <t>NovoCure Limited (NASDAQGS:NVCR)</t>
  </si>
  <si>
    <t>NRG Energy, Inc. (NYSE:NRG)</t>
  </si>
  <si>
    <t>Nu Holdings Ltd. (NYSE:NU)</t>
  </si>
  <si>
    <t>Nucor Corporation (NYSE:NUE)</t>
  </si>
  <si>
    <t>Nurix Therapeutics, Inc. (NASDAQGM:NRIX)</t>
  </si>
  <si>
    <t>NuScale Power Corporation (NYSE:SMR)</t>
  </si>
  <si>
    <t>Nutanix, Inc. (NASDAQGS:NTNX)</t>
  </si>
  <si>
    <t>Nuvalent, Inc. (NASDAQGS:NUVL)</t>
  </si>
  <si>
    <t>Nuveen AMT-Free Municipal Credit Income Fund (NYSE:NVG)</t>
  </si>
  <si>
    <t>Nuveen AMT-Free Quality Municipal Income Fund (NYSE:NEA)</t>
  </si>
  <si>
    <t>Nuveen California AMT-Free Quality Municipal Income Fund (NYSE:NKX)</t>
  </si>
  <si>
    <t>Nuveen California Quality Municipal Income Fund (NYSE:NAC)</t>
  </si>
  <si>
    <t>Nuveen Churchill Direct Lending Corp. (NYSE:NCDL)</t>
  </si>
  <si>
    <t>Nuveen Credit Strategies Income Fund (NYSE:JQC)</t>
  </si>
  <si>
    <t>Nuveen Dow 30 Dynamic Overwrite Fund (NYSE:DIAX)</t>
  </si>
  <si>
    <t>Nuveen Dynamic Municipal Opportunities Fund (NYSE:NDMO)</t>
  </si>
  <si>
    <t>Nuveen Floating Rate Income Fund (NYSE:JFR)</t>
  </si>
  <si>
    <t>Nuveen Municipal Credit Income Fund (NYSE:NZF)</t>
  </si>
  <si>
    <t>Nuveen Municipal Credit Opportunities Fund (NYSE:NMCO)</t>
  </si>
  <si>
    <t>Nuveen Municipal High Income Opportunity Fund (NYSE:NMZ)</t>
  </si>
  <si>
    <t>Nuveen Municipal Value Fund, Inc. (NYSE:NUV)</t>
  </si>
  <si>
    <t>Nuveen Nasdaq 100 Dynamic Overwrite Fund (NASDAQGS:QQQX)</t>
  </si>
  <si>
    <t>Nuveen New Jersey Quality Municipal Income Fund (NYSE:NXJ)</t>
  </si>
  <si>
    <t>Nuveen New York AMT-Free Quality Municipal Income Fund (NYSE:NRK)</t>
  </si>
  <si>
    <t>Nuveen Preferred &amp; Income Opportunities Fund (NYSE:JPC)</t>
  </si>
  <si>
    <t>Nuveen Quality Municipal Income Fund (NYSE:NAD)</t>
  </si>
  <si>
    <t>Nuveen S&amp;P 500 Buy-Write Income Fund (NYSE:BXMX)</t>
  </si>
  <si>
    <t>Nuveen Select Tax-Free Income Portfolio (NYSE:NXP)</t>
  </si>
  <si>
    <t>NV5 Global, Inc. (NASDAQGS:NVEE)</t>
  </si>
  <si>
    <t>nVent Electric plc (NYSE:NVT)</t>
  </si>
  <si>
    <t>NVIDIA Corporation (NASDAQGS:NVDA)</t>
  </si>
  <si>
    <t>NVR, Inc. (NYSE:NVR)</t>
  </si>
  <si>
    <t>NXP Semiconductors N.V. (NASDAQGS:NXPI)</t>
  </si>
  <si>
    <t>NYLI CBRE Global Infrastructure Megatrends Term Fund (NYSE:MEGI)</t>
  </si>
  <si>
    <t>Oaktree Specialty Lending Corporation (NASDAQGS:OCSL)</t>
  </si>
  <si>
    <t>Occidental Petroleum Corporation (NYSE:OXY)</t>
  </si>
  <si>
    <t>Oceaneering International, Inc. (NYSE:OII)</t>
  </si>
  <si>
    <t>OceanFirst Financial Corp. (NASDAQGS:OCFC)</t>
  </si>
  <si>
    <t>Ocular Therapeutix, Inc. (NASDAQGM:OCUL)</t>
  </si>
  <si>
    <t>Oculis Holding AG (NASDAQGM:OCS)</t>
  </si>
  <si>
    <t>Oddity Tech Ltd. (NASDAQGM:ODD)</t>
  </si>
  <si>
    <t>OFG Bancorp (NYSE:OFG)</t>
  </si>
  <si>
    <t>OGE Energy Corp. (NYSE:OGE)</t>
  </si>
  <si>
    <t>O-I Glass, Inc. (NYSE:OI)</t>
  </si>
  <si>
    <t>Oil-Dri Corporation of America (NYSE:ODC)</t>
  </si>
  <si>
    <t>Oklo Inc. (NYSE:OKLO)</t>
  </si>
  <si>
    <t>Okta, Inc. (NASDAQGS:OKTA)</t>
  </si>
  <si>
    <t>Old Dominion Freight Line, Inc. (NASDAQGS:ODFL)</t>
  </si>
  <si>
    <t>Old National Bancorp (NASDAQGS:ONB)</t>
  </si>
  <si>
    <t>Old Republic International Corporation (NYSE:ORI)</t>
  </si>
  <si>
    <t>Old Second Bancorp, Inc. (NASDAQGS:OSBC)</t>
  </si>
  <si>
    <t>Olema Pharmaceuticals, Inc. (NASDAQGS:OLMA)</t>
  </si>
  <si>
    <t>Olin Corporation (NYSE:OLN)</t>
  </si>
  <si>
    <t>Ollie's Bargain Outlet Holdings, Inc. (NASDAQGM:OLLI)</t>
  </si>
  <si>
    <t>Olo Inc. (NYSE:OLO)</t>
  </si>
  <si>
    <t>Omega Flex, Inc. (NASDAQGM:OFLX)</t>
  </si>
  <si>
    <t>Omega Healthcare Investors, Inc. (NYSE:OHI)</t>
  </si>
  <si>
    <t>Omeros Corporation (NASDAQGM:OMER)</t>
  </si>
  <si>
    <t>Omnicell, Inc. (NASDAQGS:OMCL)</t>
  </si>
  <si>
    <t>Omnicom Group Inc. (NYSE:OMC)</t>
  </si>
  <si>
    <t>On Holding AG (NYSE:ONON)</t>
  </si>
  <si>
    <t>ON Semiconductor Corporation (NASDAQGS:ON)</t>
  </si>
  <si>
    <t>ONE Gas, Inc. (NYSE:OGS)</t>
  </si>
  <si>
    <t>One Liberty Properties, Inc. (NYSE:OLP)</t>
  </si>
  <si>
    <t>OneMain Holdings, Inc. (NYSE:OMF)</t>
  </si>
  <si>
    <t>ONEOK, Inc. (NYSE:OKE)</t>
  </si>
  <si>
    <t>OneSpan Inc. (NASDAQCM:OSPN)</t>
  </si>
  <si>
    <t>OneSpaWorld Holdings Limited (NASDAQCM:OSW)</t>
  </si>
  <si>
    <t>OneStream, Inc. (NASDAQGS:OS)</t>
  </si>
  <si>
    <t>Onto Innovation Inc. (NYSE:ONTO)</t>
  </si>
  <si>
    <t>Open Lending Corporation (NASDAQGM:LPRO)</t>
  </si>
  <si>
    <t>Open Text Corporation (NASDAQGS:OTEX)</t>
  </si>
  <si>
    <t>OPENLANE, Inc. (NYSE:KAR)</t>
  </si>
  <si>
    <t>Opera Limited (NASDAQGS:OPRA)</t>
  </si>
  <si>
    <t>Oppenheimer Holdings Inc. (NYSE:OPY)</t>
  </si>
  <si>
    <t>Option Care Health, Inc. (NASDAQGS:OPCH)</t>
  </si>
  <si>
    <t>Oracle Corporation (NYSE:ORCL)</t>
  </si>
  <si>
    <t>Orchid Island Capital, Inc. (NYSE:ORC)</t>
  </si>
  <si>
    <t>O'Reilly Automotive, Inc. (NASDAQGS:ORLY)</t>
  </si>
  <si>
    <t>Organon &amp; Co. (NYSE:OGN)</t>
  </si>
  <si>
    <t>ORIC Pharmaceuticals, Inc. (NASDAQGS:ORIC)</t>
  </si>
  <si>
    <t>Origin Bancorp, Inc. (NYSE:OBK)</t>
  </si>
  <si>
    <t>Orion S.A. (NYSE:OEC)</t>
  </si>
  <si>
    <t>Ormat Technologies, Inc. (NYSE:ORA)</t>
  </si>
  <si>
    <t>Orrstown Financial Services, Inc. (NASDAQCM:ORRF)</t>
  </si>
  <si>
    <t>Orthofix Medical Inc. (NASDAQGS:OFIX)</t>
  </si>
  <si>
    <t>OrthoPediatrics Corp. (NASDAQGM:KIDS)</t>
  </si>
  <si>
    <t>Oruka Therapeutics, Inc. (NASDAQGM:ORKA)</t>
  </si>
  <si>
    <t>Oscar Health, Inc. (NYSE:OSCR)</t>
  </si>
  <si>
    <t>Oshkosh Corporation (NYSE:OSK)</t>
  </si>
  <si>
    <t>OSI Systems, Inc. (NASDAQGS:OSIS)</t>
  </si>
  <si>
    <t>Otis Worldwide Corporation (NYSE:OTIS)</t>
  </si>
  <si>
    <t>Otter Tail Corporation (NASDAQGS:OTTR)</t>
  </si>
  <si>
    <t>OUTFRONT Media Inc. (NYSE:OUT)</t>
  </si>
  <si>
    <t>Ovintiv Inc. (NYSE:OVV)</t>
  </si>
  <si>
    <t>Owens &amp; Minor, Inc. (NYSE:OMI)</t>
  </si>
  <si>
    <t>Owens Corning (NYSE:OC)</t>
  </si>
  <si>
    <t>Oxford Industries, Inc. (NYSE:OXM)</t>
  </si>
  <si>
    <t>Oxford Lane Capital Corp. (NASDAQGS:OXLC)</t>
  </si>
  <si>
    <t>P10, Inc. (NYSE:PX)</t>
  </si>
  <si>
    <t>PACCAR Inc (NASDAQGS:PCAR)</t>
  </si>
  <si>
    <t>Pacer Funds Trust - Pacer Trendpilot 100 ETF (NASDAQGM:PTNQ)</t>
  </si>
  <si>
    <t>Pacific Premier Bancorp, Inc. (NASDAQGS:PPBI)</t>
  </si>
  <si>
    <t>Pacira BioSciences, Inc. (NASDAQGS:PCRX)</t>
  </si>
  <si>
    <t>Packaging Corporation of America (NYSE:PKG)</t>
  </si>
  <si>
    <t>PACS Group, Inc. (NYSE:PACS)</t>
  </si>
  <si>
    <t>Pactiv Evergreen Inc. (NASDAQGS:PTVE)</t>
  </si>
  <si>
    <t>Pagaya Technologies Ltd. (NASDAQCM:PGY)</t>
  </si>
  <si>
    <t>PagerDuty, Inc. (NYSE:PD)</t>
  </si>
  <si>
    <t>PagSeguro Digital Ltd. (NYSE:PAGS)</t>
  </si>
  <si>
    <t>Palantir Technologies Inc. (NYSE:PLTR)</t>
  </si>
  <si>
    <t>Palmer Square Capital BDC Inc. (NYSE:PSBD)</t>
  </si>
  <si>
    <t>Palo Alto Networks, Inc. (NASDAQGS:PANW)</t>
  </si>
  <si>
    <t>Palomar Holdings, Inc. (NASDAQGS:PLMR)</t>
  </si>
  <si>
    <t>Papa John's International, Inc. (NASDAQGS:PZZA)</t>
  </si>
  <si>
    <t>Par Pacific Holdings, Inc. (NYSE:PARR)</t>
  </si>
  <si>
    <t>PAR Technology Corporation (NYSE:PAR)</t>
  </si>
  <si>
    <t>Paragon 28, Inc. (NYSE:FNA)</t>
  </si>
  <si>
    <t>Paramount Global (NASDAQGS:PARA)</t>
  </si>
  <si>
    <t>Park Hotels &amp; Resorts Inc. (NYSE:PK)</t>
  </si>
  <si>
    <t>Park National Corporation (NYSEAM:PRK)</t>
  </si>
  <si>
    <t>Parker-Hannifin Corporation (NYSE:PH)</t>
  </si>
  <si>
    <t>Parsons Corporation (NYSE:PSN)</t>
  </si>
  <si>
    <t>Pathward Financial, Inc. (NASDAQGS:CASH)</t>
  </si>
  <si>
    <t>Patria Investments Limited (NASDAQGS:PAX)</t>
  </si>
  <si>
    <t>Patrick Industries, Inc. (NASDAQGS:PATK)</t>
  </si>
  <si>
    <t>Patterson Companies, Inc. (NASDAQGS:PDCO)</t>
  </si>
  <si>
    <t>Patterson-UTI Energy, Inc. (NASDAQGS:PTEN)</t>
  </si>
  <si>
    <t>Paychex, Inc. (NASDAQGS:PAYX)</t>
  </si>
  <si>
    <t>Paycom Software, Inc. (NYSE:PAYC)</t>
  </si>
  <si>
    <t>Paycor HCM, Inc. (NASDAQGS:PYCR)</t>
  </si>
  <si>
    <t>Paylocity Holding Corporation (NASDAQGS:PCTY)</t>
  </si>
  <si>
    <t>Paymentus Holdings, Inc. (NYSE:PAY)</t>
  </si>
  <si>
    <t>Payoneer Global Inc. (NASDAQGM:PAYO)</t>
  </si>
  <si>
    <t>PayPal Holdings, Inc. (NASDAQGS:PYPL)</t>
  </si>
  <si>
    <t>Paysafe Limited (NYSE:PSFE)</t>
  </si>
  <si>
    <t>PBF Energy Inc. (NYSE:PBF)</t>
  </si>
  <si>
    <t>PC Connection, Inc. (NASDAQGS:CNXN)</t>
  </si>
  <si>
    <t>PDD Holdings Inc. (NASDAQGS:PDD)</t>
  </si>
  <si>
    <t>PDF Solutions, Inc. (NASDAQGS:PDFS)</t>
  </si>
  <si>
    <t>Peabody Energy Corporation (NYSE:BTU)</t>
  </si>
  <si>
    <t>Peapack-Gladstone Financial Corporation (NASDAQGS:PGC)</t>
  </si>
  <si>
    <t>Pebblebrook Hotel Trust (NYSE:PEB)</t>
  </si>
  <si>
    <t>Pediatrix Medical Group, Inc. (NYSE:MD)</t>
  </si>
  <si>
    <t>Pegasystems Inc. (NASDAQGS:PEGA)</t>
  </si>
  <si>
    <t>Peloton Interactive, Inc. (NASDAQGS:PTON)</t>
  </si>
  <si>
    <t>Penguin Solutions, Inc. (NASDAQGS:PENG)</t>
  </si>
  <si>
    <t>PENN Entertainment, Inc. (NASDAQGS:PENN)</t>
  </si>
  <si>
    <t>PennantPark Floating Rate Capital Ltd. (NYSE:PFLT)</t>
  </si>
  <si>
    <t>PennyMac Financial Services, Inc. (NYSE:PFSI)</t>
  </si>
  <si>
    <t>PennyMac Mortgage Investment Trust (NYSE:PMT)</t>
  </si>
  <si>
    <t>Penske Automotive Group, Inc. (NYSE:PAG)</t>
  </si>
  <si>
    <t>Pentair plc (NYSE:PNR)</t>
  </si>
  <si>
    <t>Penumbra, Inc. (NYSE:PEN)</t>
  </si>
  <si>
    <t>Peoples Bancorp Inc. (NASDAQGS:PEBO)</t>
  </si>
  <si>
    <t>Peoples Financial Services Corp. (NASDAQGS:PFIS)</t>
  </si>
  <si>
    <t>PepsiCo, Inc. (NASDAQGS:PEP)</t>
  </si>
  <si>
    <t>Perdoceo Education Corporation (NASDAQGS:PRDO)</t>
  </si>
  <si>
    <t>Perella Weinberg Partners (NASDAQGS:PWP)</t>
  </si>
  <si>
    <t>Performance Food Group Company (NYSE:PFGC)</t>
  </si>
  <si>
    <t>Perimeter Solutions, Inc. (NYSE:PRM)</t>
  </si>
  <si>
    <t>Permian Basin Royalty Trust (NYSE:PBT)</t>
  </si>
  <si>
    <t>Permian Resources Corporation (NYSE:PR)</t>
  </si>
  <si>
    <t>Perrigo Company plc (NYSE:PRGO)</t>
  </si>
  <si>
    <t>Pfizer Inc. (NYSE:PFE)</t>
  </si>
  <si>
    <t>PG&amp;E Corporation (NYSE:PCG)</t>
  </si>
  <si>
    <t>PGIM Global High Yield Fund, Inc (NYSE:GHY)</t>
  </si>
  <si>
    <t>Pharvaris N.V. (NASDAQGS:PHVS)</t>
  </si>
  <si>
    <t>Phathom Pharmaceuticals, Inc. (NASDAQGS:PHAT)</t>
  </si>
  <si>
    <t>Phibro Animal Health Corporation (NASDAQGM:PAHC)</t>
  </si>
  <si>
    <t>Philip Morris International Inc. (NYSE:PM)</t>
  </si>
  <si>
    <t>Phillips 66 (NYSE:PSX)</t>
  </si>
  <si>
    <t>Phillips Edison &amp; Company, Inc. (NASDAQGS:PECO)</t>
  </si>
  <si>
    <t>PHINIA Inc. (NYSE:PHIN)</t>
  </si>
  <si>
    <t>Photronics, Inc. (NASDAQGS:PLAB)</t>
  </si>
  <si>
    <t>Phreesia, Inc. (NYSE:PHR)</t>
  </si>
  <si>
    <t>Piedmont Office Realty Trust, Inc. (NYSE:PDM)</t>
  </si>
  <si>
    <t>Pilgrim's Pride Corporation (NASDAQGS:PPC)</t>
  </si>
  <si>
    <t>PIMCO Access Income Fund (NYSE:PAXS)</t>
  </si>
  <si>
    <t>PIMCO Corporate &amp; Income Opportunity Fund (NYSE:PTY)</t>
  </si>
  <si>
    <t>PIMCO Corporate &amp; Income Strategy Fund (NYSE:PCN)</t>
  </si>
  <si>
    <t>PIMCO Dynamic Income Fund (NYSE:PDI)</t>
  </si>
  <si>
    <t>Pimco Dynamic Income Opportunities Fund (NYSE:PDO)</t>
  </si>
  <si>
    <t>PIMCO Dynamic Income Strategy Fund (NYSE:PDX)</t>
  </si>
  <si>
    <t>PIMCO ETF Trust - PIMCO Active Bond Exchange-Traded Fund (NYSE:BOND)</t>
  </si>
  <si>
    <t>PIMCO Income Strategy Fund II (NYSE:PFN)</t>
  </si>
  <si>
    <t>PIMCO Municipal Income Fund II (NYSE:PML)</t>
  </si>
  <si>
    <t>Pinnacle Financial Partners, Inc. (NASDAQGS:PNFP)</t>
  </si>
  <si>
    <t>Pinnacle West Capital Corporation (NYSE:PNW)</t>
  </si>
  <si>
    <t>Pinterest, Inc. (NYSE:PINS)</t>
  </si>
  <si>
    <t>Piper Sandler Companies (NYSE:PIPR)</t>
  </si>
  <si>
    <t>Pitney Bowes Inc. (NYSE:PBI)</t>
  </si>
  <si>
    <t>PJT Partners Inc. (NYSE:PJT)</t>
  </si>
  <si>
    <t>Plains All American Pipeline, L.P. (NASDAQGS:PAA)</t>
  </si>
  <si>
    <t>Plains GP Holdings, L.P. (NASDAQGS:PAGP)</t>
  </si>
  <si>
    <t>Planet Fitness, Inc. (NYSE:PLNT)</t>
  </si>
  <si>
    <t>Playa Hotels &amp; Resorts N.V. (NASDAQGS:PLYA)</t>
  </si>
  <si>
    <t>Playtika Holding Corp. (NASDAQGS:PLTK)</t>
  </si>
  <si>
    <t>Plexus Corp. (NASDAQGS:PLXS)</t>
  </si>
  <si>
    <t>Pliant Therapeutics, Inc. (NASDAQGS:PLRX)</t>
  </si>
  <si>
    <t>Plymouth Industrial REIT, Inc. (NYSE:PLYM)</t>
  </si>
  <si>
    <t>Polaris Inc. (NYSE:PII)</t>
  </si>
  <si>
    <t>Pony AI Inc. (NASDAQGS:PONY)</t>
  </si>
  <si>
    <t>Pool Corporation (NASDAQGS:POOL)</t>
  </si>
  <si>
    <t>Popular, Inc. (NASDAQGS:BPOP)</t>
  </si>
  <si>
    <t>Portillo's Inc. (NASDAQGS:PTLO)</t>
  </si>
  <si>
    <t>Portland General Electric Company (NYSE:POR)</t>
  </si>
  <si>
    <t>Post Holdings, Inc. (NYSE:POST)</t>
  </si>
  <si>
    <t>PotlatchDeltic Corporation (NASDAQGS:PCH)</t>
  </si>
  <si>
    <t>Powell Industries, Inc. (NASDAQGS:POWL)</t>
  </si>
  <si>
    <t>Power Integrations, Inc. (NASDAQGS:POWI)</t>
  </si>
  <si>
    <t>PowerFleet, Inc. (NASDAQGM:AIOT)</t>
  </si>
  <si>
    <t>PPG Industries, Inc. (NYSE:PPG)</t>
  </si>
  <si>
    <t>PPL Corporation (NYSE:PPL)</t>
  </si>
  <si>
    <t>PRA Group, Inc. (NASDAQGS:PRAA)</t>
  </si>
  <si>
    <t>Praxis Precision Medicines, Inc. (NASDAQGS:PRAX)</t>
  </si>
  <si>
    <t>Preferred Bank (NASDAQGS:PFBC)</t>
  </si>
  <si>
    <t>Preformed Line Products Company (NASDAQGS:PLPC)</t>
  </si>
  <si>
    <t>Premier Financial Corp. (NASDAQGS:PFC)</t>
  </si>
  <si>
    <t>Premier, Inc. (NASDAQGS:PINC)</t>
  </si>
  <si>
    <t>Prestige Consumer Healthcare Inc. (NYSE:PBH)</t>
  </si>
  <si>
    <t>PriceSmart, Inc. (NASDAQGS:PSMT)</t>
  </si>
  <si>
    <t>Primerica, Inc. (NYSE:PRI)</t>
  </si>
  <si>
    <t>Primo Brands Corporation (NYSE:PRMB)</t>
  </si>
  <si>
    <t>Primoris Services Corporation (NYSE:PRIM)</t>
  </si>
  <si>
    <t>Principal Exchange-Traded Funds - Principal U.S. Mega-Cap ETF (NASDAQGM:USMC)</t>
  </si>
  <si>
    <t>Principal Exchange-Traded Funds - Principal U.S. Small-Cap ETF (NASDAQGM:PSC)</t>
  </si>
  <si>
    <t>Principal Financial Group, Inc. (NASDAQGS:PFG)</t>
  </si>
  <si>
    <t>Priority Technology Holdings, Inc. (NASDAQCM:PRTH)</t>
  </si>
  <si>
    <t>Privia Health Group, Inc. (NASDAQGS:PRVA)</t>
  </si>
  <si>
    <t>ProAssurance Corporation (NYSE:PRA)</t>
  </si>
  <si>
    <t>PROCEPT BioRobotics Corporation (NASDAQGM:PRCT)</t>
  </si>
  <si>
    <t>Procore Technologies, Inc. (NYSE:PCOR)</t>
  </si>
  <si>
    <t>ProFrac Holding Corp. (NASDAQGS:ACDC)</t>
  </si>
  <si>
    <t>PROG Holdings, Inc. (NYSE:PRG)</t>
  </si>
  <si>
    <t>Progress Software Corporation (NASDAQGS:PRGS)</t>
  </si>
  <si>
    <t>Progyny, Inc. (NASDAQGS:PGNY)</t>
  </si>
  <si>
    <t>Prologis, Inc. (NYSE:PLD)</t>
  </si>
  <si>
    <t>PropertyGuru Group Limited (NYSE:PGRU)</t>
  </si>
  <si>
    <t>ProPetro Holding Corp. (NYSE:PUMP)</t>
  </si>
  <si>
    <t>PROS Holdings, Inc. (NYSE:PRO)</t>
  </si>
  <si>
    <t>ProShares Trust - ProShares UltraPro QQQ (NASDAQGM:TQQQ)</t>
  </si>
  <si>
    <t>ProShares Trust - ProShares UltraPro Short QQQ (NASDAQGM:SQQQ)</t>
  </si>
  <si>
    <t>Prosperity Bancshares, Inc. (NYSE:PB)</t>
  </si>
  <si>
    <t>Protagonist Therapeutics, Inc. (NASDAQGM:PTGX)</t>
  </si>
  <si>
    <t>Prothena Corporation plc (NASDAQGS:PRTA)</t>
  </si>
  <si>
    <t>Proto Labs, Inc. (NYSE:PRLB)</t>
  </si>
  <si>
    <t>Provident Financial Services, Inc. (NYSE:PFS)</t>
  </si>
  <si>
    <t>Prudential Financial, Inc. (NYSE:PRU)</t>
  </si>
  <si>
    <t>PTC Inc. (NASDAQGS:PTC)</t>
  </si>
  <si>
    <t>PTC Therapeutics, Inc. (NASDAQGS:PTCT)</t>
  </si>
  <si>
    <t>Public Service Enterprise Group Incorporated (NYSE:PEG)</t>
  </si>
  <si>
    <t>Public Storage (NYSE:PSA)</t>
  </si>
  <si>
    <t>PubMatic, Inc. (NASDAQGM:PUBM)</t>
  </si>
  <si>
    <t>Pulse Biosciences, Inc. (NASDAQCM:PLSE)</t>
  </si>
  <si>
    <t>PulteGroup, Inc. (NYSE:PHM)</t>
  </si>
  <si>
    <t>Pure Storage, Inc. (NYSE:PSTG)</t>
  </si>
  <si>
    <t>PureCycle Technologies, Inc. (NASDAQCM:PCT)</t>
  </si>
  <si>
    <t>PVH Corp. (NYSE:PVH)</t>
  </si>
  <si>
    <t>Q2 Holdings, Inc. (NYSE:QTWO)</t>
  </si>
  <si>
    <t>QCR Holdings, Inc. (NASDAQGM:QCRH)</t>
  </si>
  <si>
    <t>Qiagen N.V. (NYSE:QGEN)</t>
  </si>
  <si>
    <t>Qifu Technology, Inc. (NASDAQGS:QFIN)</t>
  </si>
  <si>
    <t>Qorvo, Inc. (NASDAQGS:QRVO)</t>
  </si>
  <si>
    <t>Quaker Chemical Corporation (NYSE:KWR)</t>
  </si>
  <si>
    <t>QUALCOMM Incorporated (NASDAQGS:QCOM)</t>
  </si>
  <si>
    <t>Qualys, Inc. (NASDAQGS:QLYS)</t>
  </si>
  <si>
    <t>Quanex Building Products Corporation (NYSE:NX)</t>
  </si>
  <si>
    <t>Quanta Services, Inc. (NYSE:PWR)</t>
  </si>
  <si>
    <t>Quantum Computing Inc. (NASDAQCM:QUBT)</t>
  </si>
  <si>
    <t>QuantumScape Corporation (NYSE:QS)</t>
  </si>
  <si>
    <t>Quest Diagnostics Incorporated (NYSE:DGX)</t>
  </si>
  <si>
    <t>QuidelOrtho Corporation (NASDAQGS:QDEL)</t>
  </si>
  <si>
    <t>QuinStreet, Inc. (NASDAQGS:QNST)</t>
  </si>
  <si>
    <t>QXO, Inc. (NASDAQCM:QXO)</t>
  </si>
  <si>
    <t>Radian Group Inc. (NYSE:RDN)</t>
  </si>
  <si>
    <t>Radius Recycling, Inc. (NASDAQGS:RDUS)</t>
  </si>
  <si>
    <t>RadNet, Inc. (NASDAQGM:RDNT)</t>
  </si>
  <si>
    <t>Radware Ltd. (NASDAQGS:RDWR)</t>
  </si>
  <si>
    <t>Ralph Lauren Corporation (NYSE:RL)</t>
  </si>
  <si>
    <t>Ramaco Resources, Inc. (NASDAQGS:METC)</t>
  </si>
  <si>
    <t>Rambus Inc. (NASDAQGS:RMBS)</t>
  </si>
  <si>
    <t>Range Resources Corporation (NYSE:RRC)</t>
  </si>
  <si>
    <t>Ranpak Holdings Corp. (NYSE:PACK)</t>
  </si>
  <si>
    <t>Rapid7, Inc. (NASDAQGM:RPD)</t>
  </si>
  <si>
    <t>Rapport Therapeutics, Inc. (NASDAQGM:RAPP)</t>
  </si>
  <si>
    <t>Raymond James Financial, Inc. (NYSE:RJF)</t>
  </si>
  <si>
    <t>Rayonier Advanced Materials Inc. (NYSE:RYAM)</t>
  </si>
  <si>
    <t>Rayonier Inc. (NYSE:RYN)</t>
  </si>
  <si>
    <t>RB Global, Inc. (NYSE:RBA)</t>
  </si>
  <si>
    <t>RBC Bearings Incorporated (NYSE:RBC)</t>
  </si>
  <si>
    <t>Ready Capital Corporation (NYSE:RC)</t>
  </si>
  <si>
    <t>Realty Income Corporation (NYSE:O)</t>
  </si>
  <si>
    <t>Reaves Utility Income Fund (NYSEAM:UTG)</t>
  </si>
  <si>
    <t>Recursion Pharmaceuticals, Inc. (NASDAQGS:RXRX)</t>
  </si>
  <si>
    <t>Red Cat Holdings, Inc. (NASDAQCM:RCAT)</t>
  </si>
  <si>
    <t>Red Rock Resorts, Inc. (NASDAQGS:RRR)</t>
  </si>
  <si>
    <t>Red Violet, Inc. (NASDAQCM:RDVT)</t>
  </si>
  <si>
    <t>Reddit, Inc. (NYSE:RDDT)</t>
  </si>
  <si>
    <t>Redfin Corporation (NASDAQGS:RDFN)</t>
  </si>
  <si>
    <t>Redwire Corporation (NYSE:RDW)</t>
  </si>
  <si>
    <t>Redwood Trust, Inc. (NYSE:RWT)</t>
  </si>
  <si>
    <t>Regal Rexnord Corporation (NYSE:RRX)</t>
  </si>
  <si>
    <t>Regency Centers Corporation (NASDAQGS:REG)</t>
  </si>
  <si>
    <t>Regeneron Pharmaceuticals, Inc. (NASDAQGS:REGN)</t>
  </si>
  <si>
    <t>Regions Financial Corporation (NYSE:RF)</t>
  </si>
  <si>
    <t>Reinsurance Group of America, Incorporated (NYSE:RGA)</t>
  </si>
  <si>
    <t>Reliance, Inc. (NYSE:RS)</t>
  </si>
  <si>
    <t>Remitly Global, Inc. (NASDAQGS:RELY)</t>
  </si>
  <si>
    <t>RenaissanceRe Holdings Ltd. (NYSE:RNR)</t>
  </si>
  <si>
    <t>Renasant Corporation (NYSE:RNST)</t>
  </si>
  <si>
    <t>ReNew Energy Global Plc (NASDAQGS:RNW)</t>
  </si>
  <si>
    <t>Repay Holdings Corporation (NASDAQCM:RPAY)</t>
  </si>
  <si>
    <t>Repligen Corporation (NASDAQGS:RGEN)</t>
  </si>
  <si>
    <t>Replimune Group, Inc. (NASDAQGS:REPL)</t>
  </si>
  <si>
    <t>Republic Bancorp, Inc. (NASDAQGS:RBCA.A)</t>
  </si>
  <si>
    <t>Republic Services, Inc. (NYSE:RSG)</t>
  </si>
  <si>
    <t>Reservoir Media, Inc. (NASDAQGM:RSVR)</t>
  </si>
  <si>
    <t>Resideo Technologies, Inc. (NYSE:REZI)</t>
  </si>
  <si>
    <t>ResMed Inc. (NYSE:RMD)</t>
  </si>
  <si>
    <t>Restaurant Brands International Inc. (NYSE:QSR)</t>
  </si>
  <si>
    <t>Retail Opportunity Investments Corp. (NASDAQGS:ROIC)</t>
  </si>
  <si>
    <t>REV Group, Inc. (NYSE:REVG)</t>
  </si>
  <si>
    <t>Revolution Medicines, Inc. (NASDAQGS:RVMD)</t>
  </si>
  <si>
    <t>Revolve Group, Inc. (NYSE:RVLV)</t>
  </si>
  <si>
    <t>Revvity, Inc. (NYSE:RVTY)</t>
  </si>
  <si>
    <t>REX American Resources Corporation (NYSE:REX)</t>
  </si>
  <si>
    <t>Rexford Industrial Realty, Inc. (NYSE:REXR)</t>
  </si>
  <si>
    <t>Reynolds Consumer Products Inc. (NASDAQGS:REYN)</t>
  </si>
  <si>
    <t>RH (NYSE:RH)</t>
  </si>
  <si>
    <t>Rhythm Pharmaceuticals, Inc. (NASDAQGM:RYTM)</t>
  </si>
  <si>
    <t>Riley Exploration Permian, Inc. (NYSEAM:REPX)</t>
  </si>
  <si>
    <t>RingCentral, Inc. (NYSE:RNG)</t>
  </si>
  <si>
    <t>Riot Platforms, Inc. (NASDAQCM:RIOT)</t>
  </si>
  <si>
    <t>Rithm Capital Corp. (NYSE:RITM)</t>
  </si>
  <si>
    <t>Rivian Automotive, Inc. (NASDAQGS:RIVN)</t>
  </si>
  <si>
    <t>RLI Corp. (NYSE:RLI)</t>
  </si>
  <si>
    <t>RLJ Lodging Trust (NYSE:RLJ)</t>
  </si>
  <si>
    <t>Robert Half Inc. (NYSE:RHI)</t>
  </si>
  <si>
    <t>Robinhood Markets, Inc. (NASDAQGS:HOOD)</t>
  </si>
  <si>
    <t>Roblox Corporation (NYSE:RBLX)</t>
  </si>
  <si>
    <t>Rocket Companies, Inc. (NYSE:RKT)</t>
  </si>
  <si>
    <t>Rocket Lab USA, Inc. (NASDAQCM:RKLB)</t>
  </si>
  <si>
    <t>Rocket Pharmaceuticals, Inc. (NASDAQGM:RCKT)</t>
  </si>
  <si>
    <t>Rockwell Automation, Inc. (NYSE:ROK)</t>
  </si>
  <si>
    <t>Rogers Corporation (NYSE:ROG)</t>
  </si>
  <si>
    <t>Roivant Sciences Ltd. (NASDAQGS:ROIV)</t>
  </si>
  <si>
    <t>Roku, Inc. (NASDAQGS:ROKU)</t>
  </si>
  <si>
    <t>Rollins, Inc. (NYSE:ROL)</t>
  </si>
  <si>
    <t>Root, Inc. (NASDAQGS:ROOT)</t>
  </si>
  <si>
    <t>Roper Technologies, Inc. (NASDAQGS:ROP)</t>
  </si>
  <si>
    <t>Ross Stores, Inc. (NASDAQGS:ROST)</t>
  </si>
  <si>
    <t>Royal Caribbean Cruises Ltd. (NYSE:RCL)</t>
  </si>
  <si>
    <t>Royal Gold, Inc. (NASDAQGS:RGLD)</t>
  </si>
  <si>
    <t>Royalty Pharma plc (NASDAQGS:RPRX)</t>
  </si>
  <si>
    <t>Royce Micro-Cap Trust, Inc. (NYSE:RMT)</t>
  </si>
  <si>
    <t>Royce Small-Cap Trust, Inc. (NYSE:RVT)</t>
  </si>
  <si>
    <t>RPC, Inc. (NYSE:RES)</t>
  </si>
  <si>
    <t>RPM International Inc. (NYSE:RPM)</t>
  </si>
  <si>
    <t>RTX Corporation (NYSE:RTX)</t>
  </si>
  <si>
    <t>Rubrik, Inc. (NYSE:RBRK)</t>
  </si>
  <si>
    <t>Rumble Inc. (NASDAQGM:RUM)</t>
  </si>
  <si>
    <t>Rush Enterprises, Inc. (NASDAQGS:RUSH.A)</t>
  </si>
  <si>
    <t>Rush Street Interactive, Inc. (NYSE:RSI)</t>
  </si>
  <si>
    <t>RXO, Inc. (NYSE:RXO)</t>
  </si>
  <si>
    <t>RxSight, Inc. (NASDAQGM:RXST)</t>
  </si>
  <si>
    <t>Ryan Specialty Holdings, Inc. (NYSE:RYAN)</t>
  </si>
  <si>
    <t>Ryder System, Inc. (NYSE:R)</t>
  </si>
  <si>
    <t>Ryerson Holding Corporation (NYSE:RYI)</t>
  </si>
  <si>
    <t>Ryman Hospitality Properties, Inc. (NYSE:RHP)</t>
  </si>
  <si>
    <t>S&amp;P Global Inc. (NYSE:SPGI)</t>
  </si>
  <si>
    <t>S&amp;T Bancorp, Inc. (NASDAQGS:STBA)</t>
  </si>
  <si>
    <t>Sabine Royalty Trust (NYSE:SBR)</t>
  </si>
  <si>
    <t>Sable Offshore Corp. (NYSE:SOC)</t>
  </si>
  <si>
    <t>Sabra Health Care REIT, Inc. (NASDAQGS:SBRA)</t>
  </si>
  <si>
    <t>Safehold Inc. (NYSE:SAFE)</t>
  </si>
  <si>
    <t>Safety Insurance Group, Inc. (NASDAQGS:SAFT)</t>
  </si>
  <si>
    <t>Saia, Inc. (NASDAQGS:SAIA)</t>
  </si>
  <si>
    <t>Salesforce, Inc. (NYSE:CRM)</t>
  </si>
  <si>
    <t>Sally Beauty Holdings, Inc. (NYSE:SBH)</t>
  </si>
  <si>
    <t>Samsara Inc. (NYSE:IOT)</t>
  </si>
  <si>
    <t>Sandy Spring Bancorp, Inc. (NASDAQGS:SASR)</t>
  </si>
  <si>
    <t>Sanmina Corporation (NASDAQGS:SANM)</t>
  </si>
  <si>
    <t>Sapiens International Corporation N.V. (NASDAQGS:SPNS)</t>
  </si>
  <si>
    <t>Sarepta Therapeutics, Inc. (NASDAQGS:SRPT)</t>
  </si>
  <si>
    <t>Saul Centers, Inc. (NYSE:BFS)</t>
  </si>
  <si>
    <t>Savers Value Village, Inc. (NYSE:SVV)</t>
  </si>
  <si>
    <t>SBA Communications Corporation (NASDAQGS:SBAC)</t>
  </si>
  <si>
    <t>SBC Medical Group Holdings Incorporated (NASDAQGM:SBC)</t>
  </si>
  <si>
    <t>ScanSource, Inc. (NASDAQGS:SCSC)</t>
  </si>
  <si>
    <t>Schlumberger Limited (NYSE:SLB)</t>
  </si>
  <si>
    <t>Schneider National, Inc. (NYSE:SNDR)</t>
  </si>
  <si>
    <t>Scholar Rock Holding Corporation (NASDAQGS:SRRK)</t>
  </si>
  <si>
    <t>Scholastic Corporation (NASDAQGS:SCHL)</t>
  </si>
  <si>
    <t>Schrödinger, Inc. (NASDAQGS:SDGR)</t>
  </si>
  <si>
    <t>Science Applications International Corporation (NASDAQGS:SAIC)</t>
  </si>
  <si>
    <t>Scorpio Tankers Inc. (NYSE:STNG)</t>
  </si>
  <si>
    <t>Sea Limited (NYSE:SE)</t>
  </si>
  <si>
    <t>Seaboard Corporation (NYSEAM:SEB)</t>
  </si>
  <si>
    <t>Seacoast Banking Corporation of Florida (NASDAQGS:SBCF)</t>
  </si>
  <si>
    <t>Seadrill Limited (NYSE:SDRL)</t>
  </si>
  <si>
    <t>Seagate Technology Holdings plc (NASDAQGS:STX)</t>
  </si>
  <si>
    <t>Sealed Air Corporation (NYSE:SEE)</t>
  </si>
  <si>
    <t>SecureWorks Corp. (NASDAQGS:SCWX)</t>
  </si>
  <si>
    <t>SEI Investments Company (NASDAQGS:SEIC)</t>
  </si>
  <si>
    <t>Select Medical Holdings Corporation (NYSE:SEM)</t>
  </si>
  <si>
    <t>Select Water Solutions, Inc. (NYSE:WTTR)</t>
  </si>
  <si>
    <t>Selective Insurance Group, Inc. (NASDAQGS:SIGI)</t>
  </si>
  <si>
    <t>Sempra (NYSE:SRE)</t>
  </si>
  <si>
    <t>Semrush Holdings, Inc. (NYSE:SEMR)</t>
  </si>
  <si>
    <t>Semtech Corporation (NASDAQGS:SMTC)</t>
  </si>
  <si>
    <t>Seneca Foods Corporation (NASDAQGS:SENE.A)</t>
  </si>
  <si>
    <t>Sensata Technologies Holding plc (NYSE:ST)</t>
  </si>
  <si>
    <t>Sensient Technologies Corporation (NYSE:SXT)</t>
  </si>
  <si>
    <t>SentinelOne, Inc. (NYSE:S)</t>
  </si>
  <si>
    <t>Septerna, Inc. (NASDAQGM:SEPN)</t>
  </si>
  <si>
    <t>Service Corporation International (NYSE:SCI)</t>
  </si>
  <si>
    <t>ServiceNow, Inc. (NYSE:NOW)</t>
  </si>
  <si>
    <t>ServisFirst Bancshares, Inc. (NYSE:SFBS)</t>
  </si>
  <si>
    <t>Sezzle Inc. (NASDAQCM:SEZL)</t>
  </si>
  <si>
    <t>SFL Corporation Ltd. (NYSE:SFL)</t>
  </si>
  <si>
    <t>Shake Shack Inc. (NYSE:SHAK)</t>
  </si>
  <si>
    <t>SharkNinja, Inc. (NYSE:SN)</t>
  </si>
  <si>
    <t>Shenandoah Telecommunications Company (NASDAQGS:SHEN)</t>
  </si>
  <si>
    <t>Shift4 Payments, Inc. (NYSE:FOUR)</t>
  </si>
  <si>
    <t>Shoe Carnival, Inc. (NASDAQGS:SCVL)</t>
  </si>
  <si>
    <t>Shopify Inc. (NYSE:SHOP)</t>
  </si>
  <si>
    <t>Shore Bancshares, Inc. (NASDAQGS:SHBI)</t>
  </si>
  <si>
    <t>Shutterstock, Inc. (NYSE:SSTK)</t>
  </si>
  <si>
    <t>SI-BONE, Inc. (NASDAQGM:SIBN)</t>
  </si>
  <si>
    <t>Sigma Lithium Corporation (NASDAQCM:SGML)</t>
  </si>
  <si>
    <t>Signet Jewelers Limited (NYSE:SIG)</t>
  </si>
  <si>
    <t>Sila Realty Trust, Inc. (NYSE:SILA)</t>
  </si>
  <si>
    <t>Silgan Holdings Inc. (NYSE:SLGN)</t>
  </si>
  <si>
    <t>Silicon Laboratories Inc. (NASDAQGS:SLAB)</t>
  </si>
  <si>
    <t>Silicon Motion Technology Corporation (NASDAQGS:SIMO)</t>
  </si>
  <si>
    <t>Similarweb Ltd. (NYSE:SMWB)</t>
  </si>
  <si>
    <t>Simmons First National Corporation (NASDAQGS:SFNC)</t>
  </si>
  <si>
    <t>Simon Property Group, Inc. (NYSE:SPG)</t>
  </si>
  <si>
    <t>Simpson Manufacturing Co., Inc. (NYSE:SSD)</t>
  </si>
  <si>
    <t>Simulations Plus, Inc. (NASDAQGS:SLP)</t>
  </si>
  <si>
    <t>Sinclair, Inc. (NASDAQGS:SBGI)</t>
  </si>
  <si>
    <t>Sirius XM Holdings Inc. (NASDAQGS:SIRI)</t>
  </si>
  <si>
    <t>SiriusPoint Ltd. (NYSE:SPNT)</t>
  </si>
  <si>
    <t>SITE Centers Corp. (NYSE:SITC)</t>
  </si>
  <si>
    <t>SiteOne Landscape Supply, Inc. (NYSE:SITE)</t>
  </si>
  <si>
    <t>SiTime Corporation (NASDAQGM:SITM)</t>
  </si>
  <si>
    <t>Sitio Royalties Corp. (NYSE:STR)</t>
  </si>
  <si>
    <t>Six Flags Entertainment Corporation (NYSE:FUN)</t>
  </si>
  <si>
    <t>Sixth Street Specialty Lending, Inc. (NYSE:TSLX)</t>
  </si>
  <si>
    <t>SJW Group (NASDAQGS:SJW)</t>
  </si>
  <si>
    <t>Skechers U.S.A., Inc. (NYSE:SKX)</t>
  </si>
  <si>
    <t>Skyward Specialty Insurance Group, Inc. (NASDAQGS:SKWD)</t>
  </si>
  <si>
    <t>SkyWest, Inc. (NASDAQGS:SKYW)</t>
  </si>
  <si>
    <t>Skyworks Solutions, Inc. (NASDAQGS:SWKS)</t>
  </si>
  <si>
    <t>SL Green Realty Corp. (NYSE:SLG)</t>
  </si>
  <si>
    <t>SLM Corporation (NASDAQGS:SLM)</t>
  </si>
  <si>
    <t>SLR Investment Corp. (NASDAQGS:SLRC)</t>
  </si>
  <si>
    <t>SM Energy Company (NYSE:SM)</t>
  </si>
  <si>
    <t>SmartFinancial, Inc. (NYSE:SMBK)</t>
  </si>
  <si>
    <t>Smartsheet Inc. (NYSE:SMAR)</t>
  </si>
  <si>
    <t>Smith &amp; Wesson Brands, Inc. (NASDAQGS:SWBI)</t>
  </si>
  <si>
    <t>Smurfit Westrock Plc (NYSE:SW)</t>
  </si>
  <si>
    <t>Snap Inc. (NYSE:SNAP)</t>
  </si>
  <si>
    <t>Snap-on Incorporated (NYSE:SNA)</t>
  </si>
  <si>
    <t>Snowflake Inc. (NYSE:SNOW)</t>
  </si>
  <si>
    <t>Sociedad Química y Minera de Chile S.A. (NYSE:SQM)</t>
  </si>
  <si>
    <t>SoFi Technologies, Inc. (NASDAQGS:SOFI)</t>
  </si>
  <si>
    <t>Soho House &amp; Co Inc. (NYSE:SHCO)</t>
  </si>
  <si>
    <t>SolarEdge Technologies, Inc. (NASDAQGS:SEDG)</t>
  </si>
  <si>
    <t>Solaris Energy Infrastructure, Inc. (NYSE:SEI)</t>
  </si>
  <si>
    <t>SolarWinds Corporation (NYSE:SWI)</t>
  </si>
  <si>
    <t>Soleno Therapeutics, Inc. (NASDAQCM:SLNO)</t>
  </si>
  <si>
    <t>Solventum Corporation (NYSE:SOLV)</t>
  </si>
  <si>
    <t>Sonic Automotive, Inc. (NYSE:SAH)</t>
  </si>
  <si>
    <t>Sonoco Products Company (NYSE:SON)</t>
  </si>
  <si>
    <t>Sonos, Inc. (NASDAQGS:SONO)</t>
  </si>
  <si>
    <t>Sotera Health Company (NASDAQGS:SHC)</t>
  </si>
  <si>
    <t>SoundHound AI, Inc. (NASDAQGM:SOUN)</t>
  </si>
  <si>
    <t>South Plains Financial, Inc. (NASDAQGS:SPFI)</t>
  </si>
  <si>
    <t>Southern Copper Corporation (NYSE:SCCO)</t>
  </si>
  <si>
    <t>Southern Missouri Bancorp, Inc. (NASDAQGM:SMBC)</t>
  </si>
  <si>
    <t>Southside Bancshares, Inc. (NYSE:SBSI)</t>
  </si>
  <si>
    <t>SouthState Corporation (NYSE:SSB)</t>
  </si>
  <si>
    <t>Southwest Airlines Co. (NYSE:LUV)</t>
  </si>
  <si>
    <t>Southwest Gas Holdings, Inc. (NYSE:SWX)</t>
  </si>
  <si>
    <t>SpartanNash Company (NASDAQGS:SPTN)</t>
  </si>
  <si>
    <t>Spectrum Brands Holdings, Inc. (NYSE:SPB)</t>
  </si>
  <si>
    <t>Sphere Entertainment Co. (NYSE:SPHR)</t>
  </si>
  <si>
    <t>Spire Inc. (NYSE:SR)</t>
  </si>
  <si>
    <t>Spirit AeroSystems Holdings, Inc. (NYSE:SPR)</t>
  </si>
  <si>
    <t>Sportradar Group AG (NASDAQGS:SRAD)</t>
  </si>
  <si>
    <t>Spotify Technology S.A. (NYSE:SPOT)</t>
  </si>
  <si>
    <t>SpringWorks Therapeutics, Inc. (NASDAQGS:SWTX)</t>
  </si>
  <si>
    <t>Sprinklr, Inc. (NYSE:CXM)</t>
  </si>
  <si>
    <t>Sprout Social, Inc. (NASDAQCM:SPT)</t>
  </si>
  <si>
    <t>Sprouts Farmers Market, Inc. (NASDAQGS:SFM)</t>
  </si>
  <si>
    <t>SPS Commerce, Inc. (NASDAQGS:SPSC)</t>
  </si>
  <si>
    <t>SPX Technologies, Inc. (NYSE:SPXC)</t>
  </si>
  <si>
    <t>Spyre Therapeutics, Inc. (NASDAQGS:SYRE)</t>
  </si>
  <si>
    <t>SRH Total Return Fund, Inc. (NYSE:STEW)</t>
  </si>
  <si>
    <t>SS&amp;C Technologies Holdings, Inc. (NASDAQGS:SSNC)</t>
  </si>
  <si>
    <t>STAAR Surgical Company (NASDAQGM:STAA)</t>
  </si>
  <si>
    <t>STAG Industrial, Inc. (NYSE:STAG)</t>
  </si>
  <si>
    <t>Stagwell Inc. (NASDAQGS:STGW)</t>
  </si>
  <si>
    <t>Standard Motor Products, Inc. (NYSE:SMP)</t>
  </si>
  <si>
    <t>StandardAero, Inc. (NYSE:SARO)</t>
  </si>
  <si>
    <t>Standex International Corporation (NYSE:SXI)</t>
  </si>
  <si>
    <t>Stanley Black &amp; Decker, Inc. (NYSE:SWK)</t>
  </si>
  <si>
    <t>Star Bulk Carriers Corp. (NASDAQGS:SBLK)</t>
  </si>
  <si>
    <t>Starbucks Corporation (NASDAQGS:SBUX)</t>
  </si>
  <si>
    <t>Starwood Property Trust, Inc. (NYSE:STWD)</t>
  </si>
  <si>
    <t>State Street Corporation (NYSE:STT)</t>
  </si>
  <si>
    <t>Steel Dynamics, Inc. (NASDAQGS:STLD)</t>
  </si>
  <si>
    <t>Steel Partners Holdings L.P. (NYSE:SPLP)</t>
  </si>
  <si>
    <t>Steelcase Inc. (NYSE:SCS)</t>
  </si>
  <si>
    <t>Stellar Bancorp, Inc. (NYSE:STEL)</t>
  </si>
  <si>
    <t>Stepan Company (NYSE:SCL)</t>
  </si>
  <si>
    <t>StepStone Group Inc. (NASDAQGS:STEP)</t>
  </si>
  <si>
    <t>STERIS plc (NYSE:STE)</t>
  </si>
  <si>
    <t>Sterling Infrastructure, Inc. (NASDAQGS:STRL)</t>
  </si>
  <si>
    <t>Stevanato Group S.p.A. (NYSE:STVN)</t>
  </si>
  <si>
    <t>Steven Madden, Ltd. (NASDAQGS:SHOO)</t>
  </si>
  <si>
    <t>Stewart Information Services Corporation (NYSE:STC)</t>
  </si>
  <si>
    <t>Stifel Financial Corp. (NYSE:SF)</t>
  </si>
  <si>
    <t>Stock Yards Bancorp, Inc. (NASDAQGS:SYBT)</t>
  </si>
  <si>
    <t>Stoke Therapeutics, Inc. (NASDAQGS:STOK)</t>
  </si>
  <si>
    <t>StoneCo Ltd. (NASDAQGS:STNE)</t>
  </si>
  <si>
    <t>StoneX Group Inc. (NASDAQGS:SNEX)</t>
  </si>
  <si>
    <t>Stratasys Ltd. (NASDAQGS:SSYS)</t>
  </si>
  <si>
    <t>Strategic Education, Inc. (NASDAQGS:STRA)</t>
  </si>
  <si>
    <t>Strategy Shares - Strategy Shares NASDAQ 7 HANDL Index ETF (NASDAQGM:HNDL)</t>
  </si>
  <si>
    <t>Stride, Inc. (NYSE:LRN)</t>
  </si>
  <si>
    <t>Structure Therapeutics Inc. (NASDAQGM:GPCR)</t>
  </si>
  <si>
    <t>Stryker Corporation (NYSE:SYK)</t>
  </si>
  <si>
    <t>Studio City International Holdings Limited (NYSE:MSC)</t>
  </si>
  <si>
    <t>Sturm, Ruger &amp; Company, Inc. (NYSE:RGR)</t>
  </si>
  <si>
    <t>Suburban Propane Partners, L.P. (NYSE:SPH)</t>
  </si>
  <si>
    <t>Summit Hotel Properties, Inc. (NYSE:INN)</t>
  </si>
  <si>
    <t>Summit Materials, Inc. (NYSE:SUM)</t>
  </si>
  <si>
    <t>Summit Therapeutics Inc. (NASDAQGM:SMMT)</t>
  </si>
  <si>
    <t>Sun Communities, Inc. (NYSE:SUI)</t>
  </si>
  <si>
    <t>Sun Country Airlines Holdings, Inc. (NASDAQGS:SNCY)</t>
  </si>
  <si>
    <t>SunCar Technology Group Inc. (NASDAQCM:SDA)</t>
  </si>
  <si>
    <t>SunCoke Energy, Inc. (NYSE:SXC)</t>
  </si>
  <si>
    <t>Sunoco LP (NYSE:SUN)</t>
  </si>
  <si>
    <t>SunOpta Inc. (NASDAQGS:STKL)</t>
  </si>
  <si>
    <t>Sunrise Communications AG (NASDAQGS:SNRE)</t>
  </si>
  <si>
    <t>Sunrun Inc. (NASDAQGS:RUN)</t>
  </si>
  <si>
    <t>Sunstone Hotel Investors, Inc. (NYSE:SHO)</t>
  </si>
  <si>
    <t>Super Group (SGHC) Limited (NYSE:SGHC)</t>
  </si>
  <si>
    <t>Super Micro Computer, Inc. (NASDAQGS:SMCI)</t>
  </si>
  <si>
    <t>Supernus Pharmaceuticals, Inc. (NASDAQGM:SUPN)</t>
  </si>
  <si>
    <t>Surgery Partners, Inc. (NASDAQGS:SGRY)</t>
  </si>
  <si>
    <t>Surmodics, Inc. (NASDAQGS:SRDX)</t>
  </si>
  <si>
    <t>Sweetgreen, Inc. (NYSE:SG)</t>
  </si>
  <si>
    <t>Sylvamo Corporation (NYSE:SLVM)</t>
  </si>
  <si>
    <t>Symbotic Inc. (NASDAQGM:SYM)</t>
  </si>
  <si>
    <t>Synaptics Incorporated (NASDAQGS:SYNA)</t>
  </si>
  <si>
    <t>Synchrony Financial (NYSE:SYF)</t>
  </si>
  <si>
    <t>Syndax Pharmaceuticals, Inc. (NASDAQGS:SNDX)</t>
  </si>
  <si>
    <t>Synopsys, Inc. (NASDAQGS:SNPS)</t>
  </si>
  <si>
    <t>Synovus Financial Corp. (NYSE:SNV)</t>
  </si>
  <si>
    <t>Sysco Corporation (NYSE:SYY)</t>
  </si>
  <si>
    <t>T. Rowe Price Group, Inc. (NASDAQGS:TROW)</t>
  </si>
  <si>
    <t>Take-Two Interactive Software, Inc. (NASDAQGS:TTWO)</t>
  </si>
  <si>
    <t>TAL Education Group (NYSE:TAL)</t>
  </si>
  <si>
    <t>Talen Energy Corporation (NASDAQGS:TLN)</t>
  </si>
  <si>
    <t>Talos Energy Inc. (NYSE:TALO)</t>
  </si>
  <si>
    <t>Tandem Diabetes Care, Inc. (NASDAQGM:TNDM)</t>
  </si>
  <si>
    <t>Tanger Inc. (NYSE:SKT)</t>
  </si>
  <si>
    <t>Tapestry, Inc. (NYSE:TPR)</t>
  </si>
  <si>
    <t>Targa Resources Corp. (NYSE:TRGP)</t>
  </si>
  <si>
    <t>Target Corporation (NYSE:TGT)</t>
  </si>
  <si>
    <t>Target Hospitality Corp. (NASDAQCM:TH)</t>
  </si>
  <si>
    <t>Tarsus Pharmaceuticals, Inc. (NASDAQGS:TARS)</t>
  </si>
  <si>
    <t>TaskUs, Inc. (NASDAQGS:TASK)</t>
  </si>
  <si>
    <t>Taylor Morrison Home Corporation (NYSE:TMHC)</t>
  </si>
  <si>
    <t>TCW ETF Trust - TCW Transform 500 ETF (NYSE:VOTE)</t>
  </si>
  <si>
    <t>TD SYNNEX Corporation (NYSE:SNX)</t>
  </si>
  <si>
    <t>TE Connectivity plc (NYSE:TEL)</t>
  </si>
  <si>
    <t>TechnipFMC plc (NYSE:FTI)</t>
  </si>
  <si>
    <t>TechTarget, Inc. (NASDAQGM:TTGT)</t>
  </si>
  <si>
    <t>Tecnoglass Inc. (NYSE:TGLS)</t>
  </si>
  <si>
    <t>Tectonic Therapeutic, Inc. (NASDAQGM:TECX)</t>
  </si>
  <si>
    <t>Teekay Corporation Ltd. (NYSE:TK)</t>
  </si>
  <si>
    <t>Teekay Tankers Ltd. (NYSE:TNK)</t>
  </si>
  <si>
    <t>TEGNA Inc. (NYSE:TGNA)</t>
  </si>
  <si>
    <t>Teladoc Health, Inc. (NYSE:TDOC)</t>
  </si>
  <si>
    <t>Teledyne Technologies Incorporated (NYSE:TDY)</t>
  </si>
  <si>
    <t>Teleflex Incorporated (NYSE:TFX)</t>
  </si>
  <si>
    <t>Telephone and Data Systems, Inc. (NYSE:TDS)</t>
  </si>
  <si>
    <t>Tempur Sealy International, Inc. (NYSE:TPX)</t>
  </si>
  <si>
    <t>Tempus AI, Inc (NASDAQGS:TEM)</t>
  </si>
  <si>
    <t>Tenable Holdings, Inc. (NASDAQGS:TENB)</t>
  </si>
  <si>
    <t>Tencent Music Entertainment Group (NYSE:TME)</t>
  </si>
  <si>
    <t>Tenet Healthcare Corporation (NYSE:THC)</t>
  </si>
  <si>
    <t>Tennant Company (NYSE:TNC)</t>
  </si>
  <si>
    <t>Teradata Corporation (NYSE:TDC)</t>
  </si>
  <si>
    <t>Teradyne, Inc. (NASDAQGS:TER)</t>
  </si>
  <si>
    <t>TeraWulf Inc. (NASDAQCM:WULF)</t>
  </si>
  <si>
    <t>Terex Corporation (NYSE:TEX)</t>
  </si>
  <si>
    <t>Ternium S.A. (NYSE:TX)</t>
  </si>
  <si>
    <t>Terreno Realty Corporation (NYSE:TRNO)</t>
  </si>
  <si>
    <t>Tesla, Inc. (NASDAQGS:TSLA)</t>
  </si>
  <si>
    <t>Tetra Tech, Inc. (NASDAQGS:TTEK)</t>
  </si>
  <si>
    <t>Teva Pharmaceutical Industries Limited (NYSE:TEVA)</t>
  </si>
  <si>
    <t>Texas Capital Bancshares, Inc. (NASDAQGS:TCBI)</t>
  </si>
  <si>
    <t>Texas Instruments Incorporated (NASDAQGS:TXN)</t>
  </si>
  <si>
    <t>Texas Pacific Land Corporation (NYSE:TPL)</t>
  </si>
  <si>
    <t>Texas Roadhouse, Inc. (NASDAQGS:TXRH)</t>
  </si>
  <si>
    <t>Textron Inc. (NYSE:TXT)</t>
  </si>
  <si>
    <t>TFS Financial Corporation (NASDAQGS:TFSL)</t>
  </si>
  <si>
    <t>TG Therapeutics, Inc. (NASDAQCM:TGTX)</t>
  </si>
  <si>
    <t>The Advisors' Inner Circle Fund III - Brown Advisory Flexible Equity ETF (NASDAQGM:BAFE)</t>
  </si>
  <si>
    <t>The AES Corporation (NYSE:AES)</t>
  </si>
  <si>
    <t>The Allstate Corporation (NYSE:ALL)</t>
  </si>
  <si>
    <t>The Andersons, Inc. (NASDAQGS:ANDE)</t>
  </si>
  <si>
    <t>The AZEK Company Inc. (NYSE:AZEK)</t>
  </si>
  <si>
    <t>The Baldwin Insurance Group, Inc. (NASDAQGS:BWIN)</t>
  </si>
  <si>
    <t>The Bancorp, Inc. (NASDAQGS:TBBK)</t>
  </si>
  <si>
    <t>The Bank of N.T. Butterfield &amp; Son Limited (NYSE:NTB)</t>
  </si>
  <si>
    <t>The Bank of New York Mellon Corporation (NYSE:BK)</t>
  </si>
  <si>
    <t>The Boeing Company (NYSE:BA)</t>
  </si>
  <si>
    <t>The Boston Beer Company, Inc. (NYSE:SAM)</t>
  </si>
  <si>
    <t>The Brink's Company (NYSE:BCO)</t>
  </si>
  <si>
    <t>The Buckle, Inc. (NYSE:BKE)</t>
  </si>
  <si>
    <t>The Campbell's Company (NASDAQGS:CPB)</t>
  </si>
  <si>
    <t>The Carlyle Group Inc. (NASDAQGS:CG)</t>
  </si>
  <si>
    <t>The Charles Schwab Corporation (NYSE:SCHW)</t>
  </si>
  <si>
    <t>The Cheesecake Factory Incorporated (NASDAQGS:CAKE)</t>
  </si>
  <si>
    <t>The Chefs' Warehouse, Inc. (NASDAQGS:CHEF)</t>
  </si>
  <si>
    <t>The Chemours Company (NYSE:CC)</t>
  </si>
  <si>
    <t>The Cigna Group (NYSE:CI)</t>
  </si>
  <si>
    <t>The Clorox Company (NYSE:CLX)</t>
  </si>
  <si>
    <t>The Coca-Cola Company (NYSE:KO)</t>
  </si>
  <si>
    <t>The Cooper Companies, Inc. (NASDAQGS:COO)</t>
  </si>
  <si>
    <t>The Duckhorn Portfolio, Inc. (NYSE:NAPA)</t>
  </si>
  <si>
    <t>The Ensign Group, Inc. (NASDAQGS:ENSG)</t>
  </si>
  <si>
    <t>The Estée Lauder Companies Inc. (NYSE:EL)</t>
  </si>
  <si>
    <t>The First Bancshares, Inc. (NYSE:FBMS)</t>
  </si>
  <si>
    <t>The Gabelli Dividend &amp; Income Trust (NYSE:GDV)</t>
  </si>
  <si>
    <t>The Gabelli Equity Trust Inc. (NYSE:GAB)</t>
  </si>
  <si>
    <t>The Gap, Inc. (NYSE:GAP)</t>
  </si>
  <si>
    <t>The GEO Group, Inc. (NYSE:GEO)</t>
  </si>
  <si>
    <t>The Goldman Sachs Group, Inc. (NYSE:GS)</t>
  </si>
  <si>
    <t>The Goodyear Tire &amp; Rubber Company (NASDAQGS:GT)</t>
  </si>
  <si>
    <t>The Gorman-Rupp Company (NYSE:GRC)</t>
  </si>
  <si>
    <t>The Greenbrier Companies, Inc. (NYSE:GBX)</t>
  </si>
  <si>
    <t>The Hackett Group, Inc. (NASDAQGS:HCKT)</t>
  </si>
  <si>
    <t>The Hain Celestial Group, Inc. (NASDAQGS:HAIN)</t>
  </si>
  <si>
    <t>The Hanover Insurance Group, Inc. (NYSE:THG)</t>
  </si>
  <si>
    <t>The Hartford Financial Services Group, Inc. (NYSE:HIG)</t>
  </si>
  <si>
    <t>The Hershey Company (NYSE:HSY)</t>
  </si>
  <si>
    <t>The Home Depot, Inc. (NYSE:HD)</t>
  </si>
  <si>
    <t>The Honest Company, Inc. (NASDAQGS:HNST)</t>
  </si>
  <si>
    <t>The India Fund, Inc. (NYSE:IFN)</t>
  </si>
  <si>
    <t>The Interpublic Group of Companies, Inc. (NYSE:IPG)</t>
  </si>
  <si>
    <t>The J. M. Smucker Company (NYSE:SJM)</t>
  </si>
  <si>
    <t>The Kraft Heinz Company (NASDAQGS:KHC)</t>
  </si>
  <si>
    <t>The Kroger Co. (NYSE:KR)</t>
  </si>
  <si>
    <t>The Lovesac Company (NASDAQGM:LOVE)</t>
  </si>
  <si>
    <t>The Macerich Company (NYSE:MAC)</t>
  </si>
  <si>
    <t>The Marcus Corporation (NYSE:MCS)</t>
  </si>
  <si>
    <t>The Middleby Corporation (NASDAQGS:MIDD)</t>
  </si>
  <si>
    <t>The Mosaic Company (NYSE:MOS)</t>
  </si>
  <si>
    <t>The New York Times Company (NYSE:NYT)</t>
  </si>
  <si>
    <t>The ODP Corporation (NASDAQGS:ODP)</t>
  </si>
  <si>
    <t>The Pennant Group, Inc. (NASDAQGS:PNTG)</t>
  </si>
  <si>
    <t>The PNC Financial Services Group, Inc. (NYSE:PNC)</t>
  </si>
  <si>
    <t>The Procter &amp; Gamble Company (NYSE:PG)</t>
  </si>
  <si>
    <t>The Progressive Corporation (NYSE:PGR)</t>
  </si>
  <si>
    <t>The RBB Fund, Inc. - US Treasury 3 Month Bill ETF (NASDAQGM:TBIL)</t>
  </si>
  <si>
    <t>The RBB Fund, Inc. - US Treasury 6 Month Bill ETF (NASDAQGM:XBIL)</t>
  </si>
  <si>
    <t>The Real Brokerage Inc. (NASDAQCM:REAX)</t>
  </si>
  <si>
    <t>The Scotts Miracle-Gro Company (NYSE:SMG)</t>
  </si>
  <si>
    <t>The Sherwin-Williams Company (NYSE:SHW)</t>
  </si>
  <si>
    <t>The Simply Good Foods Company (NASDAQCM:SMPL)</t>
  </si>
  <si>
    <t>The Southern Company (NYSE:SO)</t>
  </si>
  <si>
    <t>The St. Joe Company (NYSE:JOE)</t>
  </si>
  <si>
    <t>The Timken Company (NYSE:TKR)</t>
  </si>
  <si>
    <t>The TJX Companies, Inc. (NYSE:TJX)</t>
  </si>
  <si>
    <t>The Toro Company (NYSE:TTC)</t>
  </si>
  <si>
    <t>The Trade Desk, Inc. (NASDAQGM:TTD)</t>
  </si>
  <si>
    <t>The Travelers Companies, Inc. (NYSE:TRV)</t>
  </si>
  <si>
    <t>The Vita Coco Company, Inc. (NASDAQGS:COCO)</t>
  </si>
  <si>
    <t>The Walt Disney Company (NYSE:DIS)</t>
  </si>
  <si>
    <t>The Wendy's Company (NASDAQGS:WEN)</t>
  </si>
  <si>
    <t>The Western Union Company (NYSE:WU)</t>
  </si>
  <si>
    <t>The Williams Companies, Inc. (NYSE:WMB)</t>
  </si>
  <si>
    <t>The York Water Company (NASDAQGS:YORW)</t>
  </si>
  <si>
    <t>Thermo Fisher Scientific Inc. (NYSE:TMO)</t>
  </si>
  <si>
    <t>Thermon Group Holdings, Inc. (NYSE:THR)</t>
  </si>
  <si>
    <t>Third Harmonic Bio, Inc. (NASDAQGM:THRD)</t>
  </si>
  <si>
    <t>THOR Industries, Inc. (NYSE:THO)</t>
  </si>
  <si>
    <t>Thornburg Income Builder Opportunities Trust (NASDAQGS:TBLD)</t>
  </si>
  <si>
    <t>Thryv Holdings, Inc. (NASDAQCM:THRY)</t>
  </si>
  <si>
    <t>Tidewater Inc. (NYSE:TDW)</t>
  </si>
  <si>
    <t>Tiptree Inc. (NASDAQCM:TIPT)</t>
  </si>
  <si>
    <t>TKO Group Holdings, Inc. (NYSE:TKO)</t>
  </si>
  <si>
    <t>T-Mobile US, Inc. (NASDAQGS:TMUS)</t>
  </si>
  <si>
    <t>Toast, Inc. (NYSE:TOST)</t>
  </si>
  <si>
    <t>Toll Brothers, Inc. (NYSE:TOL)</t>
  </si>
  <si>
    <t>Tompkins Financial Corporation (NYSEAM:TMP)</t>
  </si>
  <si>
    <t>Tootsie Roll Industries, Inc. (NYSE:TR)</t>
  </si>
  <si>
    <t>TopBuild Corp. (NYSE:BLD)</t>
  </si>
  <si>
    <t>Topgolf Callaway Brands Corp. (NYSE:MODG)</t>
  </si>
  <si>
    <t>Tourmaline Bio, Inc. (NASDAQGS:TRML)</t>
  </si>
  <si>
    <t>Tower Semiconductor Ltd. (NASDAQGS:TSEM)</t>
  </si>
  <si>
    <t>TowneBank (NASDAQGS:TOWN)</t>
  </si>
  <si>
    <t>TPG Inc. (NASDAQGS:TPG)</t>
  </si>
  <si>
    <t>TPG RE Finance Trust, Inc. (NYSE:TRTX)</t>
  </si>
  <si>
    <t>Tractor Supply Company (NASDAQGS:TSCO)</t>
  </si>
  <si>
    <t>Tradeweb Markets Inc. (NASDAQGS:TW)</t>
  </si>
  <si>
    <t>Trane Technologies plc (NYSE:TT)</t>
  </si>
  <si>
    <t>Transcat, Inc. (NASDAQGM:TRNS)</t>
  </si>
  <si>
    <t>TransDigm Group Incorporated (NYSE:TDG)</t>
  </si>
  <si>
    <t>TransMedics Group, Inc. (NASDAQGM:TMDX)</t>
  </si>
  <si>
    <t>TransUnion (NYSE:TRU)</t>
  </si>
  <si>
    <t>Travel + Leisure Co. (NYSE:TNL)</t>
  </si>
  <si>
    <t>Travere Therapeutics, Inc. (NASDAQGM:TVTX)</t>
  </si>
  <si>
    <t>TreeHouse Foods, Inc. (NYSE:THS)</t>
  </si>
  <si>
    <t>Trex Company, Inc. (NYSE:TREX)</t>
  </si>
  <si>
    <t>Tri Pointe Homes, Inc. (NYSE:TPH)</t>
  </si>
  <si>
    <t>TriCo Bancshares (NASDAQGS:TCBK)</t>
  </si>
  <si>
    <t>Tri-Continental Corporation (NYSE:TY)</t>
  </si>
  <si>
    <t>TriMas Corporation (NASDAQGS:TRS)</t>
  </si>
  <si>
    <t>Trimble Inc. (NASDAQGS:TRMB)</t>
  </si>
  <si>
    <t>TriNet Group, Inc. (NYSE:TNET)</t>
  </si>
  <si>
    <t>Trinity Capital Inc. (NASDAQGS:TRIN)</t>
  </si>
  <si>
    <t>Trinity Industries, Inc. (NYSE:TRN)</t>
  </si>
  <si>
    <t>Trip.com Group Limited (NASDAQGS:TCOM)</t>
  </si>
  <si>
    <t>Tripadvisor, Inc. (NASDAQGS:TRIP)</t>
  </si>
  <si>
    <t>Triumph Financial, Inc. (NASDAQGS:TFIN)</t>
  </si>
  <si>
    <t>Triumph Group, Inc. (NYSE:TGI)</t>
  </si>
  <si>
    <t>Tronox Holdings plc (NYSE:TROX)</t>
  </si>
  <si>
    <t>Truist Financial Corporation (NYSE:TFC)</t>
  </si>
  <si>
    <t>Trump Media &amp; Technology Group Corp. (NASDAQGM:DJT)</t>
  </si>
  <si>
    <t>Trupanion, Inc. (NASDAQGM:TRUP)</t>
  </si>
  <si>
    <t>TrustCo Bank Corp NY (NASDAQGS:TRST)</t>
  </si>
  <si>
    <t>Trustmark Corporation (NASDAQGS:TRMK)</t>
  </si>
  <si>
    <t>Tsakos Energy Navigation Limited (NYSE:TEN)</t>
  </si>
  <si>
    <t>TTM Technologies, Inc. (NASDAQGS:TTMI)</t>
  </si>
  <si>
    <t>Turning Point Brands, Inc. (NYSE:TPB)</t>
  </si>
  <si>
    <t>Tutor Perini Corporation (NYSE:TPC)</t>
  </si>
  <si>
    <t>TWFG, Inc. (NASDAQGS:TWFG)</t>
  </si>
  <si>
    <t>Twilio Inc. (NYSE:TWLO)</t>
  </si>
  <si>
    <t>Twist Bioscience Corporation (NASDAQGS:TWST)</t>
  </si>
  <si>
    <t>Two Harbors Investment Corp. (NYSE:TWO)</t>
  </si>
  <si>
    <t>TXNM Energy, Inc. (NYSE:TXNM)</t>
  </si>
  <si>
    <t>TXO Partners, L.P. (NYSE:TXO)</t>
  </si>
  <si>
    <t>Tyler Technologies, Inc. (NYSE:TYL)</t>
  </si>
  <si>
    <t>Tyra Biosciences, Inc. (NASDAQGS:TYRA)</t>
  </si>
  <si>
    <t>Tyson Foods, Inc. (NYSE:TSN)</t>
  </si>
  <si>
    <t>U.S. Bancorp (NYSE:USB)</t>
  </si>
  <si>
    <t>U.S. Physical Therapy, Inc. (NYSE:USPH)</t>
  </si>
  <si>
    <t>Uber Technologies, Inc. (NYSE:UBER)</t>
  </si>
  <si>
    <t>Ubiquiti Inc. (NYSE:UI)</t>
  </si>
  <si>
    <t>Udemy, Inc. (NASDAQGS:UDMY)</t>
  </si>
  <si>
    <t>UDR, Inc. (NYSE:UDR)</t>
  </si>
  <si>
    <t>UFP Industries, Inc. (NASDAQGS:UFPI)</t>
  </si>
  <si>
    <t>UFP Technologies, Inc. (NASDAQCM:UFPT)</t>
  </si>
  <si>
    <t>UGI Corporation (NYSE:UGI)</t>
  </si>
  <si>
    <t>U-Haul Holding Company (NYSE:UHAL)</t>
  </si>
  <si>
    <t>UiPath Inc. (NYSE:PATH)</t>
  </si>
  <si>
    <t>UL Solutions Inc. (NYSE:ULS)</t>
  </si>
  <si>
    <t>Ulta Beauty, Inc. (NASDAQGS:ULTA)</t>
  </si>
  <si>
    <t>Ultra Clean Holdings, Inc. (NASDAQGS:UCTT)</t>
  </si>
  <si>
    <t>Ultragenyx Pharmaceutical Inc. (NASDAQGS:RARE)</t>
  </si>
  <si>
    <t>UMB Financial Corporation (NASDAQGS:UMBF)</t>
  </si>
  <si>
    <t>UMH Properties, Inc. (NYSE:UMH)</t>
  </si>
  <si>
    <t>Under Armour, Inc. (NYSE:UAA)</t>
  </si>
  <si>
    <t>UniFirst Corporation (NYSE:UNF)</t>
  </si>
  <si>
    <t>Union Pacific Corporation (NYSE:UNP)</t>
  </si>
  <si>
    <t>Unisys Corporation (NYSE:UIS)</t>
  </si>
  <si>
    <t>United Airlines Holdings, Inc. (NASDAQGS:UAL)</t>
  </si>
  <si>
    <t>United Bankshares, Inc. (NASDAQGS:UBSI)</t>
  </si>
  <si>
    <t>United Community Banks, Inc. (NYSE:UCB)</t>
  </si>
  <si>
    <t>United Fire Group, Inc. (NASDAQGS:UFCS)</t>
  </si>
  <si>
    <t>United Natural Foods, Inc. (NYSE:UNFI)</t>
  </si>
  <si>
    <t>United Parcel Service, Inc. (NYSE:UPS)</t>
  </si>
  <si>
    <t>United Parks &amp; Resorts Inc. (NYSE:PRKS)</t>
  </si>
  <si>
    <t>United Rentals, Inc. (NYSE:URI)</t>
  </si>
  <si>
    <t>United States Cellular Corporation (NYSE:USM)</t>
  </si>
  <si>
    <t>United States Lime &amp; Minerals, Inc. (NASDAQGS:USLM)</t>
  </si>
  <si>
    <t>United States Steel Corporation (NYSE:X)</t>
  </si>
  <si>
    <t>United Therapeutics Corporation (NASDAQGS:UTHR)</t>
  </si>
  <si>
    <t>UnitedHealth Group Incorporated (NYSE:UNH)</t>
  </si>
  <si>
    <t>Uniti Group Inc. (NASDAQGS:UNIT)</t>
  </si>
  <si>
    <t>Unitil Corporation (NYSE:UTL)</t>
  </si>
  <si>
    <t>Unity Software Inc. (NYSE:U)</t>
  </si>
  <si>
    <t>Universal Corporation (NYSE:UVV)</t>
  </si>
  <si>
    <t>Universal Display Corporation (NASDAQGS:OLED)</t>
  </si>
  <si>
    <t>Universal Health Realty Income Trust (NYSE:UHT)</t>
  </si>
  <si>
    <t>Universal Health Services, Inc. (NYSE:UHS)</t>
  </si>
  <si>
    <t>Universal Insurance Holdings, Inc. (NYSE:UVE)</t>
  </si>
  <si>
    <t>Universal Logistics Holdings, Inc. (NASDAQGS:ULH)</t>
  </si>
  <si>
    <t>Universal Technical Institute, Inc. (NYSE:UTI)</t>
  </si>
  <si>
    <t>Univest Financial Corporation (NASDAQGS:UVSP)</t>
  </si>
  <si>
    <t>Unum Group (NYSE:UNM)</t>
  </si>
  <si>
    <t>UP Fintech Holding Limited (NASDAQGS:TIGR)</t>
  </si>
  <si>
    <t>Upbound Group, Inc. (NASDAQGS:UPBD)</t>
  </si>
  <si>
    <t>Upstart Holdings, Inc. (NASDAQGS:UPST)</t>
  </si>
  <si>
    <t>Upstream Bio, Inc. (NASDAQGS:UPB)</t>
  </si>
  <si>
    <t>Upwork Inc. (NASDAQGS:UPWK)</t>
  </si>
  <si>
    <t>Uranium Energy Corp. (NYSEAM:UEC)</t>
  </si>
  <si>
    <t>Urban Edge Properties (NYSE:UE)</t>
  </si>
  <si>
    <t>Urban Outfitters, Inc. (NASDAQGS:URBN)</t>
  </si>
  <si>
    <t>UroGen Pharma Ltd. (NASDAQGM:URGN)</t>
  </si>
  <si>
    <t>US Foods Holding Corp. (NYSE:USFD)</t>
  </si>
  <si>
    <t>USA Compression Partners, LP (NYSE:USAC)</t>
  </si>
  <si>
    <t>USANA Health Sciences, Inc. (NYSE:USNA)</t>
  </si>
  <si>
    <t>Utz Brands, Inc. (NYSE:UTZ)</t>
  </si>
  <si>
    <t>UWM Holdings Corporation (NYSE:UWMC)</t>
  </si>
  <si>
    <t>Uxin Limited (NASDAQGS:UXIN)</t>
  </si>
  <si>
    <t>V.F. Corporation (NYSE:VFC)</t>
  </si>
  <si>
    <t>V2X, Inc. (NYSE:VVX)</t>
  </si>
  <si>
    <t>VAALCO Energy, Inc. (NYSE:EGY)</t>
  </si>
  <si>
    <t>Vail Resorts, Inc. (NYSE:MTN)</t>
  </si>
  <si>
    <t>Valaris Limited (NYSE:VAL)</t>
  </si>
  <si>
    <t>Valero Energy Corporation (NYSE:VLO)</t>
  </si>
  <si>
    <t>Valhi, Inc. (NYSE:VHI)</t>
  </si>
  <si>
    <t>Valley National Bancorp (NASDAQGS:VLY)</t>
  </si>
  <si>
    <t>Valmont Industries, Inc. (NYSE:VMI)</t>
  </si>
  <si>
    <t>Valvoline Inc. (NYSE:VVV)</t>
  </si>
  <si>
    <t>VanEck ETF Trust - VanEck Fallen Angel High Yield Bond ETF (NASDAQGM:ANGL)</t>
  </si>
  <si>
    <t>VanEck ETF Trust - VanEck Pharmaceutical ETF (NASDAQGM:PPH)</t>
  </si>
  <si>
    <t>VanEck ETF Trust - VanEck Semiconductor ETF (NASDAQGM:SMH)</t>
  </si>
  <si>
    <t>Vanguard Bond Index Funds - Vanguard Total Bond Market ETF (NASDAQGM:BND)</t>
  </si>
  <si>
    <t>Vanguard Charlotte Funds - Vanguard Total International Bond ETF (NASDAQGM:BNDX)</t>
  </si>
  <si>
    <t>Vanguard International Equity Index Funds - Vanguard Global ex-U.S. Real Estate ETF (NASDAQGM:VNQI)</t>
  </si>
  <si>
    <t>Vanguard Malvern Funds - Vanguard Short-Term Inflation-Protected Securities ETF (NASDAQGM:VTIP)</t>
  </si>
  <si>
    <t>Vanguard Scottsdale Funds - Vanguard Intermediate-Term Corporate Bond ETF (NASDAQGM:VCIT)</t>
  </si>
  <si>
    <t>Vanguard Scottsdale Funds - Vanguard Intermediate-Term Treasury ETF (NASDAQGM:VGIT)</t>
  </si>
  <si>
    <t>Vanguard Scottsdale Funds - Vanguard Long-Term Corporate Bond ETF (NASDAQGM:VCLT)</t>
  </si>
  <si>
    <t>Vanguard Scottsdale Funds - Vanguard Long-Term Treasury ETF (NASDAQGM:VGLT)</t>
  </si>
  <si>
    <t>Vanguard Scottsdale Funds - Vanguard Mortgage-Backed Securities ETF (NASDAQGM:VMBS)</t>
  </si>
  <si>
    <t>Vanguard Scottsdale Funds - Vanguard Russell 1000 ETF (NASDAQGM:VONE)</t>
  </si>
  <si>
    <t>Vanguard Scottsdale Funds - Vanguard Russell 1000 Growth ETF (NASDAQGM:VONG)</t>
  </si>
  <si>
    <t>Vanguard Scottsdale Funds - Vanguard Russell 1000 Value ETF (NASDAQGM:VONV)</t>
  </si>
  <si>
    <t>Vanguard Scottsdale Funds - Vanguard Russell 2000 ETF (NASDAQGM:VTWO)</t>
  </si>
  <si>
    <t>Vanguard Scottsdale Funds - Vanguard Russell 2000 Growth ETF (NASDAQGM:VTWG)</t>
  </si>
  <si>
    <t>Vanguard Scottsdale Funds - Vanguard Russell 2000 Value ETF (NASDAQGM:VTWV)</t>
  </si>
  <si>
    <t>Vanguard Scottsdale Funds - Vanguard Russell 3000 ETF (NASDAQGM:VTHR)</t>
  </si>
  <si>
    <t>Vanguard Scottsdale Funds - Vanguard Short-Term Corporate Bond ETF (NASDAQGM:VCSH)</t>
  </si>
  <si>
    <t>Vanguard Scottsdale Funds - Vanguard Short-Term Treasury ETF (NASDAQGM:VGSH)</t>
  </si>
  <si>
    <t>Vanguard Scottsdale Funds - Vanguard Total Corporate Bond ETF (NASDAQGM:VTC)</t>
  </si>
  <si>
    <t>Vanguard Scottsdale Funds - Vanguard Total World Bond ETF (NASDAQGM:BNDW)</t>
  </si>
  <si>
    <t>Vanguard STAR Funds - Vanguard Total International Stock ETF (NASDAQGM:VXUS)</t>
  </si>
  <si>
    <t>Vanguard Whitehall Funds - Vanguard Emerging Markets Government Bond ETF (NASDAQGM:VWOB)</t>
  </si>
  <si>
    <t>Vanguard Whitehall Funds - Vanguard International Dividend Appreciation ETF (NASDAQGM:VIGI)</t>
  </si>
  <si>
    <t>Vanguard Whitehall Funds - Vanguard International High Dividend Yield ETF (NASDAQGM:VYMI)</t>
  </si>
  <si>
    <t>Varex Imaging Corporation (NASDAQGS:VREX)</t>
  </si>
  <si>
    <t>Varonis Systems, Inc. (NASDAQGS:VRNS)</t>
  </si>
  <si>
    <t>Vaxcyte, Inc. (NASDAQGS:PCVX)</t>
  </si>
  <si>
    <t>Veeco Instruments Inc. (NASDAQGS:VECO)</t>
  </si>
  <si>
    <t>Veeva Systems Inc. (NYSE:VEEV)</t>
  </si>
  <si>
    <t>Velocity Financial, Inc. (NYSE:VEL)</t>
  </si>
  <si>
    <t>Ventas, Inc. (NYSE:VTR)</t>
  </si>
  <si>
    <t>VEON Ltd. (NASDAQCM:VEON)</t>
  </si>
  <si>
    <t>Vera Therapeutics, Inc. (NASDAQGM:VERA)</t>
  </si>
  <si>
    <t>Veracyte, Inc. (NASDAQGM:VCYT)</t>
  </si>
  <si>
    <t>Veralto Corporation (NYSE:VLTO)</t>
  </si>
  <si>
    <t>Vericel Corporation (NASDAQGM:VCEL)</t>
  </si>
  <si>
    <t>Verint Systems Inc. (NASDAQGS:VRNT)</t>
  </si>
  <si>
    <t>Veris Residential, Inc. (NYSE:VRE)</t>
  </si>
  <si>
    <t>VeriSign, Inc. (NASDAQGS:VRSN)</t>
  </si>
  <si>
    <t>Verisk Analytics, Inc. (NASDAQGS:VRSK)</t>
  </si>
  <si>
    <t>Veritex Holdings, Inc. (NASDAQGM:VBTX)</t>
  </si>
  <si>
    <t>Verizon Communications Inc. (NYSE:VZ)</t>
  </si>
  <si>
    <t>Verona Pharma plc (NASDAQGM:VRNA)</t>
  </si>
  <si>
    <t>Verra Mobility Corporation (NASDAQCM:VRRM)</t>
  </si>
  <si>
    <t>Vertex Pharmaceuticals Incorporated (NASDAQGS:VRTX)</t>
  </si>
  <si>
    <t>Vertex, Inc. (NASDAQGM:VERX)</t>
  </si>
  <si>
    <t>Vertiv Holdings Co (NYSE:VRT)</t>
  </si>
  <si>
    <t>Vestis Corporation (NYSE:VSTS)</t>
  </si>
  <si>
    <t>Viad Corp (NYSE:VVI)</t>
  </si>
  <si>
    <t>Viasat, Inc. (NASDAQGS:VSAT)</t>
  </si>
  <si>
    <t>Viatris Inc. (NASDAQGS:VTRS)</t>
  </si>
  <si>
    <t>Viavi Solutions Inc. (NASDAQGS:VIAV)</t>
  </si>
  <si>
    <t>VICI Properties Inc. (NYSE:VICI)</t>
  </si>
  <si>
    <t>Vicor Corporation (NASDAQGS:VICR)</t>
  </si>
  <si>
    <t>Victoria's Secret &amp; Co. (NYSE:VSCO)</t>
  </si>
  <si>
    <t>Victory Capital Holdings, Inc. (NASDAQGS:VCTR)</t>
  </si>
  <si>
    <t>Victory Portfolios II - VictoryShares Core Intermediate Bond ETF (NASDAQGM:UITB)</t>
  </si>
  <si>
    <t>Victory Portfolios II - VictoryShares Core Plus Intermediate Bond ETF (NASDAQGM:UBND)</t>
  </si>
  <si>
    <t>Victory Portfolios II - VictoryShares Free Cash Flow ETF (NASDAQGM:VFLO)</t>
  </si>
  <si>
    <t>Victory Portfolios II - VictoryShares Short-Term Bond ETF (NASDAQGM:USTB)</t>
  </si>
  <si>
    <t>Victory Portfolios II - VictoryShares US 500 Volatility Wtd ETF (NASDAQGM:CFA)</t>
  </si>
  <si>
    <t>Victory Portfolios II - VictoryShares US EQ Income Enhanced Volatility Wtd ETF (NASDAQGM:CDC)</t>
  </si>
  <si>
    <t>Viking Holdings Ltd (NYSE:VIK)</t>
  </si>
  <si>
    <t>Viking Therapeutics, Inc. (NASDAQCM:VKTX)</t>
  </si>
  <si>
    <t>Vimeo, Inc. (NASDAQGS:VMEO)</t>
  </si>
  <si>
    <t>Vinci Partners Investments Ltd. (NASDAQGS:VINP)</t>
  </si>
  <si>
    <t>Viper Energy, Inc. (NASDAQGS:VNOM)</t>
  </si>
  <si>
    <t>Vipshop Holdings Limited (NYSE:VIPS)</t>
  </si>
  <si>
    <t>Vir Biotechnology, Inc. (NASDAQGS:VIR)</t>
  </si>
  <si>
    <t>Viridian Therapeutics, Inc. (NASDAQCM:VRDN)</t>
  </si>
  <si>
    <t>Virtu Financial, Inc. (NASDAQGS:VIRT)</t>
  </si>
  <si>
    <t>Virtus Artificial Intelligence &amp; Technology Opportunities Fund (NYSE:AIO)</t>
  </si>
  <si>
    <t>Virtus Dividend, Interest &amp; Premium Strategy Fund (NYSE:NFJ)</t>
  </si>
  <si>
    <t>Virtus Equity &amp; Convertible Income Fund (NYSE:NIE)</t>
  </si>
  <si>
    <t>Virtus Investment Partners, Inc. (NYSE:VRTS)</t>
  </si>
  <si>
    <t>Visa Inc. (NYSE:V)</t>
  </si>
  <si>
    <t>Vishay Intertechnology, Inc. (NYSE:VSH)</t>
  </si>
  <si>
    <t>Vista Outdoor Inc. (NYSE:VSTO)</t>
  </si>
  <si>
    <t>Visteon Corporation (NASDAQGS:VC)</t>
  </si>
  <si>
    <t>Vistra Corp. (NYSE:VST)</t>
  </si>
  <si>
    <t>Vital Energy, Inc. (NYSE:VTLE)</t>
  </si>
  <si>
    <t>Vital Farms, Inc. (NASDAQGM:VITL)</t>
  </si>
  <si>
    <t>Vitesse Energy, Inc. (NYSE:VTS)</t>
  </si>
  <si>
    <t>VIZIO Holding Corp. (NYSE:VZIO)</t>
  </si>
  <si>
    <t>Vontier Corporation (NYSE:VNT)</t>
  </si>
  <si>
    <t>Vornado Realty Trust (NYSE:VNO)</t>
  </si>
  <si>
    <t>Voya Financial, Inc. (NYSE:VOYA)</t>
  </si>
  <si>
    <t>VSE Corporation (NASDAQGS:VSEC)</t>
  </si>
  <si>
    <t>VTEX (NYSE:VTEX)</t>
  </si>
  <si>
    <t>Vulcan Materials Company (NYSE:VMC)</t>
  </si>
  <si>
    <t>W. P. Carey Inc. (NYSE:WPC)</t>
  </si>
  <si>
    <t>W. R. Berkley Corporation (NYSE:WRB)</t>
  </si>
  <si>
    <t>W.W. Grainger, Inc. (NYSE:GWW)</t>
  </si>
  <si>
    <t>Wabash National Corporation (NYSE:WNC)</t>
  </si>
  <si>
    <t>WaFd, Inc. (NASDAQGS:WAFD)</t>
  </si>
  <si>
    <t>Walgreens Boots Alliance, Inc. (NASDAQGS:WBA)</t>
  </si>
  <si>
    <t>Walker &amp; Dunlop, Inc. (NYSE:WD)</t>
  </si>
  <si>
    <t>Walmart Inc. (NYSE:WMT)</t>
  </si>
  <si>
    <t>Warby Parker Inc. (NYSE:WRBY)</t>
  </si>
  <si>
    <t>Warner Bros. Discovery, Inc. (NASDAQGS:WBD)</t>
  </si>
  <si>
    <t>Warner Music Group Corp. (NASDAQGS:WMG)</t>
  </si>
  <si>
    <t>Warrior Met Coal, Inc. (NYSE:HCC)</t>
  </si>
  <si>
    <t>Washington Trust Bancorp, Inc. (NASDAQGS:WASH)</t>
  </si>
  <si>
    <t>Waste Connections, Inc. (NYSE:WCN)</t>
  </si>
  <si>
    <t>Waste Management, Inc. (NYSE:WM)</t>
  </si>
  <si>
    <t>Waters Corporation (NYSE:WAT)</t>
  </si>
  <si>
    <t>Watsco, Inc. (NYSE:WSO)</t>
  </si>
  <si>
    <t>Watts Water Technologies, Inc. (NYSE:WTS)</t>
  </si>
  <si>
    <t>Wave Life Sciences Ltd. (NASDAQGM:WVE)</t>
  </si>
  <si>
    <t>Wayfair Inc. (NYSE:W)</t>
  </si>
  <si>
    <t>Waystar Holding Corp. (NASDAQGS:WAY)</t>
  </si>
  <si>
    <t>WD-40 Company (NASDAQGS:WDFC)</t>
  </si>
  <si>
    <t>Weatherford International plc (NASDAQGS:WFRD)</t>
  </si>
  <si>
    <t>Weave Communications, Inc. (NYSE:WEAV)</t>
  </si>
  <si>
    <t>Webster Financial Corporation (NYSE:WBS)</t>
  </si>
  <si>
    <t>WEBTOON Entertainment Inc. (NASDAQGS:WBTN)</t>
  </si>
  <si>
    <t>WEC Energy Group, Inc. (NYSE:WEC)</t>
  </si>
  <si>
    <t>Weibo Corporation (NASDAQGS:WB)</t>
  </si>
  <si>
    <t>Weis Markets, Inc. (NYSE:WMK)</t>
  </si>
  <si>
    <t>Wells Fargo &amp; Company (NYSE:WFC)</t>
  </si>
  <si>
    <t>Welltower Inc. (NYSE:WELL)</t>
  </si>
  <si>
    <t>WeRide Inc. (NASDAQGM:WRD)</t>
  </si>
  <si>
    <t>Werner Enterprises, Inc. (NASDAQGS:WERN)</t>
  </si>
  <si>
    <t>WesBanco, Inc. (NASDAQGS:WSBC)</t>
  </si>
  <si>
    <t>WESCO International, Inc. (NYSE:WCC)</t>
  </si>
  <si>
    <t>West Pharmaceutical Services, Inc. (NYSE:WST)</t>
  </si>
  <si>
    <t>Westamerica Bancorporation (NASDAQGS:WABC)</t>
  </si>
  <si>
    <t>Western Alliance Bancorporation (NYSE:WAL)</t>
  </si>
  <si>
    <t>Western Asset Emerging Markets Debt Fund Inc. (NYSE:EMD)</t>
  </si>
  <si>
    <t>Western Asset Inflation-Linked Opportunities &amp; Income Fund (NYSE:WIW)</t>
  </si>
  <si>
    <t>Western Asset Managed Municipals Fund Inc. (NYSE:MMU)</t>
  </si>
  <si>
    <t>Western Digital Corporation (NASDAQGS:WDC)</t>
  </si>
  <si>
    <t>Western Midstream Partners, LP (NYSE:WES)</t>
  </si>
  <si>
    <t>Westinghouse Air Brake Technologies Corporation (NYSE:WAB)</t>
  </si>
  <si>
    <t>Westlake Chemical Partners LP (NYSE:WLKP)</t>
  </si>
  <si>
    <t>Westlake Corporation (NYSE:WLK)</t>
  </si>
  <si>
    <t>Westrock Coffee Company (NASDAQGM:WEST)</t>
  </si>
  <si>
    <t>WEX Inc. (NYSE:WEX)</t>
  </si>
  <si>
    <t>Weyerhaeuser Company (NYSE:WY)</t>
  </si>
  <si>
    <t>Whirlpool Corporation (NYSE:WHR)</t>
  </si>
  <si>
    <t>White Mountains Insurance Group, Ltd. (NYSE:WTM)</t>
  </si>
  <si>
    <t>Whitestone REIT (NYSE:WSR)</t>
  </si>
  <si>
    <t>Willdan Group, Inc. (NASDAQGM:WLDN)</t>
  </si>
  <si>
    <t>Williams-Sonoma, Inc. (NYSE:WSM)</t>
  </si>
  <si>
    <t>Willis Lease Finance Corporation (NASDAQGM:WLFC)</t>
  </si>
  <si>
    <t>Willis Towers Watson Public Limited Company (NASDAQGS:WTW)</t>
  </si>
  <si>
    <t>WillScot Holdings Corporation (NASDAQCM:WSC)</t>
  </si>
  <si>
    <t>Wingstop Inc. (NASDAQGS:WING)</t>
  </si>
  <si>
    <t>Winmark Corporation (NASDAQGM:WINA)</t>
  </si>
  <si>
    <t>Winnebago Industries, Inc. (NYSE:WGO)</t>
  </si>
  <si>
    <t>Wintrust Financial Corporation (NASDAQGS:WTFC)</t>
  </si>
  <si>
    <t>WisdomTree Trust - WisdomTree U.S. Quality Dividend Growth Fund (NASDAQGM:DGRW)</t>
  </si>
  <si>
    <t>WisdomTree Trust - WisdomTree Voya Yield Enhanced USD Universal Bond Fund (NASDAQGM:UNIY)</t>
  </si>
  <si>
    <t>WisdomTree, Inc. (NYSE:WT)</t>
  </si>
  <si>
    <t>Wix.com Ltd. (NASDAQGS:WIX)</t>
  </si>
  <si>
    <t>WK Kellogg Co (NYSE:KLG)</t>
  </si>
  <si>
    <t>WNS (Holdings) Limited (NYSE:WNS)</t>
  </si>
  <si>
    <t>Wolfspeed, Inc. (NYSE:WOLF)</t>
  </si>
  <si>
    <t>Wolverine World Wide, Inc. (NYSE:WWW)</t>
  </si>
  <si>
    <t>Woodward, Inc. (NASDAQGS:WWD)</t>
  </si>
  <si>
    <t>Workday, Inc. (NASDAQGS:WDAY)</t>
  </si>
  <si>
    <t>Workiva Inc. (NYSE:WK)</t>
  </si>
  <si>
    <t>World Acceptance Corporation (NASDAQGS:WRLD)</t>
  </si>
  <si>
    <t>World Kinect Corporation (NYSE:WKC)</t>
  </si>
  <si>
    <t>Worthington Enterprises, Inc. (NYSE:WOR)</t>
  </si>
  <si>
    <t>Worthington Steel, Inc. (NYSE:WS)</t>
  </si>
  <si>
    <t>WSFS Financial Corporation (NASDAQGS:WSFS)</t>
  </si>
  <si>
    <t>Wyndham Hotels &amp; Resorts, Inc. (NYSE:WH)</t>
  </si>
  <si>
    <t>Wynn Resorts, Limited (NASDAQGS:WYNN)</t>
  </si>
  <si>
    <t>Xcel Energy Inc. (NASDAQGS:XEL)</t>
  </si>
  <si>
    <t>XCHG Limited (NASDAQGM:XCH)</t>
  </si>
  <si>
    <t>Xencor, Inc. (NASDAQGM:XNCR)</t>
  </si>
  <si>
    <t>Xenia Hotels &amp; Resorts, Inc. (NYSE:XHR)</t>
  </si>
  <si>
    <t>Xenon Pharmaceuticals Inc. (NASDAQGM:XENE)</t>
  </si>
  <si>
    <t>Xerox Holdings Corporation (NASDAQGS:XRX)</t>
  </si>
  <si>
    <t>Xometry, Inc. (NASDAQGS:XMTR)</t>
  </si>
  <si>
    <t>XP Inc. (NASDAQGS:XP)</t>
  </si>
  <si>
    <t>XPEL, Inc. (NASDAQCM:XPEL)</t>
  </si>
  <si>
    <t>XPeng Inc. (NYSE:XPEV)</t>
  </si>
  <si>
    <t>XPO, Inc. (NYSE:XPO)</t>
  </si>
  <si>
    <t>Xylem Inc. (NYSE:XYL)</t>
  </si>
  <si>
    <t>Yelp Inc. (NYSE:YELP)</t>
  </si>
  <si>
    <t>YETI Holdings, Inc. (NYSE:YETI)</t>
  </si>
  <si>
    <t>Yext, Inc. (NYSE:YEXT)</t>
  </si>
  <si>
    <t>Youdao, Inc. (NYSE:DAO)</t>
  </si>
  <si>
    <t>Yum China Holdings, Inc. (NYSE:YUMC)</t>
  </si>
  <si>
    <t>Yum! Brands, Inc. (NYSE:YUM)</t>
  </si>
  <si>
    <t>Zai Lab Limited (NASDAQGM:ZLAB)</t>
  </si>
  <si>
    <t>Zebra Technologies Corporation (NASDAQGS:ZBRA)</t>
  </si>
  <si>
    <t>ZEEKR Intelligent Technology Holding Limited (NYSE:ZK)</t>
  </si>
  <si>
    <t>Zenas BioPharma, Inc. (NASDAQGS:ZBIO)</t>
  </si>
  <si>
    <t>Zeta Global Holdings Corp. (NYSE:ZETA)</t>
  </si>
  <si>
    <t>Zevra Therapeutics, Inc. (NASDAQGS:ZVRA)</t>
  </si>
  <si>
    <t>Ziff Davis, Inc. (NASDAQGS:ZD)</t>
  </si>
  <si>
    <t>Zillow Group, Inc. (NASDAQGS:ZG)</t>
  </si>
  <si>
    <t>ZIM Integrated Shipping Services Ltd. (NYSE:ZIM)</t>
  </si>
  <si>
    <t>Zimmer Biomet Holdings, Inc. (NYSE:ZBH)</t>
  </si>
  <si>
    <t>Zions Bancorporation, National Association (NASDAQGS:ZION)</t>
  </si>
  <si>
    <t>ZipRecruiter, Inc. (NYSE:ZIP)</t>
  </si>
  <si>
    <t>Zoetis Inc. (NYSE:ZTS)</t>
  </si>
  <si>
    <t>Zoom Video Communications, Inc. (NASDAQGS:ZM)</t>
  </si>
  <si>
    <t>ZoomInfo Technologies Inc. (NASDAQGS:ZI)</t>
  </si>
  <si>
    <t>Zscaler, Inc. (NASDAQGS:ZS)</t>
  </si>
  <si>
    <t>ZTO Express (Cayman) Inc. (NYSE:ZTO)</t>
  </si>
  <si>
    <t>Zuora, Inc. (NYSE:ZUO)</t>
  </si>
  <si>
    <t>Zurn Elkay Water Solutions Corporation (NYSE:ZWS)</t>
  </si>
  <si>
    <t>Zymeworks Inc. (NASDAQGS:ZYME)</t>
  </si>
  <si>
    <t>LTM</t>
  </si>
  <si>
    <t>SP_EXCHANGE</t>
  </si>
  <si>
    <t>SP_MARKETCAP</t>
  </si>
  <si>
    <t>IQ_SECTOR</t>
  </si>
  <si>
    <t>IQ_INDUSTRY_GROUP</t>
  </si>
  <si>
    <t>IQ_INDUSTRY</t>
  </si>
  <si>
    <t>IQ_PRIMARY_INDUSTRY</t>
  </si>
  <si>
    <t>NAICS_CODE</t>
  </si>
  <si>
    <t>SP_PRICE_CHANGE</t>
  </si>
  <si>
    <t>SP_PE_EXCL</t>
  </si>
  <si>
    <t>SP_PNETFCF</t>
  </si>
  <si>
    <t>IQ_PBV_X</t>
  </si>
  <si>
    <t>IQ_TEV_EBITDA</t>
  </si>
  <si>
    <t>IQ_TEV_UFCF</t>
  </si>
  <si>
    <t>SP_ENTITY_NAME</t>
  </si>
  <si>
    <t>SP_ENTITY_ID</t>
  </si>
  <si>
    <t>NASDAQGS</t>
  </si>
  <si>
    <t>Health Care</t>
  </si>
  <si>
    <t>Pharmaceuticals, Biotechnology and Life Sciences</t>
  </si>
  <si>
    <t>Life Sciences Tools and Services</t>
  </si>
  <si>
    <t>33911 - Medical Equipment and Supplies Manufacturing</t>
  </si>
  <si>
    <t>NM</t>
  </si>
  <si>
    <t>Consumer Discretionary</t>
  </si>
  <si>
    <t>Consumer Discretionary Distribution and Retail</t>
  </si>
  <si>
    <t>Specialty Retail</t>
  </si>
  <si>
    <t>Other Specialty Retail</t>
  </si>
  <si>
    <t>459999 - All Other Miscellaneous Retailers</t>
  </si>
  <si>
    <t>Financials</t>
  </si>
  <si>
    <t>Banks</t>
  </si>
  <si>
    <t>Regional Banks</t>
  </si>
  <si>
    <t>522110 - Commercial Banking</t>
  </si>
  <si>
    <t>NA</t>
  </si>
  <si>
    <t>NYSE</t>
  </si>
  <si>
    <t>Industrials</t>
  </si>
  <si>
    <t>Capital Goods</t>
  </si>
  <si>
    <t>Industrial Conglomerates</t>
  </si>
  <si>
    <t>3251 - Basic Chemical Manufacturing</t>
  </si>
  <si>
    <t>NASDAQGM</t>
  </si>
  <si>
    <t>Biotechnology</t>
  </si>
  <si>
    <t>325414 - Biological Product (except Diagnostic) Manufacturing</t>
  </si>
  <si>
    <t>Building Products</t>
  </si>
  <si>
    <t>3352 - Household Appliance Manufacturing</t>
  </si>
  <si>
    <t>Information Technology</t>
  </si>
  <si>
    <t>Software and Services</t>
  </si>
  <si>
    <t>Software</t>
  </si>
  <si>
    <t>Systems Software</t>
  </si>
  <si>
    <t>513210 - Software Publishers</t>
  </si>
  <si>
    <t>333415 - Air-Conditioning and Warm Air Heating Equipment and Commercial and Industrial Refrigeration Equipment Manufacturing</t>
  </si>
  <si>
    <t>Aerospace and Defense</t>
  </si>
  <si>
    <t>488190 - Other Support Activities for Air Transportation</t>
  </si>
  <si>
    <t>Financial Services</t>
  </si>
  <si>
    <t>Capital Markets</t>
  </si>
  <si>
    <t>Asset Management and Custody Banks</t>
  </si>
  <si>
    <t>NASDAQCM</t>
  </si>
  <si>
    <t>Insurance</t>
  </si>
  <si>
    <t>Insurance Brokers</t>
  </si>
  <si>
    <t>5242 - Agencies, Brokerages, and Other Insurance Related Activities</t>
  </si>
  <si>
    <t>Health Care Equipment and Services</t>
  </si>
  <si>
    <t>Health Care Equipment and Supplies</t>
  </si>
  <si>
    <t>Health Care Equipment</t>
  </si>
  <si>
    <t>339112 - Surgical and Medical Instrument Manufacturing</t>
  </si>
  <si>
    <t>Apparel Retail</t>
  </si>
  <si>
    <t>458110 - Clothing and Clothing Accessories Retailers</t>
  </si>
  <si>
    <t>Commercial and Professional Services</t>
  </si>
  <si>
    <t>Commercial Services and Supplies</t>
  </si>
  <si>
    <t>Environmental and Facilities Services</t>
  </si>
  <si>
    <t>5617 - Services to Buildings and Dwellings</t>
  </si>
  <si>
    <t>NYSEAM</t>
  </si>
  <si>
    <t>525990 - Other Financial Vehicles</t>
  </si>
  <si>
    <t>459110 - Sporting Goods Retailers</t>
  </si>
  <si>
    <t>Health Care Providers and Services</t>
  </si>
  <si>
    <t>Health Care Facilities</t>
  </si>
  <si>
    <t>622 - Hospitals</t>
  </si>
  <si>
    <t>Real Estate</t>
  </si>
  <si>
    <t>Equity Real Estate Investment Trusts (REITs)</t>
  </si>
  <si>
    <t>Retail REITs</t>
  </si>
  <si>
    <t>531110 - Lessors of Residential Buildings and Dwellings</t>
  </si>
  <si>
    <t>Consumer Services</t>
  </si>
  <si>
    <t>Hotels, Restaurants and Leisure</t>
  </si>
  <si>
    <t>Casinos and Gaming</t>
  </si>
  <si>
    <t>7132 - Gambling Industries</t>
  </si>
  <si>
    <t>IT Services</t>
  </si>
  <si>
    <t>IT Consulting and Other Services</t>
  </si>
  <si>
    <t>541511 - Custom Computer Programming Services</t>
  </si>
  <si>
    <t>Office Services and Supplies</t>
  </si>
  <si>
    <t>322230 - Stationery Product Manufacturing</t>
  </si>
  <si>
    <t>Application Software</t>
  </si>
  <si>
    <t>Semiconductors and Semiconductor Equipment</t>
  </si>
  <si>
    <t>Semiconductor Materials and Equipment</t>
  </si>
  <si>
    <t>333242 - Semiconductor Machinery Manufacturing</t>
  </si>
  <si>
    <t>Electrical Equipment</t>
  </si>
  <si>
    <t>Electrical Components and Equipment</t>
  </si>
  <si>
    <t>33513 - Electric Lighting Equipment Manufacturing</t>
  </si>
  <si>
    <t>Consumer Durables and Apparel</t>
  </si>
  <si>
    <t>Leisure Products</t>
  </si>
  <si>
    <t>339920 - Sporting and Athletic Goods Manufacturing</t>
  </si>
  <si>
    <t>Diversified Support Services</t>
  </si>
  <si>
    <t>561499 - All Other Business Support Services</t>
  </si>
  <si>
    <t>525910 - Open-End Investment Funds</t>
  </si>
  <si>
    <t>Health Care Distributors</t>
  </si>
  <si>
    <t>423450 - Medical, Dental, and Hospital Equipment and Supplies Merchant Wholesalers</t>
  </si>
  <si>
    <t>Health Care Services</t>
  </si>
  <si>
    <t>621610 - Home Health Care Services</t>
  </si>
  <si>
    <t>Consumer Staples</t>
  </si>
  <si>
    <t>Food, Beverage and Tobacco</t>
  </si>
  <si>
    <t>Food Products</t>
  </si>
  <si>
    <t>Packaged Foods and Meats</t>
  </si>
  <si>
    <t>31131 - Sugar Manufacturing</t>
  </si>
  <si>
    <t>Automobiles and Components</t>
  </si>
  <si>
    <t>Automobile Components</t>
  </si>
  <si>
    <t>Automotive Parts and Equipment</t>
  </si>
  <si>
    <t>3363 - Motor Vehicle Parts Manufacturing</t>
  </si>
  <si>
    <t>335910 - Battery Manufacturing</t>
  </si>
  <si>
    <t>Diversified Consumer Services</t>
  </si>
  <si>
    <t>Specialized Consumer Services</t>
  </si>
  <si>
    <t>56162 - Security Systems Services</t>
  </si>
  <si>
    <t>Education Services</t>
  </si>
  <si>
    <t>611 - Educational Services</t>
  </si>
  <si>
    <t>Technology Hardware and Equipment</t>
  </si>
  <si>
    <t>Communications Equipment</t>
  </si>
  <si>
    <t>334210 - Telephone Apparatus Manufacturing</t>
  </si>
  <si>
    <t>Automotive Retail</t>
  </si>
  <si>
    <t>441330 - Automotive Parts and Accessories Retailers</t>
  </si>
  <si>
    <t>326122 - Plastics Pipe and Pipe Fitting Manufacturing</t>
  </si>
  <si>
    <t>Electronic Equipment, Instruments and Components</t>
  </si>
  <si>
    <t>Electronic Equipment and Instruments</t>
  </si>
  <si>
    <t>Semiconductors</t>
  </si>
  <si>
    <t>334413 - Semiconductor and Related Device Manufacturing</t>
  </si>
  <si>
    <t>Materials</t>
  </si>
  <si>
    <t>Chemicals</t>
  </si>
  <si>
    <t>Commodity Chemicals</t>
  </si>
  <si>
    <t>325211 - Plastics Material and Resin Manufacturing</t>
  </si>
  <si>
    <t>Construction and Engineering</t>
  </si>
  <si>
    <t>541330 - Engineering Services</t>
  </si>
  <si>
    <t>Trading Companies and Distributors</t>
  </si>
  <si>
    <t>532411 - Commercial Air, Rail, and Water Transportation Equipment Rental and Leasing</t>
  </si>
  <si>
    <t>336411 - Aircraft Manufacturing</t>
  </si>
  <si>
    <t>Transaction and Payment Processing Services</t>
  </si>
  <si>
    <t>522291 - Consumer Lending</t>
  </si>
  <si>
    <t>Life and Health Insurance</t>
  </si>
  <si>
    <t>524113 - Direct Life Insurance Carriers</t>
  </si>
  <si>
    <t>Machinery</t>
  </si>
  <si>
    <t>Agricultural and Farm Machinery</t>
  </si>
  <si>
    <t>333111 - Farm Machinery and Equipment Manufacturing</t>
  </si>
  <si>
    <t>334516 - Analytical Laboratory Instrument Manufacturing</t>
  </si>
  <si>
    <t>325412 - Pharmaceutical Preparation Manufacturing</t>
  </si>
  <si>
    <t>Mortgage Real Estate Investment Trusts (REITs)</t>
  </si>
  <si>
    <t>Mortgage REITs</t>
  </si>
  <si>
    <t>Metals and Mining</t>
  </si>
  <si>
    <t>Gold</t>
  </si>
  <si>
    <t>212220 - Gold Ore and Silver Ore Mining</t>
  </si>
  <si>
    <t>Industrial Gases</t>
  </si>
  <si>
    <t>325120 - Industrial Gas Manufacturing</t>
  </si>
  <si>
    <t>Transportation</t>
  </si>
  <si>
    <t>Air Freight and Logistics</t>
  </si>
  <si>
    <t>481 - Air Transportation</t>
  </si>
  <si>
    <t>Hotels, Resorts and Cruise Lines</t>
  </si>
  <si>
    <t>561510 - Travel Agencies</t>
  </si>
  <si>
    <t>Internet Services and Infrastructure</t>
  </si>
  <si>
    <t>333 - Machinery Manufacturing</t>
  </si>
  <si>
    <t>518210 - Computing Infrastructure Providers, Data Processing, Web Hosting, and Related Services</t>
  </si>
  <si>
    <t>Passenger Airlines</t>
  </si>
  <si>
    <t>481111 - Scheduled Passenger Air Transportation</t>
  </si>
  <si>
    <t>Industrial Machinery and Supplies and Components</t>
  </si>
  <si>
    <t>33324 - Industrial Machinery Manufacturing</t>
  </si>
  <si>
    <t>Specialty Chemicals</t>
  </si>
  <si>
    <t>325 - Chemical Manufacturing</t>
  </si>
  <si>
    <t>Consumer Staples Distribution and Retail</t>
  </si>
  <si>
    <t>Food Retail</t>
  </si>
  <si>
    <t>4451 - Grocery and Convenience Retailers</t>
  </si>
  <si>
    <t>Aluminum</t>
  </si>
  <si>
    <t>3313 - Alumina and Aluminum Production and Processing</t>
  </si>
  <si>
    <t>Diversified Financial Services</t>
  </si>
  <si>
    <t>Diversified REITs</t>
  </si>
  <si>
    <t>531312 - Nonresidential Property Managers</t>
  </si>
  <si>
    <t>Health Care REITs</t>
  </si>
  <si>
    <t>Steel</t>
  </si>
  <si>
    <t>3312 - Steel Product Manufacturing from Purchased Steel</t>
  </si>
  <si>
    <t>Broadline Retail</t>
  </si>
  <si>
    <t>Professional Services</t>
  </si>
  <si>
    <t>Human Resource and Employment Services</t>
  </si>
  <si>
    <t>5613 - Employment Services</t>
  </si>
  <si>
    <t>Health Care Supplies</t>
  </si>
  <si>
    <t>339114 - Dental Equipment and Supplies Manufacturing</t>
  </si>
  <si>
    <t>Managed Health Care</t>
  </si>
  <si>
    <t>524114 - Direct Health and Medical Insurance Carriers</t>
  </si>
  <si>
    <t>332510 - Hardware Manufacturing</t>
  </si>
  <si>
    <t>Utilities</t>
  </si>
  <si>
    <t>Electric Utilities</t>
  </si>
  <si>
    <t>2211 - Electric Power Generation, Transmission and Distribution</t>
  </si>
  <si>
    <t>Energy</t>
  </si>
  <si>
    <t>Oil, Gas and Consumable Fuels</t>
  </si>
  <si>
    <t>Coal and Consumable Fuels</t>
  </si>
  <si>
    <t>21211 - Coal Mining</t>
  </si>
  <si>
    <t>523940 - Portfolio Management and Investment Advice</t>
  </si>
  <si>
    <t>22111 - Electric Power Generation</t>
  </si>
  <si>
    <t>Construction Machinery and Heavy Transportation Equipment</t>
  </si>
  <si>
    <t>336390 - Other Motor Vehicle Parts Manufacturing</t>
  </si>
  <si>
    <t>Consumer Finance</t>
  </si>
  <si>
    <t>Communication Services</t>
  </si>
  <si>
    <t>Media and Entertainment</t>
  </si>
  <si>
    <t>Interactive Media and Services</t>
  </si>
  <si>
    <t>516210 - Media Streaming Distribution Services, Social Networks, and Other Media Networks and Content Providers</t>
  </si>
  <si>
    <t>339113 - Surgical Appliance and Supplies Manufacturing</t>
  </si>
  <si>
    <t>Tobacco</t>
  </si>
  <si>
    <t>312230 - Tobacco Manufacturing</t>
  </si>
  <si>
    <t>Pharmaceuticals</t>
  </si>
  <si>
    <t>Distributors</t>
  </si>
  <si>
    <t>5222 - Nondepository Credit Intermediation</t>
  </si>
  <si>
    <t>44-45 - Retail Trade</t>
  </si>
  <si>
    <t>Property and Casualty Insurance</t>
  </si>
  <si>
    <t>5241 - Insurance Carriers</t>
  </si>
  <si>
    <t>Containers and Packaging</t>
  </si>
  <si>
    <t>Paper and Plastic Packaging Products and Materials</t>
  </si>
  <si>
    <t>3222 - Converted Paper Product Manufacturing</t>
  </si>
  <si>
    <t>Research and Consulting Services</t>
  </si>
  <si>
    <t>551112 - Offices of Other Holding Companies</t>
  </si>
  <si>
    <t>Textiles, Apparel and Luxury Goods</t>
  </si>
  <si>
    <t>Apparel, Accessories and Luxury Goods</t>
  </si>
  <si>
    <t>Multi-Utilities</t>
  </si>
  <si>
    <t>237 - Heavy and Civil Engineering Construction</t>
  </si>
  <si>
    <t>48111 - Scheduled Air Transportation</t>
  </si>
  <si>
    <t>524126 - Direct Property and Casualty Insurance Carriers</t>
  </si>
  <si>
    <t>4581 - Clothing and Clothing Accessories Retailers</t>
  </si>
  <si>
    <t>Residential REITs</t>
  </si>
  <si>
    <t>Single-Family Residential REITs</t>
  </si>
  <si>
    <t>Multi-line Insurance</t>
  </si>
  <si>
    <t>Water Utilities</t>
  </si>
  <si>
    <t>221310 - Water Supply and Irrigation Systems</t>
  </si>
  <si>
    <t>33531 - Electrical Equipment Manufacturing</t>
  </si>
  <si>
    <t>Specialized REITs</t>
  </si>
  <si>
    <t>Telecom Tower REITs</t>
  </si>
  <si>
    <t>517112 - Wireless Telecommunications Carriers (except Satellite)</t>
  </si>
  <si>
    <t>337110 - Wood Kitchen Cabinet and Countertop Manufacturing</t>
  </si>
  <si>
    <t>Industrial REITs</t>
  </si>
  <si>
    <t>334513 - Instruments and Related Products Manufacturing for Measuring, Displaying, and Controlling Industrial Process Variables</t>
  </si>
  <si>
    <t>561311 - Employment Placement Agencies</t>
  </si>
  <si>
    <t>Electronic Components</t>
  </si>
  <si>
    <t>334417 - Electronic Connector Manufacturing</t>
  </si>
  <si>
    <t>Telecommunication Services</t>
  </si>
  <si>
    <t>Diversified Telecommunication Services</t>
  </si>
  <si>
    <t>Alternative Carriers</t>
  </si>
  <si>
    <t>Oil and Gas Storage and Transportation</t>
  </si>
  <si>
    <t>48621 - Pipeline Transportation of Natural Gas</t>
  </si>
  <si>
    <t>Oil and Gas Exploration and Production</t>
  </si>
  <si>
    <t>2111 - Oil and Gas Extraction</t>
  </si>
  <si>
    <t>524210 - Insurance Agencies and Brokerages</t>
  </si>
  <si>
    <t>Multi-Family Residential REITs</t>
  </si>
  <si>
    <t>5311 - Lessors of Real Estate</t>
  </si>
  <si>
    <t>561621 - Security Systems Services (except Locksmiths)</t>
  </si>
  <si>
    <t>327215 - Glass Product Manufacturing Made of Purchased Glass</t>
  </si>
  <si>
    <t>52599 - Other Financial Vehicles</t>
  </si>
  <si>
    <t>523150 - Investment Banking and Securities Intermediation</t>
  </si>
  <si>
    <t>Hotel and Resort REITs</t>
  </si>
  <si>
    <t>Technology Hardware, Storage and Peripherals</t>
  </si>
  <si>
    <t>334220 - Radio and Television Broadcasting and Wireless Communications Equipment Manufacturing</t>
  </si>
  <si>
    <t>4238 - Machinery, Equipment, and Supplies Merchant Wholesalers</t>
  </si>
  <si>
    <t>3342 - Communications Equipment Manufacturing</t>
  </si>
  <si>
    <t>Metal, Glass and Plastic Containers</t>
  </si>
  <si>
    <t>326199 - All Other Plastics Product Manufacturing</t>
  </si>
  <si>
    <t>Restaurants</t>
  </si>
  <si>
    <t>72251 - Restaurants and Other Eating Places</t>
  </si>
  <si>
    <t>32518 - Other Basic Inorganic Chemical Manufacturing</t>
  </si>
  <si>
    <t>Ground Transportation</t>
  </si>
  <si>
    <t>Cargo Ground Transportation</t>
  </si>
  <si>
    <t>4841 - General Freight Trucking</t>
  </si>
  <si>
    <t>212115 - Underground Coal Mining</t>
  </si>
  <si>
    <t>Agricultural Products and Services</t>
  </si>
  <si>
    <t>3112 - Grain and Oilseed Milling</t>
  </si>
  <si>
    <t>Energy Equipment and Services</t>
  </si>
  <si>
    <t>Oil and Gas Equipment and Services</t>
  </si>
  <si>
    <t>333132 - Oil and Gas Field Machinery and Equipment Manufacturing</t>
  </si>
  <si>
    <t>722513 - Limited-Service Restaurants</t>
  </si>
  <si>
    <t>622110 - General Medical and Surgical Hospitals</t>
  </si>
  <si>
    <t>Homefurnishing Retail</t>
  </si>
  <si>
    <t>4491 - Furniture and Home Furnishings Retailers</t>
  </si>
  <si>
    <t>562 - Waste Management and Remediation Services</t>
  </si>
  <si>
    <t>457210 - Fuel Dealers</t>
  </si>
  <si>
    <t>334519 - Other Measuring and Controlling Device Manufacturing</t>
  </si>
  <si>
    <t>332322 - Sheet Metal Work Manufacturing</t>
  </si>
  <si>
    <t>33451 - Navigational, Measuring, Electromedical, and Control Instruments Manufacturing</t>
  </si>
  <si>
    <t>Technology Distributors</t>
  </si>
  <si>
    <t>423690 - Other Electronic Parts and Equipment Merchant Wholesalers</t>
  </si>
  <si>
    <t>441 - Motor Vehicle and Parts Dealers</t>
  </si>
  <si>
    <t>3255 - Paint, Coating, and Adhesive Manufacturing</t>
  </si>
  <si>
    <t>524128 - Other Direct Insurance (except Life, Health, and Medical) Carriers</t>
  </si>
  <si>
    <t>517410 - Satellite Telecommunications</t>
  </si>
  <si>
    <t>621 - Ambulatory Health Care Services</t>
  </si>
  <si>
    <t>33641 - Aerospace Product and Parts Manufacturing</t>
  </si>
  <si>
    <t>Integrated Telecommunication Services</t>
  </si>
  <si>
    <t>51711 - Wired and Wireless Telecommunications Carriers (except Satellite)</t>
  </si>
  <si>
    <t>331110 - Iron and Steel Mills and Ferroalloy Manufacturing</t>
  </si>
  <si>
    <t>3359 - Other Electrical Equipment and Component Manufacturing</t>
  </si>
  <si>
    <t>Entertainment</t>
  </si>
  <si>
    <t>Movies and Entertainment</t>
  </si>
  <si>
    <t>711211 - Sports Teams and Clubs</t>
  </si>
  <si>
    <t>Independent Power and Renewable Electricity Producers</t>
  </si>
  <si>
    <t>Renewable Electricity</t>
  </si>
  <si>
    <t>Gas Utilities</t>
  </si>
  <si>
    <t>221210 - Natural Gas Distribution</t>
  </si>
  <si>
    <t>721110 - Hotels (except Casino Hotels) and Motels</t>
  </si>
  <si>
    <t>813212 - Voluntary Health Organizations</t>
  </si>
  <si>
    <t>519290 - Web Search Portals and All Other Information Services</t>
  </si>
  <si>
    <t>541214 - Payroll Services</t>
  </si>
  <si>
    <t>4411 - Automobile Dealers</t>
  </si>
  <si>
    <t>54171 - Research and Development in the Physical, Engineering, and Life Sciences</t>
  </si>
  <si>
    <t>322220 - Paper Bag and Coated and Treated Paper Manufacturing</t>
  </si>
  <si>
    <t>541714 - Research and Development in Biotechnology (except Nanobiotechnology)</t>
  </si>
  <si>
    <t>522320 - Financial Transactions Processing, Reserve, and Clearinghouse Activities</t>
  </si>
  <si>
    <t>Passenger Ground Transportation</t>
  </si>
  <si>
    <t>532111 - Passenger Car Rental</t>
  </si>
  <si>
    <t>325510 - Paint and Coating Manufacturing</t>
  </si>
  <si>
    <t>332994 - Small Arms, Ordnance, and Ordnance Accessories Manufacturing</t>
  </si>
  <si>
    <t>522180 - Savings Institutions and Other Depository Credit Intermediation</t>
  </si>
  <si>
    <t>541715 - Research and Development in the Physical, Engineering, and Life Sciences (except Nanotechnology and Biotechnology)</t>
  </si>
  <si>
    <t>335132 - Commercial, Industrial, and Institutional Electric Lighting Fixture Manufacturing</t>
  </si>
  <si>
    <t>31142 - Fruit and Vegetable Canning, Pickling, and Drying</t>
  </si>
  <si>
    <t>333310 - Commercial and Service Industry Machinery Manufacturing</t>
  </si>
  <si>
    <t>519 - Web Search Portals, Libraries, Archives, and Other Information Services</t>
  </si>
  <si>
    <t>332431 - Metal Can Manufacturing</t>
  </si>
  <si>
    <t>Specialized Finance</t>
  </si>
  <si>
    <t>517810 - All Other Telecommunications</t>
  </si>
  <si>
    <t>Diversified Banks</t>
  </si>
  <si>
    <t>3329 - Other Fabricated Metal Product Manufacturing</t>
  </si>
  <si>
    <t>339115 - Ophthalmic Goods Manufacturing</t>
  </si>
  <si>
    <t>455 - General Merchandise Retailers</t>
  </si>
  <si>
    <t>423330 - Roofing, Siding, and Insulation Material Merchant Wholesalers</t>
  </si>
  <si>
    <t>Household Durables</t>
  </si>
  <si>
    <t>Homebuilding</t>
  </si>
  <si>
    <t>23611 - Residential Building Construction</t>
  </si>
  <si>
    <t>33441 - Semiconductor and Other Electronic Component Manufacturing</t>
  </si>
  <si>
    <t>334419 - Other Electronic Component Manufacturing</t>
  </si>
  <si>
    <t>Household and Personal Products</t>
  </si>
  <si>
    <t>Personal Care Products</t>
  </si>
  <si>
    <t>339999 - All Other Miscellaneous Manufacturing</t>
  </si>
  <si>
    <t>Electronic Manufacturing Services</t>
  </si>
  <si>
    <t>Multi-Sector Holdings</t>
  </si>
  <si>
    <t>3261 - Plastics Product Manufacturing</t>
  </si>
  <si>
    <t>Computer and Electronics Retail</t>
  </si>
  <si>
    <t>449210 - Electronics and Appliance Retailers</t>
  </si>
  <si>
    <t>Home Improvement Retail</t>
  </si>
  <si>
    <t>Investment Banking and Brokerage</t>
  </si>
  <si>
    <t>492110 - Couriers and Express Delivery Services</t>
  </si>
  <si>
    <t>32541 - Pharmaceutical and Medicine Manufacturing</t>
  </si>
  <si>
    <t>Footwear</t>
  </si>
  <si>
    <t>316210 - Footwear Manufacturing</t>
  </si>
  <si>
    <t>722511 - Full-Service Restaurants</t>
  </si>
  <si>
    <t>Consumer Staples Merchandise Retail</t>
  </si>
  <si>
    <t>455211 - Warehouse Clubs and Supercenters</t>
  </si>
  <si>
    <t>211130 - Natural Gas Extraction</t>
  </si>
  <si>
    <t>211 - Oil and Gas Extraction</t>
  </si>
  <si>
    <t>523991 - Trust, Fiduciary, and Custody Activities</t>
  </si>
  <si>
    <t>Heavy Electrical Equipment</t>
  </si>
  <si>
    <t>335312 - Motor and Generator Manufacturing</t>
  </si>
  <si>
    <t>3361 - Motor Vehicle Manufacturing</t>
  </si>
  <si>
    <t>561110 - Office Administrative Services</t>
  </si>
  <si>
    <t>52399 - All Other Financial Investment Activities</t>
  </si>
  <si>
    <t>423310 - Lumber, Plywood, Millwork, and Wood Panel Merchant Wholesalers</t>
  </si>
  <si>
    <t>561599 - All Other Travel Arrangement and Reservation Services</t>
  </si>
  <si>
    <t>54151 - Computer Systems Design and Related Services</t>
  </si>
  <si>
    <t>334510 - Electromedical and Electrotherapeutic Apparatus Manufacturing</t>
  </si>
  <si>
    <t>Leisure Facilities</t>
  </si>
  <si>
    <t>71395 - Bowling Centers</t>
  </si>
  <si>
    <t>713 - Amusement, Gambling, and Recreation Industries</t>
  </si>
  <si>
    <t>Commercial Printing</t>
  </si>
  <si>
    <t>323111 - Commercial Printing (except Screen and Books)</t>
  </si>
  <si>
    <t>Office REITs</t>
  </si>
  <si>
    <t>Diversified Metals and Mining</t>
  </si>
  <si>
    <t>212390 - Other Nonmetallic Mineral Mining and Quarrying</t>
  </si>
  <si>
    <t>551111 - Offices of Bank Holding Companies</t>
  </si>
  <si>
    <t>541320 - Landscape Architectural Services</t>
  </si>
  <si>
    <t>213112 - Support Activities for Oil and Gas Operations</t>
  </si>
  <si>
    <t>Data Processing and Outsourced Services</t>
  </si>
  <si>
    <t>531210 - Offices of Real Estate Agents and Brokers</t>
  </si>
  <si>
    <t>623 - Nursing and Residential Care Facilities</t>
  </si>
  <si>
    <t>999977 - Conglomerates</t>
  </si>
  <si>
    <t>2362 - Nonresidential Building Construction</t>
  </si>
  <si>
    <t>221121 - Electric Bulk Power Transmission and Control</t>
  </si>
  <si>
    <t>Reinsurance</t>
  </si>
  <si>
    <t>524130 - Reinsurance Carriers</t>
  </si>
  <si>
    <t>Beverages</t>
  </si>
  <si>
    <t>Distillers and Vintners</t>
  </si>
  <si>
    <t>312140 - Distilleries</t>
  </si>
  <si>
    <t>33661 - Ship and Boat Building</t>
  </si>
  <si>
    <t>459120 - Hobby, Toy, and Game Retailers</t>
  </si>
  <si>
    <t>321992 - Prefabricated Wood Building Manufacturing</t>
  </si>
  <si>
    <t>458 - Clothing, Clothing Accessories, Shoe, and Jewelry Retailers</t>
  </si>
  <si>
    <t>3364 - Aerospace Product and Parts Manufacturing</t>
  </si>
  <si>
    <t>48412 - General Freight Trucking, Long-Distance</t>
  </si>
  <si>
    <t>Media</t>
  </si>
  <si>
    <t>Cable and Satellite</t>
  </si>
  <si>
    <t>33299 - All Other Fabricated Metal Product Manufacturing</t>
  </si>
  <si>
    <t>721120 - Casino Hotels</t>
  </si>
  <si>
    <t>458210 - Shoe Retailers</t>
  </si>
  <si>
    <t>22131 - Water Supply and Irrigation Systems</t>
  </si>
  <si>
    <t>112310 - Chicken Egg Production</t>
  </si>
  <si>
    <t>Oil and Gas Refining and Marketing</t>
  </si>
  <si>
    <t>324110 - Petroleum Refineries</t>
  </si>
  <si>
    <t>441210 - Recreational Vehicle Dealers</t>
  </si>
  <si>
    <t>Marine Transportation</t>
  </si>
  <si>
    <t>483111 - Deep Sea Freight Transportation</t>
  </si>
  <si>
    <t>522210 - Credit Card Issuing</t>
  </si>
  <si>
    <t>315 - Apparel Manufacturing</t>
  </si>
  <si>
    <t>325413 - In-Vitro Diagnostic Substance Manufacturing</t>
  </si>
  <si>
    <t>32412 - Asphalt Paving, Roofing, and Saturated Materials Manufacturing</t>
  </si>
  <si>
    <t>541611 - Administrative Management and General Management Consulting Services</t>
  </si>
  <si>
    <t>487210 - Scenic and Sightseeing Transportation, Water</t>
  </si>
  <si>
    <t>812210 - Funeral Homes and Funeral Services</t>
  </si>
  <si>
    <t>441120 - Used Car Dealers</t>
  </si>
  <si>
    <t>445131 - Convenience Retailers</t>
  </si>
  <si>
    <t>6215 - Medical and Diagnostic Laboratories</t>
  </si>
  <si>
    <t>333120 - Construction Machinery Manufacturing</t>
  </si>
  <si>
    <t>54121 - Accounting, Tax Preparation, Bookkeeping, and Payroll Services</t>
  </si>
  <si>
    <t>Real Estate Management and Development</t>
  </si>
  <si>
    <t>Real Estate Services</t>
  </si>
  <si>
    <t>531 - Real Estate</t>
  </si>
  <si>
    <t>423430 - Computer and Computer Peripheral Equipment and Software Merchant Wholesalers</t>
  </si>
  <si>
    <t>33341 - Ventilation, Heating, Air-Conditioning, and Commercial Refrigeration Equipment Manufacturing</t>
  </si>
  <si>
    <t>Soft Drinks and Non-alcoholic Beverages</t>
  </si>
  <si>
    <t>312111 - Soft Drink Manufacturing</t>
  </si>
  <si>
    <t>424210 - Drugs and Druggists' Sundries Merchant Wholesalers</t>
  </si>
  <si>
    <t>621491 - HMO Medical Centers</t>
  </si>
  <si>
    <t>22112 - Electric Power Transmission, Control, and Distribution</t>
  </si>
  <si>
    <t>Household Products</t>
  </si>
  <si>
    <t>4235 - Metal and Mineral (except Petroleum) Merchant Wholesalers</t>
  </si>
  <si>
    <t>2389 - Other Specialty Trade Contractors</t>
  </si>
  <si>
    <t>236115 - New Single-Family Housing Construction (except For-Sale Builders)</t>
  </si>
  <si>
    <t>Health Care Technology</t>
  </si>
  <si>
    <t>Fertilizers and Agricultural Chemicals</t>
  </si>
  <si>
    <t>325311 - Nitrogenous Fertilizer Manufacturing</t>
  </si>
  <si>
    <t>332410 - Power Boiler and Heat Exchanger Manufacturing</t>
  </si>
  <si>
    <t>486210 - Pipeline Transportation of Natural Gas</t>
  </si>
  <si>
    <t>424710 - Petroleum Bulk Stations and Terminals</t>
  </si>
  <si>
    <t>Integrated Oil and Gas</t>
  </si>
  <si>
    <t>456191 - Food (Health) Supplement Retailers</t>
  </si>
  <si>
    <t>325611 - Soap and Other Detergent Manufacturing</t>
  </si>
  <si>
    <t>334290 - Other Communications Equipment Manufacturing</t>
  </si>
  <si>
    <t>32311 - Printing</t>
  </si>
  <si>
    <t>51213 - Motion Picture and Video Exhibition</t>
  </si>
  <si>
    <t>561990 - All Other Support Services</t>
  </si>
  <si>
    <t>523910 - Miscellaneous Intermediation</t>
  </si>
  <si>
    <t>51321 - Software Publishers</t>
  </si>
  <si>
    <t>5416 - Management, Scientific, and Technical Consulting Services</t>
  </si>
  <si>
    <t>Financial Exchanges and Data</t>
  </si>
  <si>
    <t>523210 - Securities and Commodity Exchanges</t>
  </si>
  <si>
    <t>52411 - Direct Life, Health, and Medical Insurance Carriers</t>
  </si>
  <si>
    <t>31211 - Soft Drink and Ice Manufacturing</t>
  </si>
  <si>
    <t>3121 - Beverage Manufacturing</t>
  </si>
  <si>
    <t>517111 - Wired Telecommunications Carriers</t>
  </si>
  <si>
    <t>33392 - Material Handling Equipment Manufacturing</t>
  </si>
  <si>
    <t>238 - Specialty Trade Contractors</t>
  </si>
  <si>
    <t>21222 - Gold Ore and Silver Ore Mining</t>
  </si>
  <si>
    <t>322299 - All Other Converted Paper Product Manufacturing</t>
  </si>
  <si>
    <t>311 - Food Manufacturing</t>
  </si>
  <si>
    <t>62 - Health Care and Social Assistance</t>
  </si>
  <si>
    <t>211120 - Crude Petroleum Extraction</t>
  </si>
  <si>
    <t>331315 - Aluminum Sheet, Plate, and Foil Manufacturing</t>
  </si>
  <si>
    <t>4237 - Hardware, and Plumbing and Heating Equipment and Supplies Merchant Wholesalers</t>
  </si>
  <si>
    <t>Security and Alarm Services</t>
  </si>
  <si>
    <t>5616 - Investigation and Security Services</t>
  </si>
  <si>
    <t>Transportation Infrastructure</t>
  </si>
  <si>
    <t>Airport Services</t>
  </si>
  <si>
    <t>48811 - Airport Operations</t>
  </si>
  <si>
    <t>33411 - Computer and Peripheral Equipment Manufacturing</t>
  </si>
  <si>
    <t>32531 - Fertilizer and Compost Manufacturing</t>
  </si>
  <si>
    <t>325620 - Toilet Preparation Manufacturing</t>
  </si>
  <si>
    <t>459 - Sporting Goods, Hobby, Musical Instrument, Book, and Miscellaneous Retailers</t>
  </si>
  <si>
    <t>484121 - General Freight Trucking, Long-Distance, Truckload</t>
  </si>
  <si>
    <t>Construction Materials</t>
  </si>
  <si>
    <t>3273 - Cement and Concrete Product Manufacturing</t>
  </si>
  <si>
    <t>Household Appliances</t>
  </si>
  <si>
    <t>33399 - All Other General Purpose Machinery Manufacturing</t>
  </si>
  <si>
    <t>Advertising</t>
  </si>
  <si>
    <t>541810 - Advertising Agencies</t>
  </si>
  <si>
    <t>212290 - Other Metal Ore Mining</t>
  </si>
  <si>
    <t>424720 - Petroleum and Petroleum Products Merchant Wholesalers (except Bulk Stations and Terminals)</t>
  </si>
  <si>
    <t>332439 - Other Metal Container Manufacturing</t>
  </si>
  <si>
    <t>3334 - Ventilation, Heating, Air-Conditioning, and Commercial Refrigeration Equipment Manufacturing</t>
  </si>
  <si>
    <t>Rail Transportation</t>
  </si>
  <si>
    <t>482111 - Line-Haul Railroads</t>
  </si>
  <si>
    <t>531190 - Lessors of Other Real Estate Property</t>
  </si>
  <si>
    <t>Self-Storage REITs</t>
  </si>
  <si>
    <t>333618 - Other Engine Equipment Manufacturing</t>
  </si>
  <si>
    <t>531120 - Lessors of Nonresidential Buildings (except Miniwarehouses)</t>
  </si>
  <si>
    <t>5313 - Activities Related to Real Estate</t>
  </si>
  <si>
    <t>53241 - Construction, Transportation, Mining, and Forestry Machinery and Equipment Rental and Leasing</t>
  </si>
  <si>
    <t>52211 - Commercial Banking</t>
  </si>
  <si>
    <t>325320 - Pesticide and Other Agricultural Chemical Manufacturing</t>
  </si>
  <si>
    <t>236117 - New Housing For-Sale Builders</t>
  </si>
  <si>
    <t>513110 - Newspaper Publishers</t>
  </si>
  <si>
    <t>335999 - All Other Miscellaneous Electrical Equipment and Component Manufacturing</t>
  </si>
  <si>
    <t>621492 - Kidney Dialysis Centers</t>
  </si>
  <si>
    <t>Data Center REITs</t>
  </si>
  <si>
    <t>455110 - Department Stores</t>
  </si>
  <si>
    <t>423710 - Hardware Merchant Wholesalers</t>
  </si>
  <si>
    <t>3114 - Fruit and Vegetable Preserving and Specialty Food Manufacturing</t>
  </si>
  <si>
    <t>45521 - Warehouse Clubs, Supercenters, and Other General Merchandise Retailers</t>
  </si>
  <si>
    <t>455219 - All Other General Merchandise Retailers</t>
  </si>
  <si>
    <t>333998 - All Other Miscellaneous General Purpose Machinery Manufacturing</t>
  </si>
  <si>
    <t>561450 - Credit Bureaus</t>
  </si>
  <si>
    <t>Interactive Home Entertainment</t>
  </si>
  <si>
    <t>81111 - Automotive Mechanical and Electrical Repair and Maintenance</t>
  </si>
  <si>
    <t>336413 - Other Aircraft Parts and Auxiliary Equipment Manufacturing</t>
  </si>
  <si>
    <t>722515 - Snack and Nonalcoholic Beverage Bars</t>
  </si>
  <si>
    <t>42383 - Industrial Machinery and Equipment Merchant Wholesalers</t>
  </si>
  <si>
    <t>327310 - Cement Manufacturing</t>
  </si>
  <si>
    <t>517 - Telecommunications</t>
  </si>
  <si>
    <t>325612 - Polish and Other Sanitation Good Manufacturing</t>
  </si>
  <si>
    <t>325180 - Other Basic Inorganic Chemical Manufacturing</t>
  </si>
  <si>
    <t>238210 - Electrical Contractors and Other Wiring Installation Contractors</t>
  </si>
  <si>
    <t>561920 - Convention and Trade Show Organizers</t>
  </si>
  <si>
    <t>Commercial and Residential Mortgage Finance</t>
  </si>
  <si>
    <t>621498 - All Other Outpatient Care Centers</t>
  </si>
  <si>
    <t>71121 - Spectator Sports</t>
  </si>
  <si>
    <t>33591 - Battery Manufacturing</t>
  </si>
  <si>
    <t>5132 - Software Publishers</t>
  </si>
  <si>
    <t>486 - Pipeline Transportation</t>
  </si>
  <si>
    <t>3391 - Medical Equipment and Supplies Manufacturing</t>
  </si>
  <si>
    <t>339991 - Gasket, Packing, and Sealing Device Manufacturing</t>
  </si>
  <si>
    <t>541512 - Computer Systems Design Services</t>
  </si>
  <si>
    <t>Other Specialized REITs</t>
  </si>
  <si>
    <t>524298 - All Other Insurance Related Activities</t>
  </si>
  <si>
    <t>31512 - Apparel Knitting Mills</t>
  </si>
  <si>
    <t>3335 - Metalworking Machinery Manufacturing</t>
  </si>
  <si>
    <t>3339 - Other General Purpose Machinery Manufacturing</t>
  </si>
  <si>
    <t>Home Furnishings</t>
  </si>
  <si>
    <t>33712 - Household and Institutional Furniture Manufacturing</t>
  </si>
  <si>
    <t>334610 - Manufacturing and Reproducing Magnetic and Optical Media</t>
  </si>
  <si>
    <t>5231 - Securities and Commodity Contracts Intermediation and Brokerage</t>
  </si>
  <si>
    <t>713210 - Casinos (except Casino Hotels)</t>
  </si>
  <si>
    <t>221122 - Electric Power Distribution</t>
  </si>
  <si>
    <t>237130 - Power and Communication Line and Related Structures Construction</t>
  </si>
  <si>
    <t>457 - Gasoline Stations and Fuel Dealers</t>
  </si>
  <si>
    <t>488510 - Freight Transportation Arrangement</t>
  </si>
  <si>
    <t>541690 - Other Scientific and Technical Consulting Services</t>
  </si>
  <si>
    <t>531130 - Lessors of Miniwarehouses and Self-Storage Units</t>
  </si>
  <si>
    <t>42371 - Hardware Merchant Wholesalers</t>
  </si>
  <si>
    <t>522292 - Real Estate Credit</t>
  </si>
  <si>
    <t>336120 - Heavy Duty Truck Manufacturing</t>
  </si>
  <si>
    <t>423720 - Plumbing and Heating Equipment and Supplies (Hydronics) Merchant Wholesalers</t>
  </si>
  <si>
    <t>Automobiles</t>
  </si>
  <si>
    <t>Automobile Manufacturers</t>
  </si>
  <si>
    <t>336110 - Automobile and Light Duty Motor Vehicle Manufacturing</t>
  </si>
  <si>
    <t>524127 - Direct Title Insurance Carriers</t>
  </si>
  <si>
    <t>334412 - Bare Printed Circuit Board Manufacturing</t>
  </si>
  <si>
    <t>4441 - Building Material and Supplies Dealers</t>
  </si>
  <si>
    <t>3118 - Bakeries and Tortilla Manufacturing</t>
  </si>
  <si>
    <t>333914 - Measuring, Dispensing, and Other Pumping Equipment Manufacturing</t>
  </si>
  <si>
    <t>713290 - Other Gambling Industries</t>
  </si>
  <si>
    <t>Real Estate Development</t>
  </si>
  <si>
    <t>237210 - Land Subdivision</t>
  </si>
  <si>
    <t>321 - Wood Product Manufacturing</t>
  </si>
  <si>
    <t>Broadcasting</t>
  </si>
  <si>
    <t>516120 - Television Broadcasting Stations</t>
  </si>
  <si>
    <t>Copper</t>
  </si>
  <si>
    <t>212230 - Copper, Nickel, Lead, and Zinc Mining</t>
  </si>
  <si>
    <t>111 - Crop Production</t>
  </si>
  <si>
    <t>311111 - Dog and Cat Food Manufacturing</t>
  </si>
  <si>
    <t>811 - Repair and Maintenance</t>
  </si>
  <si>
    <t>Real Estate Operating Companies</t>
  </si>
  <si>
    <t>4821 - Rail Transportation</t>
  </si>
  <si>
    <t>54161 - Management Consulting Services</t>
  </si>
  <si>
    <t>621511 - Medical Laboratories</t>
  </si>
  <si>
    <t>484 - Truck Transportation</t>
  </si>
  <si>
    <t>339930 - Doll, Toy, and Game Manufacturing</t>
  </si>
  <si>
    <t>Publishing</t>
  </si>
  <si>
    <t>Consumer Electronics</t>
  </si>
  <si>
    <t>333611 - Turbine and Turbine Generator Set Units Manufacturing</t>
  </si>
  <si>
    <t>Silver</t>
  </si>
  <si>
    <t>42472 - Petroleum and Petroleum Products Merchant Wholesalers (except Bulk Stations and Terminals)</t>
  </si>
  <si>
    <t>423120 - Motor Vehicle Supplies and New Parts Merchant Wholesalers</t>
  </si>
  <si>
    <t>3323 - Architectural and Structural Metals Manufacturing</t>
  </si>
  <si>
    <t>42 - Wholesale Trade</t>
  </si>
  <si>
    <t>Wireless Telecommunication Services</t>
  </si>
  <si>
    <t>483 - Water Transportation</t>
  </si>
  <si>
    <t>485310 - Taxi and Ridesharing Services</t>
  </si>
  <si>
    <t>61 - Educational Services</t>
  </si>
  <si>
    <t>611710 - Educational Support Services</t>
  </si>
  <si>
    <t>237310 - Highway, Street, and Bridge Construction</t>
  </si>
  <si>
    <t>32221 - Paperboard Container Manufacturing</t>
  </si>
  <si>
    <t>2379 - Other Heavy and Civil Engineering Construction</t>
  </si>
  <si>
    <t>522299 - International, Secondary Market, and All Other Nondepository Credit Intermediation</t>
  </si>
  <si>
    <t>32519 - Other Basic Organic Chemical Manufacturing</t>
  </si>
  <si>
    <t>33243 - Metal Can, Box, and Other Metal Container (Light Gauge) Manufacturing</t>
  </si>
  <si>
    <t>5415 - Computer Systems Design and Related Services</t>
  </si>
  <si>
    <t>332321 - Metal Window and Door Manufacturing</t>
  </si>
  <si>
    <t>445110 - Supermarkets and Other Grocery Retailers (except Convenience Retailers)</t>
  </si>
  <si>
    <t>Drug Retail</t>
  </si>
  <si>
    <t>456110 - Pharmacies and Drug Retailers</t>
  </si>
  <si>
    <t>488210 - Support Activities for Rail Transportation</t>
  </si>
  <si>
    <t>423810 - Construction and Mining (except Oil Well) Machinery and Equipment Merchant Wholesalers</t>
  </si>
  <si>
    <t>541213 - Tax Preparation Services</t>
  </si>
  <si>
    <t>325520 - Adhesive Manufacturing</t>
  </si>
  <si>
    <t>Motorcycle Manufacturers</t>
  </si>
  <si>
    <t>336991 - Motorcycle, Bicycle, and Parts Manufacturing</t>
  </si>
  <si>
    <t>33992 - Sporting and Athletic Goods Manufacturing</t>
  </si>
  <si>
    <t>561790 - Other Services to Buildings and Dwellings</t>
  </si>
  <si>
    <t>336412 - Aircraft Engine and Engine Parts Manufacturing</t>
  </si>
  <si>
    <t>Oil and Gas Drilling</t>
  </si>
  <si>
    <t>213111 - Drilling Oil and Gas Wells</t>
  </si>
  <si>
    <t>332722 - Bolt, Nut, Screw, Rivet, and Washer Manufacturing</t>
  </si>
  <si>
    <t>721 - Accommodation</t>
  </si>
  <si>
    <t>621111 - Offices of Physicians (except Mental Health Specialists)</t>
  </si>
  <si>
    <t>3372 - Office Furniture (including Fixtures) Manufacturing</t>
  </si>
  <si>
    <t>334517 - Irradiation Apparatus Manufacturing</t>
  </si>
  <si>
    <t>335 - Electrical Equipment, Appliance, and Component Manufacturing</t>
  </si>
  <si>
    <t>311611 - Animal (except Poultry) Slaughtering</t>
  </si>
  <si>
    <t>2361 - Residential Building Construction</t>
  </si>
  <si>
    <t>3351 - Electric Lighting Equipment Manufacturing</t>
  </si>
  <si>
    <t>336611 - Ship Building and Repairing</t>
  </si>
  <si>
    <t>Diversified Chemicals</t>
  </si>
  <si>
    <t>333924 - Industrial Truck, Tractor, Trailer, and Stacker Machinery Manufacturing</t>
  </si>
  <si>
    <t>5192 - Web Search Portals, Libraries, Archives, and Other Information Services</t>
  </si>
  <si>
    <t>31199 - All Other Food Manufacturing</t>
  </si>
  <si>
    <t>541 - Professional, Scientific, and Technical Services</t>
  </si>
  <si>
    <t>523999 - Miscellaneous Financial Investment Activities</t>
  </si>
  <si>
    <t>561330 - Professional Employer Organizations</t>
  </si>
  <si>
    <t>332618 - Other Fabricated Wire Product Manufacturing</t>
  </si>
  <si>
    <t>33721 - Office Furniture (including Fixtures) Manufacturing</t>
  </si>
  <si>
    <t>325199 - All Other Basic Organic Chemical Manufacturing</t>
  </si>
  <si>
    <t>334 - Computer and Electronic Product Manufacturing</t>
  </si>
  <si>
    <t>493190 - Other Warehousing and Storage</t>
  </si>
  <si>
    <t>525 - Funds, Trusts, and Other Financial Vehicles</t>
  </si>
  <si>
    <t>334514 - Totalizing Fluid Meter and Counting Device Manufacturing</t>
  </si>
  <si>
    <t>213 - Support Activities for Mining</t>
  </si>
  <si>
    <t>31181 - Bread and Bakery Product Manufacturing</t>
  </si>
  <si>
    <t>5259 - Other Investment Pools and Funds</t>
  </si>
  <si>
    <t>999990 - Non-Operating Establishments</t>
  </si>
  <si>
    <t>321911 - Wood Window and Door Manufacturing</t>
  </si>
  <si>
    <t>333241 - Food Product Machinery Manufacturing</t>
  </si>
  <si>
    <t>513120 - Periodical Publishers</t>
  </si>
  <si>
    <t>52239 - Other Activities Related to Credit Intermediation</t>
  </si>
  <si>
    <t>33131 - Alumina and Aluminum Production and Processing</t>
  </si>
  <si>
    <t>4241 - Paper and Paper Product Merchant Wholesalers</t>
  </si>
  <si>
    <t>31191 - Snack Food Manufacturing</t>
  </si>
  <si>
    <t>33351 - Metalworking Machinery Manufacturing</t>
  </si>
  <si>
    <t>311920 - Coffee and Tea Manufacturing</t>
  </si>
  <si>
    <t>56131 - Employment Placement Agencies and Executive Search Services</t>
  </si>
  <si>
    <t>322291 - Sanitary Paper Product Manufacturing</t>
  </si>
  <si>
    <t>624410 - Child Care Services</t>
  </si>
  <si>
    <t>327390 - Other Concrete Product Manufacturing</t>
  </si>
  <si>
    <t>541612 - Human Resources Consulting Services</t>
  </si>
  <si>
    <t>333248 - All Other Industrial Machinery Manufacturing</t>
  </si>
  <si>
    <t>722 - Food Services and Drinking Places</t>
  </si>
  <si>
    <t>334511 - Search, Detection, Navigation, Guidance, Aeronautical, and Nautical System and Instrument Manufacturing</t>
  </si>
  <si>
    <t>311411 - Frozen Fruit, Juice, and Vegetable Manufacturing</t>
  </si>
  <si>
    <t>4249 - Miscellaneous Nondurable Goods Merchant Wholesalers</t>
  </si>
  <si>
    <t>337121 - Upholstered Household Furniture Manufacturing</t>
  </si>
  <si>
    <t>541110 - Offices of Lawyers</t>
  </si>
  <si>
    <t>522310 - Mortgage and Nonmortgage Loan Brokers</t>
  </si>
  <si>
    <t>33611 - Automobile and Light Duty Motor Vehicle Manufacturing</t>
  </si>
  <si>
    <t>71 - Arts, Entertainment, and Recreation</t>
  </si>
  <si>
    <t>713940 - Fitness and Recreational Sports Centers</t>
  </si>
  <si>
    <t>62142 - Outpatient Mental Health and Substance Abuse Centers</t>
  </si>
  <si>
    <t>2122 - Metal Ore Mining</t>
  </si>
  <si>
    <t>611310 - Colleges, Universities, and Professional Schools</t>
  </si>
  <si>
    <t>333992 - Welding and Soldering Equipment Manufacturing</t>
  </si>
  <si>
    <t>5615 - Travel Arrangement and Reservation Services</t>
  </si>
  <si>
    <t>51211 - Motion Picture and Video Production</t>
  </si>
  <si>
    <t>512110 - Motion Picture and Video Production</t>
  </si>
  <si>
    <t>3344 - Semiconductor and Other Electronic Component Manufacturing</t>
  </si>
  <si>
    <t>7111 - Performing Arts Companies</t>
  </si>
  <si>
    <t>4231 - Motor Vehicle and Motor Vehicle Parts and Supplies Merchant Wholesalers</t>
  </si>
  <si>
    <t>Paper and Forest Products</t>
  </si>
  <si>
    <t>Forest Products</t>
  </si>
  <si>
    <t>444 - Building Material and Garden Equipment and Supplies Dealers</t>
  </si>
  <si>
    <t>3252 - Resin, Synthetic Rubber, and Artificial and Synthetic Fibers and Filaments Manufacturing</t>
  </si>
  <si>
    <t>512 - Motion Picture and Sound Recording Industries</t>
  </si>
  <si>
    <t>711219 - Other Spectator Sports</t>
  </si>
  <si>
    <t>Paper Products</t>
  </si>
  <si>
    <t>5418 - Advertising, Public Relations, and Related Services</t>
  </si>
  <si>
    <t>336612 - Boat Building</t>
  </si>
  <si>
    <t>441222 - Boat Dealers</t>
  </si>
  <si>
    <t>2123 - Nonmetallic Mineral Mining and Quarrying</t>
  </si>
  <si>
    <t>332913 - Plumbing Fixture Fitting and Trim Manufacturing</t>
  </si>
  <si>
    <t>331410 - Nonferrous Metal (except Aluminum) Smelting and Refining</t>
  </si>
  <si>
    <t>33993 - Doll, Toy, and Game Manufacturing</t>
  </si>
  <si>
    <t>31194 - Seasoning and Dressing Manufacturing</t>
  </si>
  <si>
    <t>532490 - Other Commercial and Industrial Machinery and Equipment Rental and Leasing</t>
  </si>
  <si>
    <t>336211 - Motor Vehicle Body Manufacturing</t>
  </si>
  <si>
    <t>811192 - Car Washes</t>
  </si>
  <si>
    <t>334515 - Instrument Manufacturing for Measuring and Testing Electricity and Electrical Signals</t>
  </si>
  <si>
    <t>314110 - Carpet and Rug Mills</t>
  </si>
  <si>
    <t>Brewers</t>
  </si>
  <si>
    <t>312120 - Breweries</t>
  </si>
  <si>
    <t>311821 - Cookie and Cracker Manufacturing</t>
  </si>
  <si>
    <t>4413 - Automotive Parts, Accessories, and Tire Retailers</t>
  </si>
  <si>
    <t>541620 - Environmental Consulting Services</t>
  </si>
  <si>
    <t>517121 - Telecommunications Resellers</t>
  </si>
  <si>
    <t>423830 - Industrial Machinery and Equipment Merchant Wholesalers</t>
  </si>
  <si>
    <t>3314 - Nonferrous Metal (except Aluminum) Production and Processing</t>
  </si>
  <si>
    <t>457110 - Gasoline Stations with Convenience Stores</t>
  </si>
  <si>
    <t>335311 - Power, Distribution, and Specialty Transformer Manufacturing</t>
  </si>
  <si>
    <t>2212 - Natural Gas Distribution</t>
  </si>
  <si>
    <t>623110 - Nursing Care Facilities (Skilled Nursing Facilities)</t>
  </si>
  <si>
    <t>456130 - Optical Goods Retailers</t>
  </si>
  <si>
    <t>334112 - Computer Storage Device Manufacturing</t>
  </si>
  <si>
    <t>4572 - Fuel Dealers</t>
  </si>
  <si>
    <t>Housewares and Specialties</t>
  </si>
  <si>
    <t>31141 - Frozen Food Manufacturing</t>
  </si>
  <si>
    <t>5239 - Other Financial Investment Activities</t>
  </si>
  <si>
    <t>331210 - Iron and Steel Pipe and Tube Manufacturing from Purchased Steel</t>
  </si>
  <si>
    <t>483112 - Deep Sea Passenger Transportation</t>
  </si>
  <si>
    <t>333414 - Heating Equipment (except Warm Air Furnaces) Manufacturing</t>
  </si>
  <si>
    <t>5413 - Architectural, Engineering, and Related Services</t>
  </si>
  <si>
    <t>3353 - Electrical Equipment Manufacturing</t>
  </si>
  <si>
    <t>456120 - Cosmetics, Beauty Supplies, and Perfume Retailers</t>
  </si>
  <si>
    <t>327213 - Glass Container Manufacturing</t>
  </si>
  <si>
    <t>33999 - All Other Miscellaneous Manufacturing</t>
  </si>
  <si>
    <t>332912 - Fluid Power Valve and Hose Fitting Manufacturing</t>
  </si>
  <si>
    <t>81211 - Hair, Nail, and Skin Care Services</t>
  </si>
  <si>
    <t>325998 - All Other Miscellaneous Chemical Product and Preparation Manufacturing</t>
  </si>
  <si>
    <t>221116 - Geothermal Electric Power Generation</t>
  </si>
  <si>
    <t>333921 - Elevator and Moving Stairway Manufacturing</t>
  </si>
  <si>
    <t>541850 - Indoor and Outdoor Display Advertising</t>
  </si>
  <si>
    <t>322130 - Paperboard Mills</t>
  </si>
  <si>
    <t>52229 - Other Nondepository Credit Intermediation</t>
  </si>
  <si>
    <t>Food Distributors</t>
  </si>
  <si>
    <t>4244 - Grocery and Related Product Merchant Wholesalers</t>
  </si>
  <si>
    <t>3259 - Other Chemical Product and Preparation Manufacturing</t>
  </si>
  <si>
    <t>311615 - Poultry Processing</t>
  </si>
  <si>
    <t>221118 - Other Electric Power Generation</t>
  </si>
  <si>
    <t>423910 - Sporting and Recreational Goods and Supplies Merchant Wholesalers</t>
  </si>
  <si>
    <t>Timber REITs</t>
  </si>
  <si>
    <t>335313 - Switchgear and Switchboard Apparatus Manufacturing</t>
  </si>
  <si>
    <t>312112 - Bottled Water Manufacturing</t>
  </si>
  <si>
    <t>6214 - Outpatient Care Centers</t>
  </si>
  <si>
    <t>332 - Fabricated Metal Product Manufacturing</t>
  </si>
  <si>
    <t>336320 - Motor Vehicle Electrical and Electronic Equipment Manufacturing</t>
  </si>
  <si>
    <t>621512 - Diagnostic Imaging Centers</t>
  </si>
  <si>
    <t>332991 - Ball and Roller Bearing Manufacturing</t>
  </si>
  <si>
    <t>3345 - Navigational, Measuring, Electromedical, and Control Instruments Manufacturing</t>
  </si>
  <si>
    <t>522390 - Other Activities Related to Credit Intermediation</t>
  </si>
  <si>
    <t>52413 - Reinsurance Carriers</t>
  </si>
  <si>
    <t>56211 - Waste Collection</t>
  </si>
  <si>
    <t>512230 - Music Publishers</t>
  </si>
  <si>
    <t>32419 - Other Petroleum and Coal Products Manufacturing</t>
  </si>
  <si>
    <t>449110 - Furniture Retailers</t>
  </si>
  <si>
    <t>336414 - Guided Missile and Space Vehicle Manufacturing</t>
  </si>
  <si>
    <t>335314 - Relay and Industrial Control Manufacturing</t>
  </si>
  <si>
    <t>561710 - Exterminating and Pest Control Services</t>
  </si>
  <si>
    <t>5321 - Automotive Equipment Rental and Leasing</t>
  </si>
  <si>
    <t>33122 - Rolling and Drawing of Purchased Steel</t>
  </si>
  <si>
    <t>523 - Securities, Commodity Contracts, and Other Financial Investments and Related Activities</t>
  </si>
  <si>
    <t>484122 - General Freight Trucking, Long-Distance, Less Than Truckload</t>
  </si>
  <si>
    <t>459510 - Used Merchandise Retailers</t>
  </si>
  <si>
    <t>5131 - Newspaper, Periodical, Book, and Directory Publishers</t>
  </si>
  <si>
    <t>48311 - Deep Sea, Coastal, and Great Lakes Water Transportation</t>
  </si>
  <si>
    <t>32611 - Plastics Packaging Materials and Unlaminated Film and Sheet Manufacturing</t>
  </si>
  <si>
    <t>622310 - Specialty (except Psychiatric and Substance Abuse) Hospitals</t>
  </si>
  <si>
    <t>335220 - Major Household Appliance Manufacturing</t>
  </si>
  <si>
    <t>51821 - Computing Infrastructure Providers, Data Processing, Web Hosting, and Related Services</t>
  </si>
  <si>
    <t>458310 - Jewelry Retailers</t>
  </si>
  <si>
    <t>516110 - Radio Broadcasting Stations</t>
  </si>
  <si>
    <t>713110 - Amusement and Theme Parks</t>
  </si>
  <si>
    <t>31621 - Footwear Manufacturing</t>
  </si>
  <si>
    <t>33221 - Cutlery and Handtool Manufacturing</t>
  </si>
  <si>
    <t>518 - Computing Infrastructure Providers, Data Processing, Web Hosting, and Related Services</t>
  </si>
  <si>
    <t>3253 - Pesticide, Fertilizer, and Other Agricultural Chemical Manufacturing</t>
  </si>
  <si>
    <t>334310 - Audio and Video Equipment Manufacturing</t>
  </si>
  <si>
    <t>424410 - General Line Grocery Merchant Wholesalers</t>
  </si>
  <si>
    <t>32561 - Soap and Cleaning Compound Manufacturing</t>
  </si>
  <si>
    <t>54181 - Advertising Agencies</t>
  </si>
  <si>
    <t>488119 - Other Airport Operations</t>
  </si>
  <si>
    <t>33331 - Commercial and Service Industry Machinery Manufacturing</t>
  </si>
  <si>
    <t>337214 - Office Furniture (except Wood) Manufacturing</t>
  </si>
  <si>
    <t>325613 - Surface Active Agent Manufacturing</t>
  </si>
  <si>
    <t>52232 - Financial Transactions Processing, Reserve, and Clearinghouse Activities</t>
  </si>
  <si>
    <t>332992 - Small Arms Ammunition Manufacturing</t>
  </si>
  <si>
    <t>8111 - Automotive Repair and Maintenance</t>
  </si>
  <si>
    <t>322120 - Paper Mills</t>
  </si>
  <si>
    <t>Independent Power Producers and Energy Traders</t>
  </si>
  <si>
    <t>221112 - Fossil Fuel Electric Power Generation</t>
  </si>
  <si>
    <t>316990 - Other Leather and Allied Product Manufacturing</t>
  </si>
  <si>
    <t>327211 - Flat Glass Manufacturing</t>
  </si>
  <si>
    <t>51612 - Television Broadcasting Stations</t>
  </si>
  <si>
    <t>337910 - Mattress Manufacturing</t>
  </si>
  <si>
    <t>561613 - Armored Car Services</t>
  </si>
  <si>
    <t>312130 - Wineries</t>
  </si>
  <si>
    <t>561210 - Facilities Support Services</t>
  </si>
  <si>
    <t>Tires and Rubber</t>
  </si>
  <si>
    <t>32621 - Tire Manufacturing</t>
  </si>
  <si>
    <t>336510 - Railroad Rolling Stock Manufacturing</t>
  </si>
  <si>
    <t>31135 - Chocolate and Confectionery Manufacturing</t>
  </si>
  <si>
    <t>3119 - Other Food Manufacturing</t>
  </si>
  <si>
    <t>337126 - Household Furniture (except Wood and Upholstered) Manufacturing</t>
  </si>
  <si>
    <t>459410 - Office Supplies and Stationery Retailers</t>
  </si>
  <si>
    <t>3256 - Soap, Cleaning Compound, and Toilet Preparation Manufacturing</t>
  </si>
  <si>
    <t>Diversified Real Estate Activities</t>
  </si>
  <si>
    <t>2213 - Water, Sewage and Other Systems</t>
  </si>
  <si>
    <t>336214 - Travel Trailer and Camper Manufacturing</t>
  </si>
  <si>
    <t>711310 - Promoters of Performing Arts, Sports, and Similar Events with Facilities</t>
  </si>
  <si>
    <t>236116 - New Multifamily Housing Construction (except For-Sale Builders)</t>
  </si>
  <si>
    <t>3113 - Sugar and Confectionery Product Manufacturing</t>
  </si>
  <si>
    <t>5417 - Scientific Research and Development Services</t>
  </si>
  <si>
    <t>522220 - Sales Financing</t>
  </si>
  <si>
    <t>236220 - Commercial and Institutional Building Construction</t>
  </si>
  <si>
    <t>31161 - Animal Slaughtering and Processing</t>
  </si>
  <si>
    <t>321999 - All Other Miscellaneous Wood Product Manufacturing</t>
  </si>
  <si>
    <t>532120 - Truck, Utility Trailer, and RV (Recreational Vehicle) Rental and Leasing</t>
  </si>
  <si>
    <t>541990 - All Other Professional, Scientific, and Technical Services</t>
  </si>
  <si>
    <t>8123 - Drycleaning and Laundry Services</t>
  </si>
  <si>
    <t>49211 - Couriers and Express Delivery Services</t>
  </si>
  <si>
    <t>212312 - Crushed and Broken Limestone Mining and Quarrying</t>
  </si>
  <si>
    <t>33111 - Iron and Steel Mills and Ferroalloy Manufacturing</t>
  </si>
  <si>
    <t>5322 - Consumer Goods Rental</t>
  </si>
  <si>
    <t>54 - Professional, Scientific, and Technical Services</t>
  </si>
  <si>
    <t>21229 - Other Metal Ore Mining</t>
  </si>
  <si>
    <t>311919 - Other Snack Food Manufacturing</t>
  </si>
  <si>
    <t>7139 - Other Amusement and Recreation Industries</t>
  </si>
  <si>
    <t>325130 - Synthetic Dye and Pigment Manufacturing</t>
  </si>
  <si>
    <t>332312 - Fabricated Structural Metal Manufacturing</t>
  </si>
  <si>
    <t>532281 - Formal Wear and Costume Rental</t>
  </si>
  <si>
    <t>5614 - Business Support Services</t>
  </si>
  <si>
    <t>483212 - Inland Water Passenger Transportation</t>
  </si>
  <si>
    <t>4599 - Other Miscellaneous Retailers</t>
  </si>
  <si>
    <t>212319 - Other Crushed and Broken Stone Mining and Quarrying</t>
  </si>
  <si>
    <t>423 - Merchant Wholesalers, Durable Goods</t>
  </si>
  <si>
    <t>336212 - Truck Trailer Manufacturing</t>
  </si>
  <si>
    <t>5122 - Sound Recording Industries</t>
  </si>
  <si>
    <t>924110 - Administration of Air and Water Resource and Solid Waste Management Programs</t>
  </si>
  <si>
    <t>56221 - Waste Treatment and Disposal</t>
  </si>
  <si>
    <t>423610 - Electrical Apparatus and Equipment, Wiring Supplies, and Related Equipment Merchant Wholesalers</t>
  </si>
  <si>
    <t>325110 - Petrochemical Manufacturing</t>
  </si>
  <si>
    <t>31192 - Coffee and Tea Manufacturing</t>
  </si>
  <si>
    <t>321211 - Hardwood Veneer and Plywood Manufacturing</t>
  </si>
  <si>
    <t>449 - Furniture, Home Furnishings, Electronics, and Appliance Retailers</t>
  </si>
  <si>
    <t>238190 - Other Foundation, Structure, and Building Exterior Contractors</t>
  </si>
  <si>
    <t>33621 - Motor Vehicle Body and Trailer Manufacturing</t>
  </si>
  <si>
    <t>522 - Credit Intermediation and Related Activities</t>
  </si>
  <si>
    <t>311230 - Breakfast Cereal Manufacturing</t>
  </si>
  <si>
    <t>FY+1</t>
  </si>
  <si>
    <t>SP_EXCHANGE_TICKER</t>
  </si>
  <si>
    <t>SP_PRICE_CLOSE</t>
  </si>
  <si>
    <t>IQ_TEV</t>
  </si>
  <si>
    <t>SP_DIV_YIELD</t>
  </si>
  <si>
    <t>SP_PRICE_HIGH</t>
  </si>
  <si>
    <t>SP_PRICE_LOW</t>
  </si>
  <si>
    <t>IQ_PE</t>
  </si>
  <si>
    <t>SP_PE_FWD</t>
  </si>
  <si>
    <t>IQ_TEV_TOTAL_REV</t>
  </si>
  <si>
    <t>SP_TEV_TOTAL_REV_FWD</t>
  </si>
  <si>
    <t>SP_TEV_EBITDA_FWD</t>
  </si>
  <si>
    <t>IQ_PTBV_X</t>
  </si>
  <si>
    <t>NASDAQGS:TXG</t>
  </si>
  <si>
    <t>NASDAQGS:FLWS</t>
  </si>
  <si>
    <t>NASDAQGS:SRCE</t>
  </si>
  <si>
    <t>NYSE:MMM</t>
  </si>
  <si>
    <t>NASDAQGM:ETNB</t>
  </si>
  <si>
    <t>NYSE:AOS</t>
  </si>
  <si>
    <t>NYSE:ATEN</t>
  </si>
  <si>
    <t>NASDAQGS:AAON</t>
  </si>
  <si>
    <t>NYSE:AIR</t>
  </si>
  <si>
    <t>NASDAQGM:BUFC</t>
  </si>
  <si>
    <t>NASDAQCM:ABL</t>
  </si>
  <si>
    <t>NYSE:ABT</t>
  </si>
  <si>
    <t>NYSE:ABBV</t>
  </si>
  <si>
    <t>NYSE:ANF</t>
  </si>
  <si>
    <t>NYSE:ABM</t>
  </si>
  <si>
    <t>NYSEAM:FAX</t>
  </si>
  <si>
    <t>NYSE:ASGI</t>
  </si>
  <si>
    <t>NYSE:HQH</t>
  </si>
  <si>
    <t>NYSE:THQ</t>
  </si>
  <si>
    <t>NYSE:AOD</t>
  </si>
  <si>
    <t>NASDAQGS:ASO</t>
  </si>
  <si>
    <t>NASDAQGS:ACHC</t>
  </si>
  <si>
    <t>NASDAQGS:ACAD</t>
  </si>
  <si>
    <t>NYSE:AKR</t>
  </si>
  <si>
    <t>NYSE:ACEL</t>
  </si>
  <si>
    <t>NYSE:ACN</t>
  </si>
  <si>
    <t>NYSE:ACCO</t>
  </si>
  <si>
    <t>NASDAQGS:ACIW</t>
  </si>
  <si>
    <t>NASDAQGM:ACMR</t>
  </si>
  <si>
    <t>NYSE:AYI</t>
  </si>
  <si>
    <t>NYSE:GOLF</t>
  </si>
  <si>
    <t>NASDAQGS:ACVA</t>
  </si>
  <si>
    <t>NYSE:ADX</t>
  </si>
  <si>
    <t>NYSE:PEO</t>
  </si>
  <si>
    <t>NASDAQCM:AHCO</t>
  </si>
  <si>
    <t>NASDAQGS:ADUS</t>
  </si>
  <si>
    <t>NYSE:AGRO</t>
  </si>
  <si>
    <t>NASDAQGS:ADEA</t>
  </si>
  <si>
    <t>NYSE:ADNT</t>
  </si>
  <si>
    <t>NASDAQGM:ADMA</t>
  </si>
  <si>
    <t>NASDAQGS:ADBE</t>
  </si>
  <si>
    <t>NASDAQCM:ADSE</t>
  </si>
  <si>
    <t>NYSE:ADT</t>
  </si>
  <si>
    <t>NYSE:ATGE</t>
  </si>
  <si>
    <t>NASDAQGS:ADTN</t>
  </si>
  <si>
    <t>NYSE:AAP</t>
  </si>
  <si>
    <t>NYSE:WMS</t>
  </si>
  <si>
    <t>NASDAQGS:AEIS</t>
  </si>
  <si>
    <t>NASDAQGS:AMD</t>
  </si>
  <si>
    <t>NYSE:ASIX</t>
  </si>
  <si>
    <t>NYSE:ACM</t>
  </si>
  <si>
    <t>NYSE:AER</t>
  </si>
  <si>
    <t>NASDAQGS:AVAV</t>
  </si>
  <si>
    <t>NYSE:AMG</t>
  </si>
  <si>
    <t>NASDAQGS:AFRM</t>
  </si>
  <si>
    <t>NYSE:AFL</t>
  </si>
  <si>
    <t>NASDAQGS:AFYA</t>
  </si>
  <si>
    <t>NYSE:AGCO</t>
  </si>
  <si>
    <t>NYSE:A</t>
  </si>
  <si>
    <t>NASDAQGS:AGYS</t>
  </si>
  <si>
    <t>NASDAQGS:AGIO</t>
  </si>
  <si>
    <t>NASDAQGS:AGNC</t>
  </si>
  <si>
    <t>NYSE:AEM</t>
  </si>
  <si>
    <t>NYSE:ADC</t>
  </si>
  <si>
    <t>NYSE:AL</t>
  </si>
  <si>
    <t>NYSE:APD</t>
  </si>
  <si>
    <t>NASDAQGS:ATSG</t>
  </si>
  <si>
    <t>NASDAQGS:ABNB</t>
  </si>
  <si>
    <t>NASDAQGS:AKAM</t>
  </si>
  <si>
    <t>NASDAQGS:AKRO</t>
  </si>
  <si>
    <t>NYSE:ALG</t>
  </si>
  <si>
    <t>NASDAQGS:ALRM</t>
  </si>
  <si>
    <t>NYSE:ALK</t>
  </si>
  <si>
    <t>NYSE:AIN</t>
  </si>
  <si>
    <t>NYSE:ALB</t>
  </si>
  <si>
    <t>NYSE:ACI</t>
  </si>
  <si>
    <t>NYSE:AA</t>
  </si>
  <si>
    <t>NASDAQCM:ALRS</t>
  </si>
  <si>
    <t>NYSE:ALEX</t>
  </si>
  <si>
    <t>NYSE:ALX</t>
  </si>
  <si>
    <t>NYSE:ARE</t>
  </si>
  <si>
    <t>NASDAQGM:ASTL</t>
  </si>
  <si>
    <t>NYSE:BABA</t>
  </si>
  <si>
    <t>NYSE:ALIT</t>
  </si>
  <si>
    <t>NASDAQGS:ALGN</t>
  </si>
  <si>
    <t>NASDAQGS:ALHC</t>
  </si>
  <si>
    <t>NASDAQGS:ALKT</t>
  </si>
  <si>
    <t>NASDAQGS:ALKS</t>
  </si>
  <si>
    <t>NASDAQGS:ALGT</t>
  </si>
  <si>
    <t>NYSE:ALLE</t>
  </si>
  <si>
    <t>NASDAQGS:ALGM</t>
  </si>
  <si>
    <t>NYSE:ALE</t>
  </si>
  <si>
    <t>NASDAQGS:ARLP</t>
  </si>
  <si>
    <t>NYSE:AWF</t>
  </si>
  <si>
    <t>NYSE:AB</t>
  </si>
  <si>
    <t>NASDAQGS:LNT</t>
  </si>
  <si>
    <t>NYSE:ALSN</t>
  </si>
  <si>
    <t>NYSE:ALLY</t>
  </si>
  <si>
    <t>NASDAQGS:ALNY</t>
  </si>
  <si>
    <t>NASDAQGS:AOSL</t>
  </si>
  <si>
    <t>NYSE:AMR</t>
  </si>
  <si>
    <t>NASDAQGS:GOOGL</t>
  </si>
  <si>
    <t>NASDAQGS:ATEC</t>
  </si>
  <si>
    <t>NASDAQGS:ALTR</t>
  </si>
  <si>
    <t>NASDAQGM:ALT</t>
  </si>
  <si>
    <t>NYSE:MO</t>
  </si>
  <si>
    <t>NASDAQGS:ALMS</t>
  </si>
  <si>
    <t>NASDAQGM:ALVO</t>
  </si>
  <si>
    <t>NASDAQGM:AMAL</t>
  </si>
  <si>
    <t>NASDAQGS:AMRK</t>
  </si>
  <si>
    <t>NASDAQGS:AMZN</t>
  </si>
  <si>
    <t>NYSE:AMBC</t>
  </si>
  <si>
    <t>NASDAQGS:AMBA</t>
  </si>
  <si>
    <t>NYSE:AMCR</t>
  </si>
  <si>
    <t>NASDAQGS:DOX</t>
  </si>
  <si>
    <t>NASDAQGS:AMED</t>
  </si>
  <si>
    <t>NYSE:AMTM</t>
  </si>
  <si>
    <t>NYSE:AS</t>
  </si>
  <si>
    <t>NYSE:AMTB</t>
  </si>
  <si>
    <t>NYSE:AEE</t>
  </si>
  <si>
    <t>NYSE:AMRC</t>
  </si>
  <si>
    <t>NASDAQGS:AAL</t>
  </si>
  <si>
    <t>NYSE:AAT</t>
  </si>
  <si>
    <t>NYSE:AXL</t>
  </si>
  <si>
    <t>NASDAQCM:ACIC</t>
  </si>
  <si>
    <t>NYSE:AEO</t>
  </si>
  <si>
    <t>NASDAQGS:AEP</t>
  </si>
  <si>
    <t>NYSE:AXP</t>
  </si>
  <si>
    <t>NYSE:AFG</t>
  </si>
  <si>
    <t>NYSE:AHR</t>
  </si>
  <si>
    <t>NYSE:AMH</t>
  </si>
  <si>
    <t>NYSE:AIG</t>
  </si>
  <si>
    <t>NYSE:AWR</t>
  </si>
  <si>
    <t>NASDAQGS:AMSC</t>
  </si>
  <si>
    <t>NYSE:AMT</t>
  </si>
  <si>
    <t>NYSE:AWK</t>
  </si>
  <si>
    <t>NASDAQGS:AMWD</t>
  </si>
  <si>
    <t>NYSE:COLD</t>
  </si>
  <si>
    <t>NYSE:AMP</t>
  </si>
  <si>
    <t>NYSE:ABCB</t>
  </si>
  <si>
    <t>NASDAQGS:AMSF</t>
  </si>
  <si>
    <t>NYSE:AME</t>
  </si>
  <si>
    <t>NASDAQGS:AMGN</t>
  </si>
  <si>
    <t>NASDAQGM:FOLD</t>
  </si>
  <si>
    <t>NASDAQGS:AMKR</t>
  </si>
  <si>
    <t>NYSE:AMN</t>
  </si>
  <si>
    <t>NASDAQGS:AMRX</t>
  </si>
  <si>
    <t>NASDAQGS:AMPH</t>
  </si>
  <si>
    <t>NYSE:APH</t>
  </si>
  <si>
    <t>NASDAQCM:AMPL</t>
  </si>
  <si>
    <t>NASDAQGS:ADI</t>
  </si>
  <si>
    <t>NASDAQGS:ANAB</t>
  </si>
  <si>
    <t>NASDAQGS:AVXL</t>
  </si>
  <si>
    <t>NYSE:AU</t>
  </si>
  <si>
    <t>NASDAQGM:ANIP</t>
  </si>
  <si>
    <t>NYSE:NLY</t>
  </si>
  <si>
    <t>NASDAQGS:ANNX</t>
  </si>
  <si>
    <t>NASDAQGS:ANSS</t>
  </si>
  <si>
    <t>NASDAQCM:ATEX</t>
  </si>
  <si>
    <t>NYSE:AM</t>
  </si>
  <si>
    <t>NYSE:AR</t>
  </si>
  <si>
    <t>NYSE:AON</t>
  </si>
  <si>
    <t>NASDAQGS:APA</t>
  </si>
  <si>
    <t>NYSE:AIV</t>
  </si>
  <si>
    <t>NASDAQGS:APLS</t>
  </si>
  <si>
    <t>NYSE:APG</t>
  </si>
  <si>
    <t>NASDAQGS:APOG</t>
  </si>
  <si>
    <t>NASDAQGM:APGE</t>
  </si>
  <si>
    <t>NYSE:ARI</t>
  </si>
  <si>
    <t>NYSE:APO</t>
  </si>
  <si>
    <t>NASDAQGM:APPF</t>
  </si>
  <si>
    <t>NASDAQGM:APPN</t>
  </si>
  <si>
    <t>NYSE:APLE</t>
  </si>
  <si>
    <t>NASDAQGS:AAPL</t>
  </si>
  <si>
    <t>NASDAQGS:APLD</t>
  </si>
  <si>
    <t>NYSE:AIT</t>
  </si>
  <si>
    <t>NASDAQGS:AMAT</t>
  </si>
  <si>
    <t>NASDAQGM:AAOI</t>
  </si>
  <si>
    <t>NASDAQGM:APLT</t>
  </si>
  <si>
    <t>NASDAQGS:APP</t>
  </si>
  <si>
    <t>NYSE:ATR</t>
  </si>
  <si>
    <t>NYSE:APTV</t>
  </si>
  <si>
    <t>NYSE:ARMK</t>
  </si>
  <si>
    <t>NYSE:ABR</t>
  </si>
  <si>
    <t>NYSE:ALTM</t>
  </si>
  <si>
    <t>NASDAQGS:ARCB</t>
  </si>
  <si>
    <t>NASDAQGS:ACLX</t>
  </si>
  <si>
    <t>NASDAQGS:ACGL</t>
  </si>
  <si>
    <t>NYSE:ARCH</t>
  </si>
  <si>
    <t>NYSE:ACHR</t>
  </si>
  <si>
    <t>NYSE:ADM</t>
  </si>
  <si>
    <t>NYSE:AROC</t>
  </si>
  <si>
    <t>NYSE:ARCO</t>
  </si>
  <si>
    <t>NYSE:ACA</t>
  </si>
  <si>
    <t>NYSE:RCUS</t>
  </si>
  <si>
    <t>NASDAQGS:ARQT</t>
  </si>
  <si>
    <t>NASDAQGM:ARDX</t>
  </si>
  <si>
    <t>NYSE:ARDT</t>
  </si>
  <si>
    <t>NYSE:AACT</t>
  </si>
  <si>
    <t>NASDAQGS:ARCC</t>
  </si>
  <si>
    <t>NYSE:ARES</t>
  </si>
  <si>
    <t>NYSE:AGX</t>
  </si>
  <si>
    <t>NASDAQGS:ARHS</t>
  </si>
  <si>
    <t>NYSE:ARIS</t>
  </si>
  <si>
    <t>NYSE:ANET</t>
  </si>
  <si>
    <t>NASDAQCM:ARKO</t>
  </si>
  <si>
    <t>NYSE:ARLO</t>
  </si>
  <si>
    <t>NASDAQGS:ARM</t>
  </si>
  <si>
    <t>NYSE:AHH</t>
  </si>
  <si>
    <t>NYSE:ARR</t>
  </si>
  <si>
    <t>NYSE:AWI</t>
  </si>
  <si>
    <t>NASDAQGM:ARRY</t>
  </si>
  <si>
    <t>NASDAQGM:AVBP</t>
  </si>
  <si>
    <t>NYSE:ARW</t>
  </si>
  <si>
    <t>NASDAQGS:AROW</t>
  </si>
  <si>
    <t>NASDAQGS:ARWR</t>
  </si>
  <si>
    <t>NASDAQGM:SPRY</t>
  </si>
  <si>
    <t>NYSE:AJG</t>
  </si>
  <si>
    <t>NYSE:APAM</t>
  </si>
  <si>
    <t>NYSE:AORT</t>
  </si>
  <si>
    <t>NASDAQGS:ARVN</t>
  </si>
  <si>
    <t>NYSE:ASAN</t>
  </si>
  <si>
    <t>NYSE:ABG</t>
  </si>
  <si>
    <t>NASDAQGS:ASND</t>
  </si>
  <si>
    <t>NYSE:ASGN</t>
  </si>
  <si>
    <t>NYSE:ASH</t>
  </si>
  <si>
    <t>NASDAQCM:ASPI</t>
  </si>
  <si>
    <t>NYSE:ASPN</t>
  </si>
  <si>
    <t>NASDAQGS:AZPN</t>
  </si>
  <si>
    <t>NYSE:ASB</t>
  </si>
  <si>
    <t>NYSE:AC</t>
  </si>
  <si>
    <t>NYSE:AIZ</t>
  </si>
  <si>
    <t>NYSE:AGO</t>
  </si>
  <si>
    <t>NASDAQGS:ASTS</t>
  </si>
  <si>
    <t>NASDAQGS:ASTE</t>
  </si>
  <si>
    <t>NASDAQGS:ALAB</t>
  </si>
  <si>
    <t>NASDAQCM:ASTH</t>
  </si>
  <si>
    <t>NASDAQGM:ATXS</t>
  </si>
  <si>
    <t>NASDAQGS:ATRO</t>
  </si>
  <si>
    <t>NYSE:T</t>
  </si>
  <si>
    <t>NYSE:ATI</t>
  </si>
  <si>
    <t>NYSE:ATKR</t>
  </si>
  <si>
    <t>NASDAQGS:BATR.K</t>
  </si>
  <si>
    <t>NYSE:AUB</t>
  </si>
  <si>
    <t>NASDAQGS:ATLC</t>
  </si>
  <si>
    <t>NYSE:AESI</t>
  </si>
  <si>
    <t>NASDAQGS:TEAM</t>
  </si>
  <si>
    <t>NYSE:ATO</t>
  </si>
  <si>
    <t>NYSE:ATMU</t>
  </si>
  <si>
    <t>NASDAQGS:ATAT</t>
  </si>
  <si>
    <t>NASDAQGM:ATRC</t>
  </si>
  <si>
    <t>NYSE:AUNA</t>
  </si>
  <si>
    <t>NASDAQGM:AUPH</t>
  </si>
  <si>
    <t>NASDAQGS:AUR</t>
  </si>
  <si>
    <t>NASDAQGS:ADSK</t>
  </si>
  <si>
    <t>NYSE:ATHM</t>
  </si>
  <si>
    <t>NYSE:ALV</t>
  </si>
  <si>
    <t>NASDAQGS:ADP</t>
  </si>
  <si>
    <t>NYSE:AN</t>
  </si>
  <si>
    <t>NYSE:AZO</t>
  </si>
  <si>
    <t>NASDAQGM:AVDL</t>
  </si>
  <si>
    <t>NYSE:AVB</t>
  </si>
  <si>
    <t>NYSE:AGR</t>
  </si>
  <si>
    <t>NYSE:AVNS</t>
  </si>
  <si>
    <t>NYSE:AVTR</t>
  </si>
  <si>
    <t>NASDAQGS:AVAH</t>
  </si>
  <si>
    <t>NASDAQGS:AVPT</t>
  </si>
  <si>
    <t>NYSE:AVY</t>
  </si>
  <si>
    <t>NASDAQCM:CDMO</t>
  </si>
  <si>
    <t>NASDAQGM:RNA</t>
  </si>
  <si>
    <t>NASDAQGS:AVDX</t>
  </si>
  <si>
    <t>NYSE:AVNT</t>
  </si>
  <si>
    <t>NASDAQGS:CAR</t>
  </si>
  <si>
    <t>NYSE:AVA</t>
  </si>
  <si>
    <t>NASDAQGS:AVT</t>
  </si>
  <si>
    <t>NYSE:AXTA</t>
  </si>
  <si>
    <t>NASDAQGS:ACLS</t>
  </si>
  <si>
    <t>NYSE:AXS</t>
  </si>
  <si>
    <t>NASDAQCM:AXGN</t>
  </si>
  <si>
    <t>NASDAQGS:AXON</t>
  </si>
  <si>
    <t>NYSE:AX</t>
  </si>
  <si>
    <t>NASDAQGM:AXSM</t>
  </si>
  <si>
    <t>NASDAQGS:AZTA</t>
  </si>
  <si>
    <t>NYSE:AZZ</t>
  </si>
  <si>
    <t>NYSE:BGS</t>
  </si>
  <si>
    <t>NYSE:BMI</t>
  </si>
  <si>
    <t>NASDAQGS:BIDU</t>
  </si>
  <si>
    <t>NYSE:BCSF</t>
  </si>
  <si>
    <t>NASDAQGS:BKR</t>
  </si>
  <si>
    <t>NASDAQGS:BCPC</t>
  </si>
  <si>
    <t>NYSE:BALL</t>
  </si>
  <si>
    <t>NYSE:BALY</t>
  </si>
  <si>
    <t>NYSE:BANC</t>
  </si>
  <si>
    <t>NASDAQGS:BANF</t>
  </si>
  <si>
    <t>NYSE:BLX</t>
  </si>
  <si>
    <t>NASDAQGS:BAND</t>
  </si>
  <si>
    <t>NASDAQCM:BFC</t>
  </si>
  <si>
    <t>NYSE:BAC</t>
  </si>
  <si>
    <t>NYSE:BOH</t>
  </si>
  <si>
    <t>NASDAQGS:OZK</t>
  </si>
  <si>
    <t>NYSE:BKU</t>
  </si>
  <si>
    <t>NASDAQGS:BANR</t>
  </si>
  <si>
    <t>NYSEAM:BHB</t>
  </si>
  <si>
    <t>NYSE:BBDC</t>
  </si>
  <si>
    <t>NYSE:B</t>
  </si>
  <si>
    <t>NASDAQGS:BBSI</t>
  </si>
  <si>
    <t>NYSE:BBWI</t>
  </si>
  <si>
    <t>NYSE:BLCO</t>
  </si>
  <si>
    <t>NYSE:BHC</t>
  </si>
  <si>
    <t>NYSE:BAX</t>
  </si>
  <si>
    <t>NYSE:TBBB</t>
  </si>
  <si>
    <t>NASDAQGS:BECN</t>
  </si>
  <si>
    <t>NASDAQGS:BEAM</t>
  </si>
  <si>
    <t>NYSE:BZH</t>
  </si>
  <si>
    <t>NYSE:BDX</t>
  </si>
  <si>
    <t>NASDAQGS:BGNE</t>
  </si>
  <si>
    <t>NASDAQGS:BELF.A</t>
  </si>
  <si>
    <t>NYSE:BDC</t>
  </si>
  <si>
    <t>NASDAQCM:BLTE</t>
  </si>
  <si>
    <t>NYSE:BRBR</t>
  </si>
  <si>
    <t>NYSE:BHE</t>
  </si>
  <si>
    <t>NASDAQGS:BSY</t>
  </si>
  <si>
    <t>NYSE:BRK.A</t>
  </si>
  <si>
    <t>NYSE:BHLB</t>
  </si>
  <si>
    <t>NYSE:BERY</t>
  </si>
  <si>
    <t>NYSE:BBY</t>
  </si>
  <si>
    <t>NYSE:BWMX</t>
  </si>
  <si>
    <t>NASDAQGS:BGC</t>
  </si>
  <si>
    <t>NASDAQGM:BCAX</t>
  </si>
  <si>
    <t>NASDAQGS:BCYC</t>
  </si>
  <si>
    <t>NASDAQGM:BIGC</t>
  </si>
  <si>
    <t>NYSE:BH.A</t>
  </si>
  <si>
    <t>NASDAQGS:BILI</t>
  </si>
  <si>
    <t>NYSE:BILL</t>
  </si>
  <si>
    <t>NASDAQGS:FLX</t>
  </si>
  <si>
    <t>NASDAQGS:BIOA</t>
  </si>
  <si>
    <t>NASDAQGS:BCRX</t>
  </si>
  <si>
    <t>NASDAQGS:BIIB</t>
  </si>
  <si>
    <t>NYSE:BHVN</t>
  </si>
  <si>
    <t>NASDAQCM:BLFS</t>
  </si>
  <si>
    <t>NASDAQGS:BMRN</t>
  </si>
  <si>
    <t>NASDAQGS:BNTX</t>
  </si>
  <si>
    <t>NYSE:BIO</t>
  </si>
  <si>
    <t>NASDAQGS:TECH</t>
  </si>
  <si>
    <t>NASDAQGS:BVS</t>
  </si>
  <si>
    <t>NYSE:BIRK</t>
  </si>
  <si>
    <t>NASDAQCM:BTDR</t>
  </si>
  <si>
    <t>NASDAQCM:FUFU</t>
  </si>
  <si>
    <t>NASDAQGS:BJRI</t>
  </si>
  <si>
    <t>NYSE:BJ</t>
  </si>
  <si>
    <t>NYSE:BKV</t>
  </si>
  <si>
    <t>NYSE:BKH</t>
  </si>
  <si>
    <t>NYSE:BSM</t>
  </si>
  <si>
    <t>NASDAQGS:BLKB</t>
  </si>
  <si>
    <t>NASDAQGS:BL</t>
  </si>
  <si>
    <t>NYSE:BCAT</t>
  </si>
  <si>
    <t>NYSE:BHK</t>
  </si>
  <si>
    <t>NYSE:HYT</t>
  </si>
  <si>
    <t>NYSE:BTZ</t>
  </si>
  <si>
    <t>NYSE:DSU</t>
  </si>
  <si>
    <t>NYSE:CII</t>
  </si>
  <si>
    <t>NYSE:BDJ</t>
  </si>
  <si>
    <t>NYSE:BOE</t>
  </si>
  <si>
    <t>NYSE:BGY</t>
  </si>
  <si>
    <t>NYSE:ECAT</t>
  </si>
  <si>
    <t>NASDAQGM:CLOA</t>
  </si>
  <si>
    <t>NYSE:BME</t>
  </si>
  <si>
    <t>NYSE:BIGZ</t>
  </si>
  <si>
    <t>NYSE:BLW</t>
  </si>
  <si>
    <t>NYSE:BIT</t>
  </si>
  <si>
    <t>NYSE:BTT</t>
  </si>
  <si>
    <t>NYSE:MUI</t>
  </si>
  <si>
    <t>NYSE:BLE</t>
  </si>
  <si>
    <t>NYSE:MUC</t>
  </si>
  <si>
    <t>NYSE:MHD</t>
  </si>
  <si>
    <t>NYSE:MUJ</t>
  </si>
  <si>
    <t>NYSE:MYD</t>
  </si>
  <si>
    <t>NYSE:MYI</t>
  </si>
  <si>
    <t>NYSE:MQY</t>
  </si>
  <si>
    <t>NYSE:BCX</t>
  </si>
  <si>
    <t>NYSE:BSTZ</t>
  </si>
  <si>
    <t>NYSE:BST</t>
  </si>
  <si>
    <t>NYSE:BBN</t>
  </si>
  <si>
    <t>NASDAQGS:TCPC</t>
  </si>
  <si>
    <t>NYSE:BUI</t>
  </si>
  <si>
    <t>NYSE:BLK</t>
  </si>
  <si>
    <t>NYSE:BX</t>
  </si>
  <si>
    <t>NYSE:BXMT</t>
  </si>
  <si>
    <t>NYSE:BXSL</t>
  </si>
  <si>
    <t>NYSE:BGB</t>
  </si>
  <si>
    <t>NYSE:BLND</t>
  </si>
  <si>
    <t>NYSE:SQ</t>
  </si>
  <si>
    <t>NYSE:BE</t>
  </si>
  <si>
    <t>NASDAQGS:BLMN</t>
  </si>
  <si>
    <t>NASDAQGM:BLBD</t>
  </si>
  <si>
    <t>NYSE:OBDC</t>
  </si>
  <si>
    <t>NYSE:OBDE</t>
  </si>
  <si>
    <t>NYSE:OWL</t>
  </si>
  <si>
    <t>NYSE:BXC</t>
  </si>
  <si>
    <t>NASDAQGS:BPMC</t>
  </si>
  <si>
    <t>NYSE:BCC</t>
  </si>
  <si>
    <t>NASDAQGS:BOKF</t>
  </si>
  <si>
    <t>NASDAQGS:BKNG</t>
  </si>
  <si>
    <t>NYSE:BOOT</t>
  </si>
  <si>
    <t>NYSE:BAH</t>
  </si>
  <si>
    <t>NYSE:BWA</t>
  </si>
  <si>
    <t>NYSE:BSX</t>
  </si>
  <si>
    <t>NYSE:BOW</t>
  </si>
  <si>
    <t>NYSE:BOX</t>
  </si>
  <si>
    <t>NYSE:BYD</t>
  </si>
  <si>
    <t>NYSE:BRC</t>
  </si>
  <si>
    <t>NYSE:BDN</t>
  </si>
  <si>
    <t>NASDAQGS:BRZE</t>
  </si>
  <si>
    <t>NYSE:BFH</t>
  </si>
  <si>
    <t>NASDAQGS:BBIO</t>
  </si>
  <si>
    <t>NYSE:BFAM</t>
  </si>
  <si>
    <t>NASDAQGS:BHF</t>
  </si>
  <si>
    <t>NYSE:BSIG</t>
  </si>
  <si>
    <t>NYSE:BRSP</t>
  </si>
  <si>
    <t>NASDAQGS:BTSG</t>
  </si>
  <si>
    <t>NYSE:BV</t>
  </si>
  <si>
    <t>NYSE:EAT</t>
  </si>
  <si>
    <t>NYSE:BMY</t>
  </si>
  <si>
    <t>NYSE:VTOL</t>
  </si>
  <si>
    <t>NYSE:BRX</t>
  </si>
  <si>
    <t>NASDAQGS:AVGO</t>
  </si>
  <si>
    <t>NYSE:BR</t>
  </si>
  <si>
    <t>NYSE:BNL</t>
  </si>
  <si>
    <t>NYSE:BKD</t>
  </si>
  <si>
    <t>NYSE:BBUC</t>
  </si>
  <si>
    <t>NYSE:BBU</t>
  </si>
  <si>
    <t>NYSE:BIPC</t>
  </si>
  <si>
    <t>NYSE:BIP</t>
  </si>
  <si>
    <t>NYSE:RA</t>
  </si>
  <si>
    <t>NYSE:BNT</t>
  </si>
  <si>
    <t>NASDAQGS:BRKL</t>
  </si>
  <si>
    <t>NYSE:BRO</t>
  </si>
  <si>
    <t>NYSE:BF.B</t>
  </si>
  <si>
    <t>NASDAQGS:BRKR</t>
  </si>
  <si>
    <t>NYSE:BC</t>
  </si>
  <si>
    <t>NYSE:BBW</t>
  </si>
  <si>
    <t>NYSE:BLDR</t>
  </si>
  <si>
    <t>NASDAQGS:BMBL</t>
  </si>
  <si>
    <t>NYSE:BG</t>
  </si>
  <si>
    <t>NASDAQCM:BHRB</t>
  </si>
  <si>
    <t>NYSE:BURL</t>
  </si>
  <si>
    <t>NASDAQGS:BFST</t>
  </si>
  <si>
    <t>NYSE:BWXT</t>
  </si>
  <si>
    <t>NYSE:BXP</t>
  </si>
  <si>
    <t>NYSE:BY</t>
  </si>
  <si>
    <t>NASDAQGS:CHRW</t>
  </si>
  <si>
    <t>NYSE:AI</t>
  </si>
  <si>
    <t>NYSE:CABO</t>
  </si>
  <si>
    <t>NYSE:CBT</t>
  </si>
  <si>
    <t>NYSE:CACI</t>
  </si>
  <si>
    <t>NYSE:WHD</t>
  </si>
  <si>
    <t>NYSE:CADE</t>
  </si>
  <si>
    <t>NASDAQGS:CDNS</t>
  </si>
  <si>
    <t>NYSE:CDRE</t>
  </si>
  <si>
    <t>NASDAQGS:CZR</t>
  </si>
  <si>
    <t>NASDAQGS:CHY</t>
  </si>
  <si>
    <t>NASDAQGS:CHI</t>
  </si>
  <si>
    <t>NASDAQGS:CCD</t>
  </si>
  <si>
    <t>NASDAQGS:CSQ</t>
  </si>
  <si>
    <t>NYSE:CAL</t>
  </si>
  <si>
    <t>NASDAQCM:BCAL</t>
  </si>
  <si>
    <t>NYSE:CRC</t>
  </si>
  <si>
    <t>NYSE:CWT</t>
  </si>
  <si>
    <t>NYSE:CALX</t>
  </si>
  <si>
    <t>NASDAQGS:CALM</t>
  </si>
  <si>
    <t>NASDAQGS:CLMT</t>
  </si>
  <si>
    <t>NASDAQGS:CAC</t>
  </si>
  <si>
    <t>NYSE:CPT</t>
  </si>
  <si>
    <t>NYSE:CWH</t>
  </si>
  <si>
    <t>NASDAQGM:CAMT</t>
  </si>
  <si>
    <t>NASDAQGS:CSIQ</t>
  </si>
  <si>
    <t>NYSE:CNNE</t>
  </si>
  <si>
    <t>NASDAQGS:CTLP</t>
  </si>
  <si>
    <t>NASDAQGS:CCBG</t>
  </si>
  <si>
    <t>NASDAQGS:CCEC</t>
  </si>
  <si>
    <t>NYSE:COF</t>
  </si>
  <si>
    <t>NASDAQGS:CSWC</t>
  </si>
  <si>
    <t>NASDAQGS:CFFN</t>
  </si>
  <si>
    <t>NYSE:CPRI</t>
  </si>
  <si>
    <t>NASDAQCM:CAPR</t>
  </si>
  <si>
    <t>NYSE:CAH</t>
  </si>
  <si>
    <t>NASDAQGM:CDNA</t>
  </si>
  <si>
    <t>NYSE:CTRE</t>
  </si>
  <si>
    <t>NASDAQGS:CRGX</t>
  </si>
  <si>
    <t>NASDAQGS:CARG</t>
  </si>
  <si>
    <t>NYSE:CSL</t>
  </si>
  <si>
    <t>NASDAQGS:CGBD</t>
  </si>
  <si>
    <t>NYSE:KMX</t>
  </si>
  <si>
    <t>NYSE:CCL</t>
  </si>
  <si>
    <t>NYSE:CRS</t>
  </si>
  <si>
    <t>NYSE:CSV</t>
  </si>
  <si>
    <t>NYSE:CARR</t>
  </si>
  <si>
    <t>NYSE:CARS</t>
  </si>
  <si>
    <t>NYSE:CRI</t>
  </si>
  <si>
    <t>NYSE:CVNA</t>
  </si>
  <si>
    <t>NASDAQGS:CWST</t>
  </si>
  <si>
    <t>NASDAQGS:CASY</t>
  </si>
  <si>
    <t>NASDAQGS:CASS</t>
  </si>
  <si>
    <t>NASDAQCM:SAVA</t>
  </si>
  <si>
    <t>NASDAQGM:CSTL</t>
  </si>
  <si>
    <t>NYSE:CTLT</t>
  </si>
  <si>
    <t>NASDAQCM:CPRX</t>
  </si>
  <si>
    <t>NYSE:CAT</t>
  </si>
  <si>
    <t>NASDAQGS:CATY</t>
  </si>
  <si>
    <t>NYSE:CAVA</t>
  </si>
  <si>
    <t>NASDAQGS:CVCO</t>
  </si>
  <si>
    <t>NYSE:CBZ</t>
  </si>
  <si>
    <t>NYSE:CBL</t>
  </si>
  <si>
    <t>NYSE:IGR</t>
  </si>
  <si>
    <t>NYSE:CBRE</t>
  </si>
  <si>
    <t>NASDAQGS:CCCS</t>
  </si>
  <si>
    <t>NASDAQGS:CDW</t>
  </si>
  <si>
    <t>NASDAQGS:CECO</t>
  </si>
  <si>
    <t>NYSE:CE</t>
  </si>
  <si>
    <t>NASDAQCM:CLDX</t>
  </si>
  <si>
    <t>NASDAQGS:CLBT</t>
  </si>
  <si>
    <t>NASDAQCM:CELH</t>
  </si>
  <si>
    <t>NYSE:COR</t>
  </si>
  <si>
    <t>NYSE:CNC</t>
  </si>
  <si>
    <t>NYSE:CNP</t>
  </si>
  <si>
    <t>NYSE:CSR</t>
  </si>
  <si>
    <t>NASDAQGS:CNTA</t>
  </si>
  <si>
    <t>NASDAQGS:CENT</t>
  </si>
  <si>
    <t>NYSE:CPF</t>
  </si>
  <si>
    <t>NYSEAM:CET</t>
  </si>
  <si>
    <t>NYSEAM:LEU</t>
  </si>
  <si>
    <t>NYSE:CTRI</t>
  </si>
  <si>
    <t>NASDAQGS:CENX</t>
  </si>
  <si>
    <t>NYSE:CCS</t>
  </si>
  <si>
    <t>NASDAQGS:CBLL</t>
  </si>
  <si>
    <t>NASDAQGS:CERT</t>
  </si>
  <si>
    <t>NASDAQGS:CEVA</t>
  </si>
  <si>
    <t>NYSE:CF</t>
  </si>
  <si>
    <t>NASDAQGS:CGON</t>
  </si>
  <si>
    <t>NYSE:SKY</t>
  </si>
  <si>
    <t>NASDAQGS:CHX</t>
  </si>
  <si>
    <t>NYSE:CRL</t>
  </si>
  <si>
    <t>NYSE:GTLS</t>
  </si>
  <si>
    <t>NASDAQGS:CHTR</t>
  </si>
  <si>
    <t>NASDAQGS:CHKP</t>
  </si>
  <si>
    <t>NYSE:CHE</t>
  </si>
  <si>
    <t>NYSE:CQP</t>
  </si>
  <si>
    <t>NYSE:LNG</t>
  </si>
  <si>
    <t>NYSE:CPK</t>
  </si>
  <si>
    <t>NYSE:CVX</t>
  </si>
  <si>
    <t>NYSE:CHWY</t>
  </si>
  <si>
    <t>NYSE:CIM</t>
  </si>
  <si>
    <t>NYSE:CMG</t>
  </si>
  <si>
    <t>NYSE:CHH</t>
  </si>
  <si>
    <t>NASDAQGS:CHRD</t>
  </si>
  <si>
    <t>NASDAQCM:CDXC</t>
  </si>
  <si>
    <t>NYSE:CB</t>
  </si>
  <si>
    <t>NYSE:CHD</t>
  </si>
  <si>
    <t>NASDAQGS:CHDN</t>
  </si>
  <si>
    <t>NYSE:CINT</t>
  </si>
  <si>
    <t>NYSE:CIEN</t>
  </si>
  <si>
    <t>NASDAQGS:CMPR</t>
  </si>
  <si>
    <t>NASDAQGS:CINF</t>
  </si>
  <si>
    <t>NYSE:CNK</t>
  </si>
  <si>
    <t>NASDAQGS:CTAS</t>
  </si>
  <si>
    <t>NYSE:CION</t>
  </si>
  <si>
    <t>NASDAQGS:CIFR</t>
  </si>
  <si>
    <t>NASDAQGS:CRUS</t>
  </si>
  <si>
    <t>NASDAQGS:CSCO</t>
  </si>
  <si>
    <t>NYSE:C</t>
  </si>
  <si>
    <t>NYSE:CFG</t>
  </si>
  <si>
    <t>NASDAQGS:CHCO</t>
  </si>
  <si>
    <t>NYSE:CIVI</t>
  </si>
  <si>
    <t>NYSE:CLVT</t>
  </si>
  <si>
    <t>NYSE:CMTG</t>
  </si>
  <si>
    <t>NYSE:CLH</t>
  </si>
  <si>
    <t>NASDAQCM:CLSK</t>
  </si>
  <si>
    <t>NYSE:YOU</t>
  </si>
  <si>
    <t>NYSE:EMO</t>
  </si>
  <si>
    <t>NYSE:CWAN</t>
  </si>
  <si>
    <t>NYSE:CWEN.A</t>
  </si>
  <si>
    <t>NYSE:CLF</t>
  </si>
  <si>
    <t>NASDAQGM:CLMB</t>
  </si>
  <si>
    <t>NYSE:NET</t>
  </si>
  <si>
    <t>NASDAQGS:CME</t>
  </si>
  <si>
    <t>NYSE:CMS</t>
  </si>
  <si>
    <t>NYSE:CNA</t>
  </si>
  <si>
    <t>NASDAQGS:CCNE</t>
  </si>
  <si>
    <t>NYSE:CNH</t>
  </si>
  <si>
    <t>NYSE:CNO</t>
  </si>
  <si>
    <t>NYSE:CNX</t>
  </si>
  <si>
    <t>NASDAQGS:CCB</t>
  </si>
  <si>
    <t>NASDAQGS:COKE</t>
  </si>
  <si>
    <t>NYSE:KOF</t>
  </si>
  <si>
    <t>NYSE:CDE</t>
  </si>
  <si>
    <t>NASDAQGS:COGT</t>
  </si>
  <si>
    <t>NASDAQGS:CCOI</t>
  </si>
  <si>
    <t>NASDAQGS:CGNX</t>
  </si>
  <si>
    <t>NASDAQGS:CTSH</t>
  </si>
  <si>
    <t>NASDAQGS:CGNT</t>
  </si>
  <si>
    <t>NYSE:UTF</t>
  </si>
  <si>
    <t>NYSE:LDP</t>
  </si>
  <si>
    <t>NYSE:RQI</t>
  </si>
  <si>
    <t>NYSE:RNP</t>
  </si>
  <si>
    <t>NYSE:PTA</t>
  </si>
  <si>
    <t>NYSE:CNS</t>
  </si>
  <si>
    <t>NYSE:COHR</t>
  </si>
  <si>
    <t>NASDAQGS:COHU</t>
  </si>
  <si>
    <t>NASDAQGS:COIN</t>
  </si>
  <si>
    <t>NASDAQGM:BRRR</t>
  </si>
  <si>
    <t>NYSE:CL</t>
  </si>
  <si>
    <t>NASDAQGS:COLL</t>
  </si>
  <si>
    <t>NASDAQGS:COLB</t>
  </si>
  <si>
    <t>NASDAQGS:CLBK</t>
  </si>
  <si>
    <t>NYSE:STK</t>
  </si>
  <si>
    <t>NASDAQGS:COLM</t>
  </si>
  <si>
    <t>NASDAQGS:CMCO</t>
  </si>
  <si>
    <t>NASDAQGS:CMCSA</t>
  </si>
  <si>
    <t>NYSE:CMA</t>
  </si>
  <si>
    <t>NYSE:FIX</t>
  </si>
  <si>
    <t>NASDAQGS:CBSH</t>
  </si>
  <si>
    <t>NYSE:CMC</t>
  </si>
  <si>
    <t>NYSE:CBU</t>
  </si>
  <si>
    <t>NYSE:CHCT</t>
  </si>
  <si>
    <t>NASDAQGS:CTBI</t>
  </si>
  <si>
    <t>NASDAQGS:CVLT</t>
  </si>
  <si>
    <t>NYSE:BVN</t>
  </si>
  <si>
    <t>NYSE:CODI</t>
  </si>
  <si>
    <t>NYSE:CMP</t>
  </si>
  <si>
    <t>NYSE:COMP</t>
  </si>
  <si>
    <t>NASDAQGM:CMPO</t>
  </si>
  <si>
    <t>NYSE:CRK</t>
  </si>
  <si>
    <t>NYSE:CAG</t>
  </si>
  <si>
    <t>NYSE:CON</t>
  </si>
  <si>
    <t>NASDAQGS:CNXC</t>
  </si>
  <si>
    <t>NASDAQGS:CFLT</t>
  </si>
  <si>
    <t>NYSE:CNMD</t>
  </si>
  <si>
    <t>NASDAQGS:CNOB</t>
  </si>
  <si>
    <t>NYSE:COP</t>
  </si>
  <si>
    <t>NYSE:CEIX</t>
  </si>
  <si>
    <t>NYSE:ED</t>
  </si>
  <si>
    <t>NYSE:STZ</t>
  </si>
  <si>
    <t>NASDAQGS:CEG</t>
  </si>
  <si>
    <t>NYSE:CSTM</t>
  </si>
  <si>
    <t>NASDAQGS:ROAD</t>
  </si>
  <si>
    <t>NYSE:CPA</t>
  </si>
  <si>
    <t>NASDAQGS:CPRT</t>
  </si>
  <si>
    <t>NYSE:CDP</t>
  </si>
  <si>
    <t>NASDAQCM:CORT</t>
  </si>
  <si>
    <t>NYSE:CNM</t>
  </si>
  <si>
    <t>NYSE:CLB</t>
  </si>
  <si>
    <t>NASDAQGS:CORZ</t>
  </si>
  <si>
    <t>NYSE:CRBG</t>
  </si>
  <si>
    <t>NYSE:CXW</t>
  </si>
  <si>
    <t>NASDAQGM:CRMD</t>
  </si>
  <si>
    <t>NYSEAM:CLM</t>
  </si>
  <si>
    <t>NYSEAM:CRF</t>
  </si>
  <si>
    <t>NYSE:GLW</t>
  </si>
  <si>
    <t>NYSE:CPAY</t>
  </si>
  <si>
    <t>NYSE:CAAP</t>
  </si>
  <si>
    <t>NASDAQGS:CRSR</t>
  </si>
  <si>
    <t>NYSE:CTVA</t>
  </si>
  <si>
    <t>NASDAQGS:CRVL</t>
  </si>
  <si>
    <t>NASDAQGM:CRVS</t>
  </si>
  <si>
    <t>NYSE:CMRE</t>
  </si>
  <si>
    <t>NASDAQGS:CSGP</t>
  </si>
  <si>
    <t>NASDAQGS:COST</t>
  </si>
  <si>
    <t>NYSE:CTRA</t>
  </si>
  <si>
    <t>NYSE:COTY</t>
  </si>
  <si>
    <t>NASDAQGS:BASE</t>
  </si>
  <si>
    <t>NYSE:CPNG</t>
  </si>
  <si>
    <t>NYSE:COUR</t>
  </si>
  <si>
    <t>NYSE:CUZ</t>
  </si>
  <si>
    <t>NYSE:CVLG</t>
  </si>
  <si>
    <t>NASDAQGS:CRAI</t>
  </si>
  <si>
    <t>NASDAQGS:CBRL</t>
  </si>
  <si>
    <t>NYSE:CR</t>
  </si>
  <si>
    <t>NYSE:CXT</t>
  </si>
  <si>
    <t>NYSE:CRD.B</t>
  </si>
  <si>
    <t>NYSE:BAP</t>
  </si>
  <si>
    <t>NASDAQGS:CACC</t>
  </si>
  <si>
    <t>NASDAQGS:CRDO</t>
  </si>
  <si>
    <t>NASDAQGM:CCAP</t>
  </si>
  <si>
    <t>NYSE:CRGY</t>
  </si>
  <si>
    <t>NYSE:CRH</t>
  </si>
  <si>
    <t>NASDAQGS:CRCT</t>
  </si>
  <si>
    <t>NASDAQGS:CRNX</t>
  </si>
  <si>
    <t>NASDAQGM:CRSP</t>
  </si>
  <si>
    <t>NASDAQGS:CRTO</t>
  </si>
  <si>
    <t>NASDAQGM:CRML</t>
  </si>
  <si>
    <t>NASDAQGS:CROX</t>
  </si>
  <si>
    <t>NYSE:CAPL</t>
  </si>
  <si>
    <t>NASDAQGS:CFB</t>
  </si>
  <si>
    <t>NASDAQGS:CRWD</t>
  </si>
  <si>
    <t>NYSE:CCI</t>
  </si>
  <si>
    <t>NYSE:CCK</t>
  </si>
  <si>
    <t>NASDAQGS:CSGS</t>
  </si>
  <si>
    <t>NASDAQGS:CSWI</t>
  </si>
  <si>
    <t>NASDAQGS:CSX</t>
  </si>
  <si>
    <t>NYSE:CTO</t>
  </si>
  <si>
    <t>NYSE:CTS</t>
  </si>
  <si>
    <t>NYSE:CUBE</t>
  </si>
  <si>
    <t>NYSE:CFR</t>
  </si>
  <si>
    <t>NASDAQGS:CGEM</t>
  </si>
  <si>
    <t>NYSE:CMI</t>
  </si>
  <si>
    <t>NYSE:CURB</t>
  </si>
  <si>
    <t>NYSE:CW</t>
  </si>
  <si>
    <t>NYSE:CWK</t>
  </si>
  <si>
    <t>NYSE:CTOS</t>
  </si>
  <si>
    <t>NYSE:CUBI</t>
  </si>
  <si>
    <t>NASDAQGS:CVBF</t>
  </si>
  <si>
    <t>NYSE:CVI</t>
  </si>
  <si>
    <t>NYSE:UAN</t>
  </si>
  <si>
    <t>NYSE:CVS</t>
  </si>
  <si>
    <t>NASDAQGS:CYBR</t>
  </si>
  <si>
    <t>NASDAQGS:CTKB</t>
  </si>
  <si>
    <t>NASDAQGS:CYTK</t>
  </si>
  <si>
    <t>NYSE:DHI</t>
  </si>
  <si>
    <t>NASDAQCM:DJCO</t>
  </si>
  <si>
    <t>NASDAQGS:DAKT</t>
  </si>
  <si>
    <t>NYSE:DAN</t>
  </si>
  <si>
    <t>NYSE:DHR</t>
  </si>
  <si>
    <t>NYSE:DAC</t>
  </si>
  <si>
    <t>NYSE:DQ</t>
  </si>
  <si>
    <t>NYSE:DRI</t>
  </si>
  <si>
    <t>NYSE:DAR</t>
  </si>
  <si>
    <t>NASDAQGS:DDOG</t>
  </si>
  <si>
    <t>NASDAQGS:PLAY</t>
  </si>
  <si>
    <t>NASDAQGM:DAVE</t>
  </si>
  <si>
    <t>NYSE:DVA</t>
  </si>
  <si>
    <t>NASDAQGS:DAWN</t>
  </si>
  <si>
    <t>NYSE:DAY</t>
  </si>
  <si>
    <t>NYSE:DECK</t>
  </si>
  <si>
    <t>NYSE:DE</t>
  </si>
  <si>
    <t>NYSE:DKL</t>
  </si>
  <si>
    <t>NYSE:DK</t>
  </si>
  <si>
    <t>NYSE:DELL</t>
  </si>
  <si>
    <t>NYSE:DAL</t>
  </si>
  <si>
    <t>NYSE:DLX</t>
  </si>
  <si>
    <t>NASDAQGS:DNLI</t>
  </si>
  <si>
    <t>NASDAQGS:XRAY</t>
  </si>
  <si>
    <t>NYSE:DESP</t>
  </si>
  <si>
    <t>NYSE:DVN</t>
  </si>
  <si>
    <t>NASDAQGS:DXCM</t>
  </si>
  <si>
    <t>NYSE:DHT</t>
  </si>
  <si>
    <t>NASDAQGS:FANG</t>
  </si>
  <si>
    <t>NYSE:DRH</t>
  </si>
  <si>
    <t>NASDAQCM:DNTH</t>
  </si>
  <si>
    <t>NYSE:DKS</t>
  </si>
  <si>
    <t>NYSE:DBD</t>
  </si>
  <si>
    <t>NASDAQGS:DGII</t>
  </si>
  <si>
    <t>NASDAQGS:DMRC</t>
  </si>
  <si>
    <t>NYSE:DLR</t>
  </si>
  <si>
    <t>NYSE:DBRG</t>
  </si>
  <si>
    <t>NYSE:DOCN</t>
  </si>
  <si>
    <t>NYSE:DDS</t>
  </si>
  <si>
    <t>NASDAQGS:DCOM</t>
  </si>
  <si>
    <t>NASDAQGM:DFGX</t>
  </si>
  <si>
    <t>NYSE:DIN</t>
  </si>
  <si>
    <t>NASDAQGS:DIOD</t>
  </si>
  <si>
    <t>NASDAQGM:NVDU</t>
  </si>
  <si>
    <t>NASDAQGM:TSLL</t>
  </si>
  <si>
    <t>NASDAQGM:QQQE</t>
  </si>
  <si>
    <t>NASDAQGM:IRON</t>
  </si>
  <si>
    <t>NYSE:DFS</t>
  </si>
  <si>
    <t>NASDAQGS:DSGR</t>
  </si>
  <si>
    <t>NASDAQGS:DLO</t>
  </si>
  <si>
    <t>NYSE:DNOW</t>
  </si>
  <si>
    <t>NYSE:DNP</t>
  </si>
  <si>
    <t>NASDAQGS:DOCU</t>
  </si>
  <si>
    <t>NASDAQCM:DOGZ</t>
  </si>
  <si>
    <t>NYSE:DLB</t>
  </si>
  <si>
    <t>NYSE:DOLE</t>
  </si>
  <si>
    <t>NYSE:DG</t>
  </si>
  <si>
    <t>NASDAQGS:DLTR</t>
  </si>
  <si>
    <t>NYSE:D</t>
  </si>
  <si>
    <t>NYSE:DPZ</t>
  </si>
  <si>
    <t>NYSE:DCI</t>
  </si>
  <si>
    <t>NASDAQGS:DGIC.A</t>
  </si>
  <si>
    <t>NYSE:DFIN</t>
  </si>
  <si>
    <t>NASDAQGS:DASH</t>
  </si>
  <si>
    <t>NASDAQGS:DMLP</t>
  </si>
  <si>
    <t>NYSE:LPG</t>
  </si>
  <si>
    <t>NASDAQGS:DORM</t>
  </si>
  <si>
    <t>NASDAQGS:DDI</t>
  </si>
  <si>
    <t>NYSE:DSL</t>
  </si>
  <si>
    <t>NYSE:DLY</t>
  </si>
  <si>
    <t>NYSE:DV</t>
  </si>
  <si>
    <t>NYSE:PLOW</t>
  </si>
  <si>
    <t>NYSE:DEI</t>
  </si>
  <si>
    <t>NYSE:DOV</t>
  </si>
  <si>
    <t>NYSE:DOW</t>
  </si>
  <si>
    <t>NYSE:DOCS</t>
  </si>
  <si>
    <t>NASDAQGS:DKNG</t>
  </si>
  <si>
    <t>NYSE:DRD</t>
  </si>
  <si>
    <t>NYSE:DFH</t>
  </si>
  <si>
    <t>NASDAQGS:DRVN</t>
  </si>
  <si>
    <t>NASDAQGS:DBX</t>
  </si>
  <si>
    <t>NYSE:DTM</t>
  </si>
  <si>
    <t>NYSE:DTE</t>
  </si>
  <si>
    <t>NYSE:DCO</t>
  </si>
  <si>
    <t>NYSE:DUK</t>
  </si>
  <si>
    <t>NYSE:DNB</t>
  </si>
  <si>
    <t>NASDAQGS:DUOL</t>
  </si>
  <si>
    <t>NYSE:DD</t>
  </si>
  <si>
    <t>NYSE:BROS</t>
  </si>
  <si>
    <t>NYSE:DXC</t>
  </si>
  <si>
    <t>NASDAQGS:DXPE</t>
  </si>
  <si>
    <t>NYSE:DY</t>
  </si>
  <si>
    <t>NYSE:DT</t>
  </si>
  <si>
    <t>NASDAQGS:DVAX</t>
  </si>
  <si>
    <t>NASDAQGS:DYN</t>
  </si>
  <si>
    <t>NYSE:DX</t>
  </si>
  <si>
    <t>NYSE:ELF</t>
  </si>
  <si>
    <t>NYSE:STRV</t>
  </si>
  <si>
    <t>NASDAQCM:EGBN</t>
  </si>
  <si>
    <t>NYSE:EXP</t>
  </si>
  <si>
    <t>NYSE:ECC</t>
  </si>
  <si>
    <t>NASDAQGS:EWBC</t>
  </si>
  <si>
    <t>NYSE:DEA</t>
  </si>
  <si>
    <t>NASDAQGS:EBC</t>
  </si>
  <si>
    <t>NYSE:EGP</t>
  </si>
  <si>
    <t>NYSE:EMN</t>
  </si>
  <si>
    <t>NYSE:ETN</t>
  </si>
  <si>
    <t>NYSE:EOI</t>
  </si>
  <si>
    <t>NYSE:EOS</t>
  </si>
  <si>
    <t>NYSEAM:EVV</t>
  </si>
  <si>
    <t>NYSEAM:EIM</t>
  </si>
  <si>
    <t>NYSE:ETJ</t>
  </si>
  <si>
    <t>NYSE:EVT</t>
  </si>
  <si>
    <t>NYSE:ETG</t>
  </si>
  <si>
    <t>NYSE:ETV</t>
  </si>
  <si>
    <t>NYSE:ETY</t>
  </si>
  <si>
    <t>NYSE:ETW</t>
  </si>
  <si>
    <t>NYSE:EXG</t>
  </si>
  <si>
    <t>NASDAQGS:EBAY</t>
  </si>
  <si>
    <t>NASDAQGS:SATS</t>
  </si>
  <si>
    <t>NYSE:ECL</t>
  </si>
  <si>
    <t>NYSE:ECVT</t>
  </si>
  <si>
    <t>NYSE:EPC</t>
  </si>
  <si>
    <t>NASDAQGS:EWTX</t>
  </si>
  <si>
    <t>NYSE:EIX</t>
  </si>
  <si>
    <t>NYSE:EW</t>
  </si>
  <si>
    <t>NASDAQGM:EH</t>
  </si>
  <si>
    <t>NYSE:ELAN</t>
  </si>
  <si>
    <t>NYSE:ESTC</t>
  </si>
  <si>
    <t>NASDAQGS:EA</t>
  </si>
  <si>
    <t>NYSE:ESI</t>
  </si>
  <si>
    <t>NYSE:ELV</t>
  </si>
  <si>
    <t>NYSE:LLY</t>
  </si>
  <si>
    <t>NYSE:EFC</t>
  </si>
  <si>
    <t>NYSE:ELME</t>
  </si>
  <si>
    <t>NASDAQGS:EMBC</t>
  </si>
  <si>
    <t>NYSE:EME</t>
  </si>
  <si>
    <t>NYSE:EEX</t>
  </si>
  <si>
    <t>NYSE:EBS</t>
  </si>
  <si>
    <t>NYSE:EMR</t>
  </si>
  <si>
    <t>NYSE:ESRT</t>
  </si>
  <si>
    <t>NYSE:EIG</t>
  </si>
  <si>
    <t>NASDAQGS:ACT</t>
  </si>
  <si>
    <t>NYSE:EHC</t>
  </si>
  <si>
    <t>NASDAQGS:ECPG</t>
  </si>
  <si>
    <t>NYSE:DAVA</t>
  </si>
  <si>
    <t>NYSE:EDR</t>
  </si>
  <si>
    <t>NYSE:ENR</t>
  </si>
  <si>
    <t>NASDAQGS:ERII</t>
  </si>
  <si>
    <t>NYSE:ET</t>
  </si>
  <si>
    <t>NYSE:EPAC</t>
  </si>
  <si>
    <t>NYSE:ENS</t>
  </si>
  <si>
    <t>NYSE:ENFN</t>
  </si>
  <si>
    <t>NYSE:ENLC</t>
  </si>
  <si>
    <t>NASDAQGS:ELVN</t>
  </si>
  <si>
    <t>NYSE:EBF</t>
  </si>
  <si>
    <t>NYSE:ENVA</t>
  </si>
  <si>
    <t>NYSE:ENOV</t>
  </si>
  <si>
    <t>NASDAQGS:ENVX</t>
  </si>
  <si>
    <t>NASDAQGM:ENPH</t>
  </si>
  <si>
    <t>NYSE:NPO</t>
  </si>
  <si>
    <t>NASDAQGS:ESGR</t>
  </si>
  <si>
    <t>NASDAQGS:ENTG</t>
  </si>
  <si>
    <t>NYSE:ETR</t>
  </si>
  <si>
    <t>NASDAQGS:EFSC</t>
  </si>
  <si>
    <t>NYSE:EPD</t>
  </si>
  <si>
    <t>NASDAQGM:TRDA</t>
  </si>
  <si>
    <t>NYSE:ENV</t>
  </si>
  <si>
    <t>NYSE:NVRI</t>
  </si>
  <si>
    <t>NYSE:NVST</t>
  </si>
  <si>
    <t>NYSE:EOG</t>
  </si>
  <si>
    <t>NYSE:EPAM</t>
  </si>
  <si>
    <t>NASDAQGS:PLUS</t>
  </si>
  <si>
    <t>NYSE:EPR</t>
  </si>
  <si>
    <t>NYSE:EQT</t>
  </si>
  <si>
    <t>NYSE:EFX</t>
  </si>
  <si>
    <t>NASDAQGS:EQIX</t>
  </si>
  <si>
    <t>NYSE:EQH</t>
  </si>
  <si>
    <t>NYSE:EQBK</t>
  </si>
  <si>
    <t>NYSE:EQC</t>
  </si>
  <si>
    <t>NYSE:ELS</t>
  </si>
  <si>
    <t>NYSE:EQR</t>
  </si>
  <si>
    <t>NASDAQGS:ERIE</t>
  </si>
  <si>
    <t>NYSE:ZGN</t>
  </si>
  <si>
    <t>NYSE:ESAB</t>
  </si>
  <si>
    <t>NYSE:ESE</t>
  </si>
  <si>
    <t>NASDAQCM:ESQ</t>
  </si>
  <si>
    <t>NYSE:ESNT</t>
  </si>
  <si>
    <t>NYSE:EPRT</t>
  </si>
  <si>
    <t>NYSE:WTRG</t>
  </si>
  <si>
    <t>NYSE:ESS</t>
  </si>
  <si>
    <t>NASDAQCM:ESTA</t>
  </si>
  <si>
    <t>NASDAQGM:SIXG</t>
  </si>
  <si>
    <t>NYSE:ETD</t>
  </si>
  <si>
    <t>NASDAQGS:ETSY</t>
  </si>
  <si>
    <t>NASDAQGS:EEFT</t>
  </si>
  <si>
    <t>NASDAQGS:EVCM</t>
  </si>
  <si>
    <t>NYSE:EVR</t>
  </si>
  <si>
    <t>NYSE:EG</t>
  </si>
  <si>
    <t>NASDAQGS:EVRG</t>
  </si>
  <si>
    <t>NYSE:EVRI</t>
  </si>
  <si>
    <t>NASDAQGM:EVER</t>
  </si>
  <si>
    <t>NYSE:ES</t>
  </si>
  <si>
    <t>NYSE:EVTC</t>
  </si>
  <si>
    <t>NYSE:ECG</t>
  </si>
  <si>
    <t>NASDAQGS:EVGO</t>
  </si>
  <si>
    <t>NYSE:EVH</t>
  </si>
  <si>
    <t>NASDAQGM:EOLS</t>
  </si>
  <si>
    <t>NASDAQCM:EXAS</t>
  </si>
  <si>
    <t>NYSE:EE</t>
  </si>
  <si>
    <t>NASDAQGS:EXEL</t>
  </si>
  <si>
    <t>NASDAQGS:EXC</t>
  </si>
  <si>
    <t>NASDAQGS:EXLS</t>
  </si>
  <si>
    <t>NASDAQGM:EXPI</t>
  </si>
  <si>
    <t>NASDAQGS:EXE</t>
  </si>
  <si>
    <t>NASDAQGS:EXPE</t>
  </si>
  <si>
    <t>NYSE:EXPD</t>
  </si>
  <si>
    <t>NASDAQGS:EXPO</t>
  </si>
  <si>
    <t>NYSE:XPRO</t>
  </si>
  <si>
    <t>NYSE:EXR</t>
  </si>
  <si>
    <t>NASDAQGS:EXTR</t>
  </si>
  <si>
    <t>NYSE:XOM</t>
  </si>
  <si>
    <t>NASDAQGM:EYPT</t>
  </si>
  <si>
    <t>NASDAQGS:EZPW</t>
  </si>
  <si>
    <t>NYSE:FG</t>
  </si>
  <si>
    <t>NYSE:FNB</t>
  </si>
  <si>
    <t>NASDAQGS:FFIV</t>
  </si>
  <si>
    <t>NYSE:FN</t>
  </si>
  <si>
    <t>NYSE:FDS</t>
  </si>
  <si>
    <t>NYSE:FICO</t>
  </si>
  <si>
    <t>NASDAQCM:FMNB</t>
  </si>
  <si>
    <t>NYSE:FPI</t>
  </si>
  <si>
    <t>NASDAQGS:FARO</t>
  </si>
  <si>
    <t>NASDAQGS:FAST</t>
  </si>
  <si>
    <t>NYSE:FSLY</t>
  </si>
  <si>
    <t>NYSE:FBK</t>
  </si>
  <si>
    <t>NYSE:AGM</t>
  </si>
  <si>
    <t>NYSE:FRT</t>
  </si>
  <si>
    <t>NYSE:FSS</t>
  </si>
  <si>
    <t>NYSE:FHI</t>
  </si>
  <si>
    <t>NYSE:FDX</t>
  </si>
  <si>
    <t>NYSE:FERG</t>
  </si>
  <si>
    <t>NYSE:RACE</t>
  </si>
  <si>
    <t>NYSE:FIHL</t>
  </si>
  <si>
    <t>NASDAQGM:ONEQ</t>
  </si>
  <si>
    <t>NYSE:FNF</t>
  </si>
  <si>
    <t>NYSE:FIS</t>
  </si>
  <si>
    <t>NASDAQGS:FDUS</t>
  </si>
  <si>
    <t>NASDAQGS:FITB</t>
  </si>
  <si>
    <t>NYSE:FINV</t>
  </si>
  <si>
    <t>NASDAQGS:FA</t>
  </si>
  <si>
    <t>NYSE:FAF</t>
  </si>
  <si>
    <t>NASDAQGS:FBNC</t>
  </si>
  <si>
    <t>NYSE:FBP</t>
  </si>
  <si>
    <t>NASDAQGS:BUSE</t>
  </si>
  <si>
    <t>NASDAQGS:FCNC.A</t>
  </si>
  <si>
    <t>NYSE:FCF</t>
  </si>
  <si>
    <t>NASDAQGS:FCBC</t>
  </si>
  <si>
    <t>NASDAQGS:FFBC</t>
  </si>
  <si>
    <t>NASDAQGS:FFIN</t>
  </si>
  <si>
    <t>NASDAQGS:THFF</t>
  </si>
  <si>
    <t>NYSE:FFWM</t>
  </si>
  <si>
    <t>NASDAQGS:FHB</t>
  </si>
  <si>
    <t>NYSE:FHN</t>
  </si>
  <si>
    <t>NYSE:FR</t>
  </si>
  <si>
    <t>NASDAQGS:FIBK</t>
  </si>
  <si>
    <t>NASDAQGS:FRME</t>
  </si>
  <si>
    <t>NASDAQGM:FMBH</t>
  </si>
  <si>
    <t>NASDAQGS:FSLR</t>
  </si>
  <si>
    <t>NASDAQGM:FTSM</t>
  </si>
  <si>
    <t>NASDAQGM:FEX</t>
  </si>
  <si>
    <t>NASDAQGM:FTC</t>
  </si>
  <si>
    <t>NASDAQGM:FTA</t>
  </si>
  <si>
    <t>NASDAQGM:FNX</t>
  </si>
  <si>
    <t>NASDAQGM:FYX</t>
  </si>
  <si>
    <t>NASDAQGM:FTCS</t>
  </si>
  <si>
    <t>NASDAQGM:FTGS</t>
  </si>
  <si>
    <t>NASDAQGM:QCLN</t>
  </si>
  <si>
    <t>NASDAQGM:QQEW</t>
  </si>
  <si>
    <t>NASDAQGM:QTEC</t>
  </si>
  <si>
    <t>NASDAQGM:SKYY</t>
  </si>
  <si>
    <t>NASDAQGM:CIBR</t>
  </si>
  <si>
    <t>NASDAQGM:FMB</t>
  </si>
  <si>
    <t>NASDAQGM:FMHI</t>
  </si>
  <si>
    <t>NASDAQGM:LMBS</t>
  </si>
  <si>
    <t>NASDAQGM:FTSL</t>
  </si>
  <si>
    <t>NASDAQGM:HYLS</t>
  </si>
  <si>
    <t>NASDAQGM:FTHI</t>
  </si>
  <si>
    <t>NASDAQGM:FV</t>
  </si>
  <si>
    <t>NASDAQGM:FTXL</t>
  </si>
  <si>
    <t>NASDAQGM:TDIV</t>
  </si>
  <si>
    <t>NASDAQGM:AIRR</t>
  </si>
  <si>
    <t>NASDAQGM:RDVY</t>
  </si>
  <si>
    <t>NASDAQGM:SDVY</t>
  </si>
  <si>
    <t>NASDAQGM:FTGC</t>
  </si>
  <si>
    <t>NASDAQGM:FIXD</t>
  </si>
  <si>
    <t>NYSE:FTHY</t>
  </si>
  <si>
    <t>NYSE:FPF</t>
  </si>
  <si>
    <t>NASDAQGM:GRID</t>
  </si>
  <si>
    <t>NASDAQGS:FWRG</t>
  </si>
  <si>
    <t>NASDAQGS:FCFS</t>
  </si>
  <si>
    <t>NYSE:FE</t>
  </si>
  <si>
    <t>NASDAQGS:FSUN</t>
  </si>
  <si>
    <t>NYSE:FI</t>
  </si>
  <si>
    <t>NASDAQCM:FTEL</t>
  </si>
  <si>
    <t>NASDAQGS:FIVE</t>
  </si>
  <si>
    <t>NASDAQGS:FSBC</t>
  </si>
  <si>
    <t>NASDAQGM:FIVN</t>
  </si>
  <si>
    <t>NYSE:FVRR</t>
  </si>
  <si>
    <t>NYSE:FLG</t>
  </si>
  <si>
    <t>NYSE:FFC</t>
  </si>
  <si>
    <t>NYSE:FLNG</t>
  </si>
  <si>
    <t>NASDAQGS:FLEX</t>
  </si>
  <si>
    <t>NYSE:FND</t>
  </si>
  <si>
    <t>NYSE:FLO</t>
  </si>
  <si>
    <t>NYSE:FLS</t>
  </si>
  <si>
    <t>NASDAQGS:FLNC</t>
  </si>
  <si>
    <t>NYSE:FLR</t>
  </si>
  <si>
    <t>NASDAQGS:FFIC</t>
  </si>
  <si>
    <t>NYSE:FLUT</t>
  </si>
  <si>
    <t>NASDAQGS:FLYW</t>
  </si>
  <si>
    <t>NYSE:FMC</t>
  </si>
  <si>
    <t>NYSE:FL</t>
  </si>
  <si>
    <t>NYSE:F</t>
  </si>
  <si>
    <t>NYSE:FOR</t>
  </si>
  <si>
    <t>NASDAQGS:FORM</t>
  </si>
  <si>
    <t>NASDAQGS:FWON.K</t>
  </si>
  <si>
    <t>NASDAQGS:FTNT</t>
  </si>
  <si>
    <t>NYSE:FTV</t>
  </si>
  <si>
    <t>NASDAQGS:FTRE</t>
  </si>
  <si>
    <t>NYSE:FBIN</t>
  </si>
  <si>
    <t>NASDAQGS:FWRD</t>
  </si>
  <si>
    <t>NYSE:FCPT</t>
  </si>
  <si>
    <t>NASDAQGS:FOXA</t>
  </si>
  <si>
    <t>NASDAQGS:FOXF</t>
  </si>
  <si>
    <t>NYSE:FBRT</t>
  </si>
  <si>
    <t>NASDAQGS:FELE</t>
  </si>
  <si>
    <t>NYSE:BEN</t>
  </si>
  <si>
    <t>NASDAQCM:FRHC</t>
  </si>
  <si>
    <t>NYSE:FCX</t>
  </si>
  <si>
    <t>NYSE:FDP</t>
  </si>
  <si>
    <t>NASDAQGM:FRPT</t>
  </si>
  <si>
    <t>NASDAQGS:FRSH</t>
  </si>
  <si>
    <t>NASDAQGS:FTDR</t>
  </si>
  <si>
    <t>NASDAQGS:FYBR</t>
  </si>
  <si>
    <t>NASDAQGS:ULCC</t>
  </si>
  <si>
    <t>NYSE:FRO</t>
  </si>
  <si>
    <t>NASDAQGS:FRPH</t>
  </si>
  <si>
    <t>NYSE:FSCO</t>
  </si>
  <si>
    <t>NYSE:FSK</t>
  </si>
  <si>
    <t>NASDAQGS:FTAI</t>
  </si>
  <si>
    <t>NASDAQGS:FIP</t>
  </si>
  <si>
    <t>NYSE:FCN</t>
  </si>
  <si>
    <t>NASDAQGM:FLGT</t>
  </si>
  <si>
    <t>NYSE:YMM</t>
  </si>
  <si>
    <t>NASDAQGS:FULT</t>
  </si>
  <si>
    <t>NASDAQGS:FNKO</t>
  </si>
  <si>
    <t>NASDAQGM:FUTU</t>
  </si>
  <si>
    <t>NYSE:GME</t>
  </si>
  <si>
    <t>NASDAQGS:GLPI</t>
  </si>
  <si>
    <t>NYSE:GCI</t>
  </si>
  <si>
    <t>NYSE:GRMN</t>
  </si>
  <si>
    <t>NASDAQGS:GTX</t>
  </si>
  <si>
    <t>NYSE:IT</t>
  </si>
  <si>
    <t>NYSE:GTES</t>
  </si>
  <si>
    <t>NYSE:GATO</t>
  </si>
  <si>
    <t>NYSE:GATX</t>
  </si>
  <si>
    <t>NASDAQGM:GCMG</t>
  </si>
  <si>
    <t>NASDAQGM:GDS</t>
  </si>
  <si>
    <t>NASDAQGS:GEHC</t>
  </si>
  <si>
    <t>NYSE:GEV</t>
  </si>
  <si>
    <t>NASDAQGS:GEN</t>
  </si>
  <si>
    <t>NYSE:GNK</t>
  </si>
  <si>
    <t>NASDAQGS:WGS</t>
  </si>
  <si>
    <t>NYSE:GNRC</t>
  </si>
  <si>
    <t>NYSE:GAM</t>
  </si>
  <si>
    <t>NYSE:GD</t>
  </si>
  <si>
    <t>NYSE:GE</t>
  </si>
  <si>
    <t>NYSE:GIS</t>
  </si>
  <si>
    <t>NYSE:GM</t>
  </si>
  <si>
    <t>NYSE:GEL</t>
  </si>
  <si>
    <t>NYSE:GENI</t>
  </si>
  <si>
    <t>NYSE:G</t>
  </si>
  <si>
    <t>NASDAQGS:GNTX</t>
  </si>
  <si>
    <t>NASDAQGS:THRM</t>
  </si>
  <si>
    <t>NYSE:GPC</t>
  </si>
  <si>
    <t>NYSE:GNW</t>
  </si>
  <si>
    <t>NASDAQGS:GABC</t>
  </si>
  <si>
    <t>NYSE:GTY</t>
  </si>
  <si>
    <t>NASDAQGS:ROCK</t>
  </si>
  <si>
    <t>NASDAQGM:GCT</t>
  </si>
  <si>
    <t>NASDAQGS:GIII</t>
  </si>
  <si>
    <t>NASDAQGS:GILD</t>
  </si>
  <si>
    <t>NASDAQGS:GTLB</t>
  </si>
  <si>
    <t>NYSE:GBCI</t>
  </si>
  <si>
    <t>NASDAQGS:GLAD</t>
  </si>
  <si>
    <t>NASDAQGS:GOOD</t>
  </si>
  <si>
    <t>NYSE:GKOS</t>
  </si>
  <si>
    <t>NYSE:GB</t>
  </si>
  <si>
    <t>NYSE:GBTG</t>
  </si>
  <si>
    <t>NYSE:GIC</t>
  </si>
  <si>
    <t>NYSE:GMRE</t>
  </si>
  <si>
    <t>NYSE:GNL</t>
  </si>
  <si>
    <t>NYSE:GLP</t>
  </si>
  <si>
    <t>NYSE:GPN</t>
  </si>
  <si>
    <t>NYSE:GSL</t>
  </si>
  <si>
    <t>NASDAQGM:AIQ</t>
  </si>
  <si>
    <t>NASDAQGM:KRMA</t>
  </si>
  <si>
    <t>NASDAQGM:BUG</t>
  </si>
  <si>
    <t>NASDAQGM:QYLD</t>
  </si>
  <si>
    <t>NASDAQGM:BOTZ</t>
  </si>
  <si>
    <t>NASDAQGM:CATH</t>
  </si>
  <si>
    <t>NASDAQGS:GLBE</t>
  </si>
  <si>
    <t>NASDAQGS:GFS</t>
  </si>
  <si>
    <t>NYSE:GLOB</t>
  </si>
  <si>
    <t>NYSE:GL</t>
  </si>
  <si>
    <t>NYSE:GMED</t>
  </si>
  <si>
    <t>NYSE:GMS</t>
  </si>
  <si>
    <t>NYSE:GDDY</t>
  </si>
  <si>
    <t>NASDAQGS:GOGO</t>
  </si>
  <si>
    <t>NASDAQGS:GLNG</t>
  </si>
  <si>
    <t>NASDAQGM:GDEN</t>
  </si>
  <si>
    <t>NASDAQGS:GOGL</t>
  </si>
  <si>
    <t>NYSE:GSBD</t>
  </si>
  <si>
    <t>NASDAQGS:GBDC</t>
  </si>
  <si>
    <t>NASDAQGS:GSHD</t>
  </si>
  <si>
    <t>NASDAQGS:GRAB</t>
  </si>
  <si>
    <t>NYSE:GGG</t>
  </si>
  <si>
    <t>NYSE:GHC</t>
  </si>
  <si>
    <t>NASDAQGS:GRAL</t>
  </si>
  <si>
    <t>NASDAQGS:LOPE</t>
  </si>
  <si>
    <t>NYSE:GVA</t>
  </si>
  <si>
    <t>NYSE:GRNT</t>
  </si>
  <si>
    <t>NASDAQGM:CONL</t>
  </si>
  <si>
    <t>NASDAQGM:NVDL</t>
  </si>
  <si>
    <t>NYSE:GPK</t>
  </si>
  <si>
    <t>NASDAQGS:GLDD</t>
  </si>
  <si>
    <t>NASDAQGS:GSBC</t>
  </si>
  <si>
    <t>NYSE:GRBK</t>
  </si>
  <si>
    <t>NYSE:GDOT</t>
  </si>
  <si>
    <t>NASDAQGS:GPRE</t>
  </si>
  <si>
    <t>NASDAQCM:GCBC</t>
  </si>
  <si>
    <t>NYSE:GFR</t>
  </si>
  <si>
    <t>NASDAQGS:GLRE</t>
  </si>
  <si>
    <t>NYSE:GEF</t>
  </si>
  <si>
    <t>NASDAQCM:GDYN</t>
  </si>
  <si>
    <t>NYSE:GFF</t>
  </si>
  <si>
    <t>NYSE:GRND</t>
  </si>
  <si>
    <t>NASDAQGS:GO</t>
  </si>
  <si>
    <t>NYSE:GPI</t>
  </si>
  <si>
    <t>NYSEAM:SIM</t>
  </si>
  <si>
    <t>NASDAQGS:GH</t>
  </si>
  <si>
    <t>NYSE:GRDN</t>
  </si>
  <si>
    <t>NYSE:GES</t>
  </si>
  <si>
    <t>NYSE:GUG</t>
  </si>
  <si>
    <t>NYSE:GOF</t>
  </si>
  <si>
    <t>NYSE:GWRE</t>
  </si>
  <si>
    <t>NYSE:GHLD</t>
  </si>
  <si>
    <t>NYSE:GPOR</t>
  </si>
  <si>
    <t>NYSE:GXO</t>
  </si>
  <si>
    <t>NASDAQCM:GYRE</t>
  </si>
  <si>
    <t>NASDAQGS:HTHT</t>
  </si>
  <si>
    <t>NASDAQGS:HEES</t>
  </si>
  <si>
    <t>NYSE:HRB</t>
  </si>
  <si>
    <t>NYSE:FUL</t>
  </si>
  <si>
    <t>NYSE:HASI</t>
  </si>
  <si>
    <t>NYSE:HAE</t>
  </si>
  <si>
    <t>NYSE:HGTY</t>
  </si>
  <si>
    <t>NASDAQCM:HNRG</t>
  </si>
  <si>
    <t>NYSE:HAL</t>
  </si>
  <si>
    <t>NASDAQGS:HALO</t>
  </si>
  <si>
    <t>NYSE:HG</t>
  </si>
  <si>
    <t>NASDAQGS:HLNE</t>
  </si>
  <si>
    <t>NASDAQGS:HWC</t>
  </si>
  <si>
    <t>NYSE:HBI</t>
  </si>
  <si>
    <t>NASDAQGS:HAFC</t>
  </si>
  <si>
    <t>NYSE:WINN</t>
  </si>
  <si>
    <t>NASDAQGS:HONE</t>
  </si>
  <si>
    <t>NYSE:HOG</t>
  </si>
  <si>
    <t>NASDAQGS:HLIT</t>
  </si>
  <si>
    <t>NASDAQGM:HRMY</t>
  </si>
  <si>
    <t>NASDAQGM:HROW</t>
  </si>
  <si>
    <t>NASDAQGS:HAS</t>
  </si>
  <si>
    <t>NASDAQGS:HCP</t>
  </si>
  <si>
    <t>NYSE:HE</t>
  </si>
  <si>
    <t>NASDAQGS:HWKN</t>
  </si>
  <si>
    <t>NYSE:HAYW</t>
  </si>
  <si>
    <t>NASDAQGS:HBT</t>
  </si>
  <si>
    <t>NYSE:HCA</t>
  </si>
  <si>
    <t>NYSE:HCI</t>
  </si>
  <si>
    <t>NYSE:HR</t>
  </si>
  <si>
    <t>NASDAQGS:HCSG</t>
  </si>
  <si>
    <t>NASDAQGS:HQY</t>
  </si>
  <si>
    <t>NYSE:DOC</t>
  </si>
  <si>
    <t>NASDAQGS:HSTM</t>
  </si>
  <si>
    <t>NASDAQGS:HTLD</t>
  </si>
  <si>
    <t>NASDAQGS:HTLF</t>
  </si>
  <si>
    <t>NYSE:HL</t>
  </si>
  <si>
    <t>NYSE:HEI</t>
  </si>
  <si>
    <t>NASDAQGS:HSII</t>
  </si>
  <si>
    <t>NASDAQGS:HELE</t>
  </si>
  <si>
    <t>NYSE:HLIO</t>
  </si>
  <si>
    <t>NYSE:HLX</t>
  </si>
  <si>
    <t>NASDAQGS:MOMO</t>
  </si>
  <si>
    <t>NYSE:HP</t>
  </si>
  <si>
    <t>NASDAQGS:HSIC</t>
  </si>
  <si>
    <t>NYSE:HLF</t>
  </si>
  <si>
    <t>NYSE:HRI</t>
  </si>
  <si>
    <t>NYSE:HTGC</t>
  </si>
  <si>
    <t>NASDAQGS:HTBK</t>
  </si>
  <si>
    <t>NASDAQGS:HFWA</t>
  </si>
  <si>
    <t>NYSE:HES</t>
  </si>
  <si>
    <t>NYSE:HESM</t>
  </si>
  <si>
    <t>NYSE:HPE</t>
  </si>
  <si>
    <t>NYSE:HXL</t>
  </si>
  <si>
    <t>NYSE:DINO</t>
  </si>
  <si>
    <t>NASDAQGM:HPK</t>
  </si>
  <si>
    <t>NYSE:HIW</t>
  </si>
  <si>
    <t>NYSE:HI</t>
  </si>
  <si>
    <t>NASDAQGM:HLMN</t>
  </si>
  <si>
    <t>NYSE:HTH</t>
  </si>
  <si>
    <t>NYSE:HGV</t>
  </si>
  <si>
    <t>NYSE:HLT</t>
  </si>
  <si>
    <t>NASDAQGS:HIMX</t>
  </si>
  <si>
    <t>NYSE:HIMS</t>
  </si>
  <si>
    <t>NASDAQGM:HIFS</t>
  </si>
  <si>
    <t>NYSE:HIPO</t>
  </si>
  <si>
    <t>NYSE:HNI</t>
  </si>
  <si>
    <t>NASDAQGS:HOLX</t>
  </si>
  <si>
    <t>NYSE:HOMB</t>
  </si>
  <si>
    <t>NASDAQGS:HTBI</t>
  </si>
  <si>
    <t>NASDAQGS:HON</t>
  </si>
  <si>
    <t>NASDAQGS:HOPE</t>
  </si>
  <si>
    <t>NYSE:HMN</t>
  </si>
  <si>
    <t>NASDAQGS:HBNC</t>
  </si>
  <si>
    <t>NYSE:HRL</t>
  </si>
  <si>
    <t>NASDAQGS:HST</t>
  </si>
  <si>
    <t>NYSE:HLI</t>
  </si>
  <si>
    <t>NYSE:HOV</t>
  </si>
  <si>
    <t>NYSE:HHH</t>
  </si>
  <si>
    <t>NYSE:HWM</t>
  </si>
  <si>
    <t>NYSE:HPQ</t>
  </si>
  <si>
    <t>NASDAQGS:HUBG</t>
  </si>
  <si>
    <t>NYSE:HUBB</t>
  </si>
  <si>
    <t>NYSE:HUBS</t>
  </si>
  <si>
    <t>NYSE:HUM</t>
  </si>
  <si>
    <t>NASDAQGS:HBAN</t>
  </si>
  <si>
    <t>NYSE:HII</t>
  </si>
  <si>
    <t>NYSE:HUN</t>
  </si>
  <si>
    <t>NASDAQGS:HURN</t>
  </si>
  <si>
    <t>NASDAQGS:HUT</t>
  </si>
  <si>
    <t>NYSE:H</t>
  </si>
  <si>
    <t>NYSE:HY</t>
  </si>
  <si>
    <t>NASDAQGS:IIIV</t>
  </si>
  <si>
    <t>NASDAQGS:IAC</t>
  </si>
  <si>
    <t>NYSE:IBTA</t>
  </si>
  <si>
    <t>NASDAQGS:IEP</t>
  </si>
  <si>
    <t>NASDAQGS:ICFI</t>
  </si>
  <si>
    <t>NASDAQGS:ICHR</t>
  </si>
  <si>
    <t>NASDAQGS:ICLR</t>
  </si>
  <si>
    <t>NASDAQGS:ICUI</t>
  </si>
  <si>
    <t>NYSE:IDA</t>
  </si>
  <si>
    <t>NASDAQGS:IDYA</t>
  </si>
  <si>
    <t>NYSE:IEX</t>
  </si>
  <si>
    <t>NASDAQGS:IDXX</t>
  </si>
  <si>
    <t>NYSE:IDT</t>
  </si>
  <si>
    <t>NASDAQGM:IESC</t>
  </si>
  <si>
    <t>NASDAQGS:IGMS</t>
  </si>
  <si>
    <t>NYSE:ITW</t>
  </si>
  <si>
    <t>NASDAQGS:ILMN</t>
  </si>
  <si>
    <t>NYSE:IMAX</t>
  </si>
  <si>
    <t>NASDAQCM:IMTX</t>
  </si>
  <si>
    <t>NASDAQGS:IBRX</t>
  </si>
  <si>
    <t>NASDAQGS:IMCR</t>
  </si>
  <si>
    <t>NASDAQCM:IMNM</t>
  </si>
  <si>
    <t>NASDAQGS:IMVT</t>
  </si>
  <si>
    <t>NASDAQGS:PI</t>
  </si>
  <si>
    <t>NASDAQGS:NARI</t>
  </si>
  <si>
    <t>NASDAQGS:INCY</t>
  </si>
  <si>
    <t>NYSE:IRT</t>
  </si>
  <si>
    <t>NASDAQGS:INDB</t>
  </si>
  <si>
    <t>NASDAQGS:IBCP</t>
  </si>
  <si>
    <t>NASDAQGS:IBTX</t>
  </si>
  <si>
    <t>NASDAQGS:INFN</t>
  </si>
  <si>
    <t>NYSE:INFA</t>
  </si>
  <si>
    <t>NYSE:IR</t>
  </si>
  <si>
    <t>NYSE:NGVT</t>
  </si>
  <si>
    <t>NASDAQGS:IMKT.A</t>
  </si>
  <si>
    <t>NYSE:INGM</t>
  </si>
  <si>
    <t>NYSE:INGR</t>
  </si>
  <si>
    <t>NASDAQGS:INMD</t>
  </si>
  <si>
    <t>NASDAQGM:INOD</t>
  </si>
  <si>
    <t>NASDAQGS:IOSP</t>
  </si>
  <si>
    <t>NYSE:IIPR</t>
  </si>
  <si>
    <t>NYSE:INVX</t>
  </si>
  <si>
    <t>NASDAQGS:INVA</t>
  </si>
  <si>
    <t>NASDAQGM:INV</t>
  </si>
  <si>
    <t>NASDAQGS:NSIT</t>
  </si>
  <si>
    <t>NASDAQGS:INSM</t>
  </si>
  <si>
    <t>NYSE:NSP</t>
  </si>
  <si>
    <t>NYSE:INSP</t>
  </si>
  <si>
    <t>NYSE:IBP</t>
  </si>
  <si>
    <t>NYSE:IIIN</t>
  </si>
  <si>
    <t>NASDAQGS:PODD</t>
  </si>
  <si>
    <t>NASDAQGS:INTA</t>
  </si>
  <si>
    <t>NYSE:ITGR</t>
  </si>
  <si>
    <t>NASDAQGS:IART</t>
  </si>
  <si>
    <t>NASDAQGS:IAS</t>
  </si>
  <si>
    <t>NASDAQGS:INTC</t>
  </si>
  <si>
    <t>NASDAQGM:NTLA</t>
  </si>
  <si>
    <t>NASDAQGS:INTR</t>
  </si>
  <si>
    <t>NASDAQGS:IBKR</t>
  </si>
  <si>
    <t>NYSE:ICE</t>
  </si>
  <si>
    <t>NASDAQGS:IDCC</t>
  </si>
  <si>
    <t>NASDAQGS:TILE</t>
  </si>
  <si>
    <t>NASDAQGS:IBOC</t>
  </si>
  <si>
    <t>NYSE:IBM</t>
  </si>
  <si>
    <t>NYSE:IFF</t>
  </si>
  <si>
    <t>NYSE:IGT</t>
  </si>
  <si>
    <t>NASDAQCM:IGIC</t>
  </si>
  <si>
    <t>NASDAQCM:IMXI</t>
  </si>
  <si>
    <t>NYSE:IP</t>
  </si>
  <si>
    <t>NYSE:INSW</t>
  </si>
  <si>
    <t>NASDAQGS:IPAR</t>
  </si>
  <si>
    <t>NASDAQGS:ITCI</t>
  </si>
  <si>
    <t>NASDAQGS:INTU</t>
  </si>
  <si>
    <t>NASDAQGM:LUNR</t>
  </si>
  <si>
    <t>NASDAQGS:ISRG</t>
  </si>
  <si>
    <t>NYSE:IVT</t>
  </si>
  <si>
    <t>NASDAQGM:VRIG</t>
  </si>
  <si>
    <t>NASDAQGM:BSJP</t>
  </si>
  <si>
    <t>NASDAQGM:BSJQ</t>
  </si>
  <si>
    <t>NASDAQGM:PKW</t>
  </si>
  <si>
    <t>NASDAQGM:PFM</t>
  </si>
  <si>
    <t>NASDAQGM:PDP</t>
  </si>
  <si>
    <t>NASDAQGM:PTF</t>
  </si>
  <si>
    <t>NASDAQGM:PRFZ</t>
  </si>
  <si>
    <t>NASDAQGM:PEY</t>
  </si>
  <si>
    <t>NASDAQGM:PID</t>
  </si>
  <si>
    <t>NASDAQGM:PNQI</t>
  </si>
  <si>
    <t>NASDAQGM:PHO</t>
  </si>
  <si>
    <t>NASDAQGM:DWAS</t>
  </si>
  <si>
    <t>NASDAQGM:GOVI</t>
  </si>
  <si>
    <t>NASDAQGM:KBWB</t>
  </si>
  <si>
    <t>NASDAQGM:QQQM</t>
  </si>
  <si>
    <t>NASDAQGM:QQQJ</t>
  </si>
  <si>
    <t>NASDAQGM:BSCO</t>
  </si>
  <si>
    <t>NASDAQGM:BSCP</t>
  </si>
  <si>
    <t>NASDAQGM:BSCQ</t>
  </si>
  <si>
    <t>NASDAQGM:BSCR</t>
  </si>
  <si>
    <t>NASDAQGM:BSCS</t>
  </si>
  <si>
    <t>NASDAQGM:BSCT</t>
  </si>
  <si>
    <t>NASDAQGM:BSCU</t>
  </si>
  <si>
    <t>NASDAQGM:BSCV</t>
  </si>
  <si>
    <t>NASDAQGM:BSCW</t>
  </si>
  <si>
    <t>NASDAQGM:IUS</t>
  </si>
  <si>
    <t>NYSE:IVZ</t>
  </si>
  <si>
    <t>NYSE:VMO</t>
  </si>
  <si>
    <t>NYSE:VKQ</t>
  </si>
  <si>
    <t>NASDAQGM:PDBC</t>
  </si>
  <si>
    <t>NASDAQGM:QQQ</t>
  </si>
  <si>
    <t>NYSE:IQI</t>
  </si>
  <si>
    <t>NYSE:VGM</t>
  </si>
  <si>
    <t>NYSE:IIM</t>
  </si>
  <si>
    <t>NASDAQGS:ITIC</t>
  </si>
  <si>
    <t>NYSE:INVH</t>
  </si>
  <si>
    <t>NASDAQGS:IONS</t>
  </si>
  <si>
    <t>NYSE:IONQ</t>
  </si>
  <si>
    <t>NASDAQGM:IOVA</t>
  </si>
  <si>
    <t>NASDAQGS:IPGP</t>
  </si>
  <si>
    <t>NYSE:IQV</t>
  </si>
  <si>
    <t>NASDAQGM:IRMD</t>
  </si>
  <si>
    <t>NASDAQGS:IRTC</t>
  </si>
  <si>
    <t>NASDAQGS:IRDM</t>
  </si>
  <si>
    <t>NASDAQGS:IREN</t>
  </si>
  <si>
    <t>NYSE:IRM</t>
  </si>
  <si>
    <t>NASDAQGM:IBIT</t>
  </si>
  <si>
    <t>NASDAQGM:ETHA</t>
  </si>
  <si>
    <t>NASDAQGM:SLQD</t>
  </si>
  <si>
    <t>NASDAQGM:SHY</t>
  </si>
  <si>
    <t>NASDAQGM:IGSB</t>
  </si>
  <si>
    <t>NASDAQGM:TLT</t>
  </si>
  <si>
    <t>NASDAQGM:IEI</t>
  </si>
  <si>
    <t>NASDAQGM:IGIB</t>
  </si>
  <si>
    <t>NASDAQGM:IEF</t>
  </si>
  <si>
    <t>NASDAQGM:AIA</t>
  </si>
  <si>
    <t>NASDAQGM:IBB</t>
  </si>
  <si>
    <t>NASDAQGM:USIG</t>
  </si>
  <si>
    <t>NASDAQGM:USCL</t>
  </si>
  <si>
    <t>NASDAQGM:ISTB</t>
  </si>
  <si>
    <t>NASDAQGM:IXUS</t>
  </si>
  <si>
    <t>NASDAQGM:IUSG</t>
  </si>
  <si>
    <t>NASDAQGM:IUSV</t>
  </si>
  <si>
    <t>NASDAQGM:IUSB</t>
  </si>
  <si>
    <t>NASDAQGM:DMXF</t>
  </si>
  <si>
    <t>NASDAQGM:USXF</t>
  </si>
  <si>
    <t>NASDAQGM:SUSB</t>
  </si>
  <si>
    <t>NASDAQGM:ESGD</t>
  </si>
  <si>
    <t>NASDAQGM:ESGU</t>
  </si>
  <si>
    <t>NASDAQGM:SUSC</t>
  </si>
  <si>
    <t>NASDAQGM:SUSL</t>
  </si>
  <si>
    <t>NASDAQGM:XT</t>
  </si>
  <si>
    <t>NASDAQGM:FALN</t>
  </si>
  <si>
    <t>NASDAQGM:ICLN</t>
  </si>
  <si>
    <t>NASDAQGM:IGF</t>
  </si>
  <si>
    <t>NASDAQGM:IBTE</t>
  </si>
  <si>
    <t>NASDAQGM:IBTF</t>
  </si>
  <si>
    <t>NASDAQGM:IBTG</t>
  </si>
  <si>
    <t>NASDAQGM:IBTH</t>
  </si>
  <si>
    <t>NASDAQGM:IBTI</t>
  </si>
  <si>
    <t>NASDAQGM:INDY</t>
  </si>
  <si>
    <t>NASDAQGM:IGOV</t>
  </si>
  <si>
    <t>NASDAQGM:EMB</t>
  </si>
  <si>
    <t>NASDAQGM:MBB</t>
  </si>
  <si>
    <t>NASDAQGM:IMCV</t>
  </si>
  <si>
    <t>NASDAQGM:ACWI</t>
  </si>
  <si>
    <t>NASDAQGM:ACWX</t>
  </si>
  <si>
    <t>NASDAQGM:AAXJ</t>
  </si>
  <si>
    <t>NASDAQGM:MCHI</t>
  </si>
  <si>
    <t>NASDAQGM:SCZ</t>
  </si>
  <si>
    <t>NASDAQGM:EUFN</t>
  </si>
  <si>
    <t>NASDAQGM:PABU</t>
  </si>
  <si>
    <t>NASDAQGM:PFF</t>
  </si>
  <si>
    <t>NASDAQGM:IJT</t>
  </si>
  <si>
    <t>NASDAQGM:DVY</t>
  </si>
  <si>
    <t>NASDAQGM:SOXX</t>
  </si>
  <si>
    <t>NASDAQGM:SHV</t>
  </si>
  <si>
    <t>NASDAQGM:COMT</t>
  </si>
  <si>
    <t>NASDAQGM:ESGE</t>
  </si>
  <si>
    <t>NASDAQGM:EMXC</t>
  </si>
  <si>
    <t>NASDAQGM:RING</t>
  </si>
  <si>
    <t>NASDAQGS:ITRI</t>
  </si>
  <si>
    <t>NYSE:ITT</t>
  </si>
  <si>
    <t>NASDAQGS:ITRN</t>
  </si>
  <si>
    <t>NYSEAM:IE</t>
  </si>
  <si>
    <t>NASDAQGS:JJSF</t>
  </si>
  <si>
    <t>NASDAQGS:JBHT</t>
  </si>
  <si>
    <t>NYSE:JBND</t>
  </si>
  <si>
    <t>NASDAQGM:JGLO</t>
  </si>
  <si>
    <t>NASDAQGM:JEPQ</t>
  </si>
  <si>
    <t>NASDAQGM:JTEK</t>
  </si>
  <si>
    <t>NYSE:JBL</t>
  </si>
  <si>
    <t>NASDAQGS:JKHY</t>
  </si>
  <si>
    <t>NASDAQGS:JACK</t>
  </si>
  <si>
    <t>NYSE:JXN</t>
  </si>
  <si>
    <t>NYSE:J</t>
  </si>
  <si>
    <t>NASDAQGS:JAMF</t>
  </si>
  <si>
    <t>NYSE:JHG</t>
  </si>
  <si>
    <t>NYSE:JBI</t>
  </si>
  <si>
    <t>NASDAQGM:JANX</t>
  </si>
  <si>
    <t>NASDAQGS:JAZZ</t>
  </si>
  <si>
    <t>NYSE:JBGS</t>
  </si>
  <si>
    <t>NASDAQGS:JD</t>
  </si>
  <si>
    <t>NYSE:JEF</t>
  </si>
  <si>
    <t>NYSE:JELD</t>
  </si>
  <si>
    <t>NASDAQGS:JBLU</t>
  </si>
  <si>
    <t>NASDAQGS:FROG</t>
  </si>
  <si>
    <t>NYSE:JKS</t>
  </si>
  <si>
    <t>NYSE:JOBY</t>
  </si>
  <si>
    <t>NASDAQGS:JBSS</t>
  </si>
  <si>
    <t>NYSE:JBT</t>
  </si>
  <si>
    <t>NYSE:BTO</t>
  </si>
  <si>
    <t>NYSE:PDT</t>
  </si>
  <si>
    <t>NYSE:HTD</t>
  </si>
  <si>
    <t>NYSE:WLY</t>
  </si>
  <si>
    <t>NYSE:JNJ</t>
  </si>
  <si>
    <t>NYSE:JCI</t>
  </si>
  <si>
    <t>NASDAQGS:KSPI</t>
  </si>
  <si>
    <t>NYSE:JLL</t>
  </si>
  <si>
    <t>NASDAQGS:YY</t>
  </si>
  <si>
    <t>NYSE:JPM</t>
  </si>
  <si>
    <t>NYSE:JNPR</t>
  </si>
  <si>
    <t>NYSE:KAI</t>
  </si>
  <si>
    <t>NASDAQGS:KALU</t>
  </si>
  <si>
    <t>NASDAQGS:BZ</t>
  </si>
  <si>
    <t>NASDAQGS:KRT</t>
  </si>
  <si>
    <t>NASDAQCM:KARO</t>
  </si>
  <si>
    <t>NYSE:KBDC</t>
  </si>
  <si>
    <t>NYSE:KYN</t>
  </si>
  <si>
    <t>NYSE:KBH</t>
  </si>
  <si>
    <t>NYSE:KBR</t>
  </si>
  <si>
    <t>NYSE:BEKE</t>
  </si>
  <si>
    <t>NASDAQGS:KRNY</t>
  </si>
  <si>
    <t>NYSE:K</t>
  </si>
  <si>
    <t>NASDAQGS:KELY.A</t>
  </si>
  <si>
    <t>NYSE:KMPR</t>
  </si>
  <si>
    <t>NYSE:KMT</t>
  </si>
  <si>
    <t>NYSE:KW</t>
  </si>
  <si>
    <t>NYSE:KVUE</t>
  </si>
  <si>
    <t>NASDAQGM:KROS</t>
  </si>
  <si>
    <t>NASDAQGS:KDP</t>
  </si>
  <si>
    <t>NYSE:KEY</t>
  </si>
  <si>
    <t>NYSE:KEYS</t>
  </si>
  <si>
    <t>NYSE:KFRC</t>
  </si>
  <si>
    <t>NYSE:KRC</t>
  </si>
  <si>
    <t>NYSE:KRP</t>
  </si>
  <si>
    <t>NYSE:KMB</t>
  </si>
  <si>
    <t>NYSE:KIM</t>
  </si>
  <si>
    <t>NYSE:KMI</t>
  </si>
  <si>
    <t>NYSE:KLC</t>
  </si>
  <si>
    <t>NYSE:KNTK</t>
  </si>
  <si>
    <t>NASDAQGS:KC</t>
  </si>
  <si>
    <t>NASDAQGS:KNSA</t>
  </si>
  <si>
    <t>NYSE:KNSL</t>
  </si>
  <si>
    <t>NYSE:KEX</t>
  </si>
  <si>
    <t>NYSE:KRG</t>
  </si>
  <si>
    <t>NYSE:KKR</t>
  </si>
  <si>
    <t>NYSE:KREF</t>
  </si>
  <si>
    <t>NASDAQGS:KLAC</t>
  </si>
  <si>
    <t>NYSE:KVYO</t>
  </si>
  <si>
    <t>NYSE:KNF</t>
  </si>
  <si>
    <t>NYSE:KNX</t>
  </si>
  <si>
    <t>NYSE:KN</t>
  </si>
  <si>
    <t>NYSE:KGS</t>
  </si>
  <si>
    <t>NYSE:KSS</t>
  </si>
  <si>
    <t>NYSE:KTB</t>
  </si>
  <si>
    <t>NYSE:KOP</t>
  </si>
  <si>
    <t>NYSE:KFY</t>
  </si>
  <si>
    <t>NASDAQGS:KRNT</t>
  </si>
  <si>
    <t>NASDAQGS:KTOS</t>
  </si>
  <si>
    <t>NASDAQGS:DNUT</t>
  </si>
  <si>
    <t>NYSE:KRO</t>
  </si>
  <si>
    <t>NASDAQGS:KRYS</t>
  </si>
  <si>
    <t>NASDAQGS:KLIC</t>
  </si>
  <si>
    <t>NASDAQGS:KURA</t>
  </si>
  <si>
    <t>NASDAQGM:KRUS</t>
  </si>
  <si>
    <t>NASDAQGM:KYMR</t>
  </si>
  <si>
    <t>NYSE:KD</t>
  </si>
  <si>
    <t>NYSE:LHX</t>
  </si>
  <si>
    <t>NYSE:LH</t>
  </si>
  <si>
    <t>NYSE:LADR</t>
  </si>
  <si>
    <t>NASDAQGS:LKFN</t>
  </si>
  <si>
    <t>NASDAQGS:LRCX</t>
  </si>
  <si>
    <t>NASDAQGS:LAMR</t>
  </si>
  <si>
    <t>NYSE:LW</t>
  </si>
  <si>
    <t>NASDAQGS:LANC</t>
  </si>
  <si>
    <t>NYSE:LB</t>
  </si>
  <si>
    <t>NASDAQGS:LSTR</t>
  </si>
  <si>
    <t>NASDAQGM:LNTH</t>
  </si>
  <si>
    <t>NYSE:LVS</t>
  </si>
  <si>
    <t>NASDAQGS:SWIM</t>
  </si>
  <si>
    <t>NASDAQGS:LSCC</t>
  </si>
  <si>
    <t>NASDAQGS:LAUR</t>
  </si>
  <si>
    <t>NASDAQGM:LVRO</t>
  </si>
  <si>
    <t>NYSE:LAZ</t>
  </si>
  <si>
    <t>NYSE:LZB</t>
  </si>
  <si>
    <t>NYSE:LCII</t>
  </si>
  <si>
    <t>NYSE:LEA</t>
  </si>
  <si>
    <t>NASDAQGS:LEGH</t>
  </si>
  <si>
    <t>NASDAQGS:LZ</t>
  </si>
  <si>
    <t>NASDAQGS:LEGN</t>
  </si>
  <si>
    <t>NASDAQGM:LVHD</t>
  </si>
  <si>
    <t>NYSE:LEG</t>
  </si>
  <si>
    <t>NYSE:LDOS</t>
  </si>
  <si>
    <t>NASDAQGM:LMAT</t>
  </si>
  <si>
    <t>NYSE:LMND</t>
  </si>
  <si>
    <t>NYSE:LC</t>
  </si>
  <si>
    <t>NASDAQGS:TREE</t>
  </si>
  <si>
    <t>NYSE:LEN</t>
  </si>
  <si>
    <t>NYSE:LII</t>
  </si>
  <si>
    <t>NASDAQGS:LENZ</t>
  </si>
  <si>
    <t>NASDAQGS:DRS</t>
  </si>
  <si>
    <t>NYSE:LEVI</t>
  </si>
  <si>
    <t>NASDAQGS:LGIH</t>
  </si>
  <si>
    <t>NASDAQGS:LI</t>
  </si>
  <si>
    <t>NYSE:USA</t>
  </si>
  <si>
    <t>NASDAQGS:LBRD.K</t>
  </si>
  <si>
    <t>NYSE:LBRT</t>
  </si>
  <si>
    <t>NASDAQGS:LBTY.A</t>
  </si>
  <si>
    <t>NASDAQGS:LILA</t>
  </si>
  <si>
    <t>NASDAQGS:LLYV.K</t>
  </si>
  <si>
    <t>NYSE:LTH</t>
  </si>
  <si>
    <t>NASDAQGS:LFST</t>
  </si>
  <si>
    <t>NYSE:LZM</t>
  </si>
  <si>
    <t>NASDAQGM:LGND</t>
  </si>
  <si>
    <t>NASDAQGS:LNW</t>
  </si>
  <si>
    <t>NASDAQCM:LMB</t>
  </si>
  <si>
    <t>NASDAQGS:LINC</t>
  </si>
  <si>
    <t>NASDAQGS:LECO</t>
  </si>
  <si>
    <t>NYSE:LNC</t>
  </si>
  <si>
    <t>NASDAQCM:LIND</t>
  </si>
  <si>
    <t>NASDAQGS:LIN</t>
  </si>
  <si>
    <t>NYSE:LNN</t>
  </si>
  <si>
    <t>NASDAQGS:LINE</t>
  </si>
  <si>
    <t>NYSE:LGF.A</t>
  </si>
  <si>
    <t>NASDAQGS:LION</t>
  </si>
  <si>
    <t>NASDAQCM:LQDA</t>
  </si>
  <si>
    <t>NASDAQGS:LQDT</t>
  </si>
  <si>
    <t>NASDAQGM:MAGS</t>
  </si>
  <si>
    <t>NASDAQGM:HLAL</t>
  </si>
  <si>
    <t>NYSE:LAD</t>
  </si>
  <si>
    <t>NASDAQGS:LFUS</t>
  </si>
  <si>
    <t>NASDAQGS:LIVN</t>
  </si>
  <si>
    <t>NYSE:LYV</t>
  </si>
  <si>
    <t>NYSE:LOB</t>
  </si>
  <si>
    <t>NYSE:RAMP</t>
  </si>
  <si>
    <t>NYSE:LVWR</t>
  </si>
  <si>
    <t>NASDAQGS:LKQ</t>
  </si>
  <si>
    <t>NYSE:LOAR</t>
  </si>
  <si>
    <t>NYSE:LMT</t>
  </si>
  <si>
    <t>NYSE:L</t>
  </si>
  <si>
    <t>NYSE:LOMA</t>
  </si>
  <si>
    <t>NASDAQGM:LBPH</t>
  </si>
  <si>
    <t>NYSE:LPX</t>
  </si>
  <si>
    <t>NYSE:LOW</t>
  </si>
  <si>
    <t>NASDAQGS:LPLA</t>
  </si>
  <si>
    <t>NYSE:LXU</t>
  </si>
  <si>
    <t>NASDAQGS:LYTS</t>
  </si>
  <si>
    <t>NYSE:LTC</t>
  </si>
  <si>
    <t>NASDAQGS:LULU</t>
  </si>
  <si>
    <t>NYSE:LUMN</t>
  </si>
  <si>
    <t>NASDAQGS:LITE</t>
  </si>
  <si>
    <t>NYSE:LXP</t>
  </si>
  <si>
    <t>NASDAQGS:LYFT</t>
  </si>
  <si>
    <t>NYSE:LYB</t>
  </si>
  <si>
    <t>NYSE:MTB</t>
  </si>
  <si>
    <t>NYSE:MHO</t>
  </si>
  <si>
    <t>NYSE:MNR</t>
  </si>
  <si>
    <t>NASDAQGS:MTSI</t>
  </si>
  <si>
    <t>NYSE:M</t>
  </si>
  <si>
    <t>NYSE:MSGE</t>
  </si>
  <si>
    <t>NYSE:MSGS</t>
  </si>
  <si>
    <t>NASDAQGS:MDGL</t>
  </si>
  <si>
    <t>NASDAQGS:MGIC</t>
  </si>
  <si>
    <t>NYSE:MAGN</t>
  </si>
  <si>
    <t>NASDAQGS:MGNI</t>
  </si>
  <si>
    <t>NYSE:MGY</t>
  </si>
  <si>
    <t>NYSE:MAIN</t>
  </si>
  <si>
    <t>NASDAQGS:MMYT</t>
  </si>
  <si>
    <t>NASDAQGM:MBUU</t>
  </si>
  <si>
    <t>NYSE:MANU</t>
  </si>
  <si>
    <t>NASDAQGS:MANH</t>
  </si>
  <si>
    <t>NASDAQGM:MNKD</t>
  </si>
  <si>
    <t>NYSE:MAN</t>
  </si>
  <si>
    <t>NASDAQGS:CART</t>
  </si>
  <si>
    <t>NASDAQCM:MARA</t>
  </si>
  <si>
    <t>NYSE:MRO</t>
  </si>
  <si>
    <t>NYSE:MPC</t>
  </si>
  <si>
    <t>NASDAQGS:MRVI</t>
  </si>
  <si>
    <t>NYSE:MMI</t>
  </si>
  <si>
    <t>NASDAQGS:MRX</t>
  </si>
  <si>
    <t>NYSE:HZO</t>
  </si>
  <si>
    <t>NYSE:MKL</t>
  </si>
  <si>
    <t>NASDAQGS:MKTX</t>
  </si>
  <si>
    <t>NASDAQGS:MAR</t>
  </si>
  <si>
    <t>NYSE:VAC</t>
  </si>
  <si>
    <t>NYSE:MMC</t>
  </si>
  <si>
    <t>NASDAQGS:MRTN</t>
  </si>
  <si>
    <t>NYSE:MLM</t>
  </si>
  <si>
    <t>NASDAQGS:MRVL</t>
  </si>
  <si>
    <t>NYSE:MAS</t>
  </si>
  <si>
    <t>NASDAQGS:MASI</t>
  </si>
  <si>
    <t>NYSE:MTZ</t>
  </si>
  <si>
    <t>NYSE:MBC</t>
  </si>
  <si>
    <t>NYSE:MA</t>
  </si>
  <si>
    <t>NYSE:MTDR</t>
  </si>
  <si>
    <t>NASDAQGS:MTCH</t>
  </si>
  <si>
    <t>NYSE:MTRN</t>
  </si>
  <si>
    <t>NYSE:MATV</t>
  </si>
  <si>
    <t>NYSE:MATX</t>
  </si>
  <si>
    <t>NASDAQGS:MAT</t>
  </si>
  <si>
    <t>NASDAQGS:MATW</t>
  </si>
  <si>
    <t>NYSE:MMS</t>
  </si>
  <si>
    <t>NASDAQGS:MXL</t>
  </si>
  <si>
    <t>NASDAQGS:MBX</t>
  </si>
  <si>
    <t>NYSE:MKC</t>
  </si>
  <si>
    <t>NYSE:MCD</t>
  </si>
  <si>
    <t>NASDAQGS:MGRC</t>
  </si>
  <si>
    <t>NYSE:MCK</t>
  </si>
  <si>
    <t>NYSE:MDU</t>
  </si>
  <si>
    <t>NYSE:MAX</t>
  </si>
  <si>
    <t>NASDAQGS:MEDP</t>
  </si>
  <si>
    <t>NYSE:MDT</t>
  </si>
  <si>
    <t>NASDAQGS:MLCO</t>
  </si>
  <si>
    <t>NASDAQGS:MELI</t>
  </si>
  <si>
    <t>NASDAQGS:MBWM</t>
  </si>
  <si>
    <t>NASDAQCM:MBIN</t>
  </si>
  <si>
    <t>NYSE:MRK</t>
  </si>
  <si>
    <t>NYSE:MCY</t>
  </si>
  <si>
    <t>NASDAQGS:MRCY</t>
  </si>
  <si>
    <t>NYSE:MLNK</t>
  </si>
  <si>
    <t>NASDAQGS:MMSI</t>
  </si>
  <si>
    <t>NYSE:MTH</t>
  </si>
  <si>
    <t>NASDAQGM:MRUS</t>
  </si>
  <si>
    <t>NASDAQGS:MLAB</t>
  </si>
  <si>
    <t>NASDAQGS:META</t>
  </si>
  <si>
    <t>NYSE:MTUS</t>
  </si>
  <si>
    <t>NYSE:MTAL</t>
  </si>
  <si>
    <t>NYSE:MET</t>
  </si>
  <si>
    <t>NASDAQGS:MCBS</t>
  </si>
  <si>
    <t>NYSE:MCB</t>
  </si>
  <si>
    <t>NYSE:MTD</t>
  </si>
  <si>
    <t>NYSE:MFA</t>
  </si>
  <si>
    <t>NASDAQGS:MGEE</t>
  </si>
  <si>
    <t>NYSE:MTG</t>
  </si>
  <si>
    <t>NYSE:MGM</t>
  </si>
  <si>
    <t>NASDAQGS:MGPI</t>
  </si>
  <si>
    <t>NASDAQGS:MCHP</t>
  </si>
  <si>
    <t>NASDAQGS:MU</t>
  </si>
  <si>
    <t>NASDAQGS:MSFT</t>
  </si>
  <si>
    <t>NASDAQGS:MSTR</t>
  </si>
  <si>
    <t>NASDAQGM:MPB</t>
  </si>
  <si>
    <t>NYSE:MAA</t>
  </si>
  <si>
    <t>NASDAQGS:MFIC</t>
  </si>
  <si>
    <t>NASDAQGS:MSEX</t>
  </si>
  <si>
    <t>NASDAQGS:MSBI</t>
  </si>
  <si>
    <t>NASDAQGS:MOFG</t>
  </si>
  <si>
    <t>NYSE:MLR</t>
  </si>
  <si>
    <t>NASDAQGS:MLKN</t>
  </si>
  <si>
    <t>NASDAQGS:TIGO</t>
  </si>
  <si>
    <t>NASDAQCM:MDXG</t>
  </si>
  <si>
    <t>NASDAQGS:MNMD</t>
  </si>
  <si>
    <t>NYSE:MTX</t>
  </si>
  <si>
    <t>NASDAQGS:MLYS</t>
  </si>
  <si>
    <t>NYSE:MNSO</t>
  </si>
  <si>
    <t>NYSE:MIR</t>
  </si>
  <si>
    <t>NASDAQGM:MIRM</t>
  </si>
  <si>
    <t>NASDAQGS:AVO</t>
  </si>
  <si>
    <t>NYSE:MCW</t>
  </si>
  <si>
    <t>NASDAQGS:MKSI</t>
  </si>
  <si>
    <t>NASDAQGS:MBLY</t>
  </si>
  <si>
    <t>NASDAQGS:MRNA</t>
  </si>
  <si>
    <t>NYSE:MOD</t>
  </si>
  <si>
    <t>NYSE:MC</t>
  </si>
  <si>
    <t>NYSE:MHK</t>
  </si>
  <si>
    <t>NYSE:MOH</t>
  </si>
  <si>
    <t>NYSE:TAP</t>
  </si>
  <si>
    <t>NASDAQGS:MCRI</t>
  </si>
  <si>
    <t>NASDAQGS:MNDY</t>
  </si>
  <si>
    <t>NASDAQGS:MDLZ</t>
  </si>
  <si>
    <t>NYSE:ML</t>
  </si>
  <si>
    <t>NASDAQGM:MDB</t>
  </si>
  <si>
    <t>NASDAQGS:MPWR</t>
  </si>
  <si>
    <t>NASDAQGS:MNRO</t>
  </si>
  <si>
    <t>NASDAQGS:MNST</t>
  </si>
  <si>
    <t>NASDAQGS:GLUE</t>
  </si>
  <si>
    <t>NYSE:MEG</t>
  </si>
  <si>
    <t>NYSE:MCO</t>
  </si>
  <si>
    <t>NYSE:MOG.A</t>
  </si>
  <si>
    <t>NASDAQCM:MLTX</t>
  </si>
  <si>
    <t>NYSE:MS</t>
  </si>
  <si>
    <t>NYSE:MSDL</t>
  </si>
  <si>
    <t>NASDAQGS:MORN</t>
  </si>
  <si>
    <t>NYSE:MSI</t>
  </si>
  <si>
    <t>NYSE:MP</t>
  </si>
  <si>
    <t>NYSE:MPLX</t>
  </si>
  <si>
    <t>NASDAQCM:COOP</t>
  </si>
  <si>
    <t>NYSE:MRC</t>
  </si>
  <si>
    <t>NYSE:MSA</t>
  </si>
  <si>
    <t>NYSE:MSM</t>
  </si>
  <si>
    <t>NYSE:MSCI</t>
  </si>
  <si>
    <t>NYSE:MLI</t>
  </si>
  <si>
    <t>NYSE:MWA</t>
  </si>
  <si>
    <t>NASDAQCM:MRNO</t>
  </si>
  <si>
    <t>NYSE:MUR</t>
  </si>
  <si>
    <t>NYSE:MUSA</t>
  </si>
  <si>
    <t>NASDAQGS:MYRG</t>
  </si>
  <si>
    <t>NASDAQGS:MYGN</t>
  </si>
  <si>
    <t>NYSE:MYTE</t>
  </si>
  <si>
    <t>NYSE:NABL</t>
  </si>
  <si>
    <t>NYSE:NBR</t>
  </si>
  <si>
    <t>NASDAQCM:NNE</t>
  </si>
  <si>
    <t>NASDAQGS:NSSC</t>
  </si>
  <si>
    <t>NASDAQGS:NDAQ</t>
  </si>
  <si>
    <t>NASDAQGS:NTRA</t>
  </si>
  <si>
    <t>NYSE:NBHC</t>
  </si>
  <si>
    <t>NASDAQGS:FIZZ</t>
  </si>
  <si>
    <t>NASDAQGS:NCMI</t>
  </si>
  <si>
    <t>NASDAQCM:NESR</t>
  </si>
  <si>
    <t>NYSE:NFG</t>
  </si>
  <si>
    <t>NYSE:NHI</t>
  </si>
  <si>
    <t>NYSEAM:NHC</t>
  </si>
  <si>
    <t>NYSE:NPK</t>
  </si>
  <si>
    <t>NYSE:NSA</t>
  </si>
  <si>
    <t>NASDAQGS:EYE</t>
  </si>
  <si>
    <t>NYSE:NGVC</t>
  </si>
  <si>
    <t>NYSE:NRP</t>
  </si>
  <si>
    <t>NASDAQGS:NAVI</t>
  </si>
  <si>
    <t>NYSE:NVGS</t>
  </si>
  <si>
    <t>NYSE:NMM</t>
  </si>
  <si>
    <t>NASDAQCM:NBBK</t>
  </si>
  <si>
    <t>NASDAQGS:NBTB</t>
  </si>
  <si>
    <t>NASDAQGS:NCNO</t>
  </si>
  <si>
    <t>NYSE:NATL</t>
  </si>
  <si>
    <t>NYSE:VYX</t>
  </si>
  <si>
    <t>NASDAQGS:NBIS</t>
  </si>
  <si>
    <t>NYSE:NNI</t>
  </si>
  <si>
    <t>NASDAQGS:NEOG</t>
  </si>
  <si>
    <t>NASDAQCM:NEO</t>
  </si>
  <si>
    <t>NASDAQGM:QQQI</t>
  </si>
  <si>
    <t>NASDAQGM:NRDS</t>
  </si>
  <si>
    <t>NYSE:NPWR</t>
  </si>
  <si>
    <t>NASDAQGS:NTAP</t>
  </si>
  <si>
    <t>NASDAQGS:NFLX</t>
  </si>
  <si>
    <t>NASDAQGS:NTGR</t>
  </si>
  <si>
    <t>NASDAQGS:NTCT</t>
  </si>
  <si>
    <t>NYSE:NTST</t>
  </si>
  <si>
    <t>NYSEAM:NML</t>
  </si>
  <si>
    <t>NYSE:NBXG</t>
  </si>
  <si>
    <t>NASDAQGS:NMRA</t>
  </si>
  <si>
    <t>NASDAQGS:NBIX</t>
  </si>
  <si>
    <t>NASDAQGS:NFE</t>
  </si>
  <si>
    <t>NYSE:NJR</t>
  </si>
  <si>
    <t>NASDAQGS:NMFC</t>
  </si>
  <si>
    <t>NYSE:EDU</t>
  </si>
  <si>
    <t>NASDAQGS:NYMT</t>
  </si>
  <si>
    <t>NASDAQGM:NAMS</t>
  </si>
  <si>
    <t>NASDAQGS:NWL</t>
  </si>
  <si>
    <t>NASDAQGS:NMRK</t>
  </si>
  <si>
    <t>NYSE:NEU</t>
  </si>
  <si>
    <t>NYSE:NEM</t>
  </si>
  <si>
    <t>NASDAQGS:NWSA</t>
  </si>
  <si>
    <t>NYSE:NEXA</t>
  </si>
  <si>
    <t>NYSE:NXRT</t>
  </si>
  <si>
    <t>NASDAQGS:NXST</t>
  </si>
  <si>
    <t>NASDAQCM:NEXT</t>
  </si>
  <si>
    <t>NYSE:NEP</t>
  </si>
  <si>
    <t>NYSE:NEE</t>
  </si>
  <si>
    <t>NASDAQCM:NN</t>
  </si>
  <si>
    <t>NASDAQGS:NXT</t>
  </si>
  <si>
    <t>NYSE:NIC</t>
  </si>
  <si>
    <t>NYSE:NKE</t>
  </si>
  <si>
    <t>NYSE:NI</t>
  </si>
  <si>
    <t>NASDAQGS:LASR</t>
  </si>
  <si>
    <t>NASDAQGM:NMIH</t>
  </si>
  <si>
    <t>NYSE:NNN</t>
  </si>
  <si>
    <t>NYSE:NOAH</t>
  </si>
  <si>
    <t>NYSE:NE</t>
  </si>
  <si>
    <t>NYSE:NOMD</t>
  </si>
  <si>
    <t>NASDAQGS:NDSN</t>
  </si>
  <si>
    <t>NYSE:JWN</t>
  </si>
  <si>
    <t>NYSE:NSC</t>
  </si>
  <si>
    <t>NASDAQGM:NBN</t>
  </si>
  <si>
    <t>NYSE:NOG</t>
  </si>
  <si>
    <t>NASDAQGS:NTRS</t>
  </si>
  <si>
    <t>NASDAQGS:NFBK</t>
  </si>
  <si>
    <t>NYSE:NOC</t>
  </si>
  <si>
    <t>NASDAQGS:NWBI</t>
  </si>
  <si>
    <t>NYSE:NWN</t>
  </si>
  <si>
    <t>NASDAQGS:NWPX</t>
  </si>
  <si>
    <t>NASDAQGS:NWE</t>
  </si>
  <si>
    <t>NYSE:NCLH</t>
  </si>
  <si>
    <t>NYSE:NOV</t>
  </si>
  <si>
    <t>NASDAQGS:NVMI</t>
  </si>
  <si>
    <t>NASDAQGS:NOVT</t>
  </si>
  <si>
    <t>NASDAQGS:NVAX</t>
  </si>
  <si>
    <t>NASDAQGS:NVCR</t>
  </si>
  <si>
    <t>NYSE:NRG</t>
  </si>
  <si>
    <t>NYSE:NU</t>
  </si>
  <si>
    <t>NYSE:NUE</t>
  </si>
  <si>
    <t>NASDAQGM:NRIX</t>
  </si>
  <si>
    <t>NYSE:SMR</t>
  </si>
  <si>
    <t>NASDAQGS:NTNX</t>
  </si>
  <si>
    <t>NASDAQGS:NUVL</t>
  </si>
  <si>
    <t>NYSE:NVG</t>
  </si>
  <si>
    <t>NYSE:NEA</t>
  </si>
  <si>
    <t>NYSE:NKX</t>
  </si>
  <si>
    <t>NYSE:NAC</t>
  </si>
  <si>
    <t>NYSE:NCDL</t>
  </si>
  <si>
    <t>NYSE:JQC</t>
  </si>
  <si>
    <t>NYSE:DIAX</t>
  </si>
  <si>
    <t>NYSE:NDMO</t>
  </si>
  <si>
    <t>NYSE:JFR</t>
  </si>
  <si>
    <t>NYSE:NZF</t>
  </si>
  <si>
    <t>NYSE:NMCO</t>
  </si>
  <si>
    <t>NYSE:NMZ</t>
  </si>
  <si>
    <t>NYSE:NUV</t>
  </si>
  <si>
    <t>NASDAQGS:QQQX</t>
  </si>
  <si>
    <t>NYSE:NXJ</t>
  </si>
  <si>
    <t>NYSE:NRK</t>
  </si>
  <si>
    <t>NYSE:JPC</t>
  </si>
  <si>
    <t>NYSE:NAD</t>
  </si>
  <si>
    <t>NYSE:BXMX</t>
  </si>
  <si>
    <t>NYSE:NXP</t>
  </si>
  <si>
    <t>NASDAQGS:NVEE</t>
  </si>
  <si>
    <t>NYSE:NVT</t>
  </si>
  <si>
    <t>NASDAQGS:NVDA</t>
  </si>
  <si>
    <t>NYSE:NVR</t>
  </si>
  <si>
    <t>NASDAQGS:NXPI</t>
  </si>
  <si>
    <t>NYSE:MEGI</t>
  </si>
  <si>
    <t>NASDAQGS:OCSL</t>
  </si>
  <si>
    <t>NYSE:OXY</t>
  </si>
  <si>
    <t>NYSE:OII</t>
  </si>
  <si>
    <t>NASDAQGS:OCFC</t>
  </si>
  <si>
    <t>NASDAQGM:OCUL</t>
  </si>
  <si>
    <t>NASDAQGM:OCS</t>
  </si>
  <si>
    <t>NASDAQGM:ODD</t>
  </si>
  <si>
    <t>NYSE:OFG</t>
  </si>
  <si>
    <t>NYSE:OGE</t>
  </si>
  <si>
    <t>NYSE:OI</t>
  </si>
  <si>
    <t>NYSE:ODC</t>
  </si>
  <si>
    <t>NYSE:OKLO</t>
  </si>
  <si>
    <t>NASDAQGS:OKTA</t>
  </si>
  <si>
    <t>NASDAQGS:ODFL</t>
  </si>
  <si>
    <t>NASDAQGS:ONB</t>
  </si>
  <si>
    <t>NYSE:ORI</t>
  </si>
  <si>
    <t>NASDAQGS:OSBC</t>
  </si>
  <si>
    <t>NASDAQGS:OLMA</t>
  </si>
  <si>
    <t>NYSE:OLN</t>
  </si>
  <si>
    <t>NASDAQGM:OLLI</t>
  </si>
  <si>
    <t>NYSE:OLO</t>
  </si>
  <si>
    <t>NASDAQGM:OFLX</t>
  </si>
  <si>
    <t>NYSE:OHI</t>
  </si>
  <si>
    <t>NASDAQGM:OMER</t>
  </si>
  <si>
    <t>NASDAQGS:OMCL</t>
  </si>
  <si>
    <t>NYSE:OMC</t>
  </si>
  <si>
    <t>NYSE:ONON</t>
  </si>
  <si>
    <t>NASDAQGS:ON</t>
  </si>
  <si>
    <t>NYSE:OGS</t>
  </si>
  <si>
    <t>NYSE:OLP</t>
  </si>
  <si>
    <t>NYSE:OMF</t>
  </si>
  <si>
    <t>NYSE:OKE</t>
  </si>
  <si>
    <t>NASDAQCM:OSPN</t>
  </si>
  <si>
    <t>NASDAQCM:OSW</t>
  </si>
  <si>
    <t>NASDAQGS:OS</t>
  </si>
  <si>
    <t>NYSE:ONTO</t>
  </si>
  <si>
    <t>NASDAQGM:LPRO</t>
  </si>
  <si>
    <t>NASDAQGS:OTEX</t>
  </si>
  <si>
    <t>NYSE:KAR</t>
  </si>
  <si>
    <t>NASDAQGS:OPRA</t>
  </si>
  <si>
    <t>NYSE:OPY</t>
  </si>
  <si>
    <t>NASDAQGS:OPCH</t>
  </si>
  <si>
    <t>NYSE:ORCL</t>
  </si>
  <si>
    <t>NYSE:ORC</t>
  </si>
  <si>
    <t>NASDAQGS:ORLY</t>
  </si>
  <si>
    <t>NYSE:OGN</t>
  </si>
  <si>
    <t>NASDAQGS:ORIC</t>
  </si>
  <si>
    <t>NYSE:OBK</t>
  </si>
  <si>
    <t>NYSE:OEC</t>
  </si>
  <si>
    <t>NYSE:ORA</t>
  </si>
  <si>
    <t>NASDAQCM:ORRF</t>
  </si>
  <si>
    <t>NASDAQGS:OFIX</t>
  </si>
  <si>
    <t>NASDAQGM:KIDS</t>
  </si>
  <si>
    <t>NASDAQGM:ORKA</t>
  </si>
  <si>
    <t>NYSE:OSCR</t>
  </si>
  <si>
    <t>NYSE:OSK</t>
  </si>
  <si>
    <t>NASDAQGS:OSIS</t>
  </si>
  <si>
    <t>NYSE:OTIS</t>
  </si>
  <si>
    <t>NASDAQGS:OTTR</t>
  </si>
  <si>
    <t>NYSE:OUT</t>
  </si>
  <si>
    <t>NYSE:OVV</t>
  </si>
  <si>
    <t>NYSE:OMI</t>
  </si>
  <si>
    <t>NYSE:OC</t>
  </si>
  <si>
    <t>NYSE:OXM</t>
  </si>
  <si>
    <t>NASDAQGS:OXLC</t>
  </si>
  <si>
    <t>NYSE:PX</t>
  </si>
  <si>
    <t>NASDAQGS:PCAR</t>
  </si>
  <si>
    <t>NASDAQGM:PTNQ</t>
  </si>
  <si>
    <t>NASDAQGS:PPBI</t>
  </si>
  <si>
    <t>NASDAQGS:PCRX</t>
  </si>
  <si>
    <t>NYSE:PKG</t>
  </si>
  <si>
    <t>NYSE:PACS</t>
  </si>
  <si>
    <t>NASDAQGS:PTVE</t>
  </si>
  <si>
    <t>NASDAQCM:PGY</t>
  </si>
  <si>
    <t>NYSE:PD</t>
  </si>
  <si>
    <t>NYSE:PAGS</t>
  </si>
  <si>
    <t>NYSE:PSBD</t>
  </si>
  <si>
    <t>NASDAQGS:PANW</t>
  </si>
  <si>
    <t>NASDAQGS:PLMR</t>
  </si>
  <si>
    <t>NASDAQGS:PZZA</t>
  </si>
  <si>
    <t>NYSE:PARR</t>
  </si>
  <si>
    <t>NYSE:PAR</t>
  </si>
  <si>
    <t>NYSE:FNA</t>
  </si>
  <si>
    <t>NASDAQGS:PARA</t>
  </si>
  <si>
    <t>NYSE:PK</t>
  </si>
  <si>
    <t>NYSEAM:PRK</t>
  </si>
  <si>
    <t>NYSE:PH</t>
  </si>
  <si>
    <t>NYSE:PSN</t>
  </si>
  <si>
    <t>NASDAQGS:CASH</t>
  </si>
  <si>
    <t>NASDAQGS:PAX</t>
  </si>
  <si>
    <t>NASDAQGS:PATK</t>
  </si>
  <si>
    <t>NASDAQGS:PDCO</t>
  </si>
  <si>
    <t>NASDAQGS:PTEN</t>
  </si>
  <si>
    <t>NASDAQGS:PAYX</t>
  </si>
  <si>
    <t>NYSE:PAYC</t>
  </si>
  <si>
    <t>NASDAQGS:PYCR</t>
  </si>
  <si>
    <t>NASDAQGS:PCTY</t>
  </si>
  <si>
    <t>NYSE:PAY</t>
  </si>
  <si>
    <t>NASDAQGM:PAYO</t>
  </si>
  <si>
    <t>NASDAQGS:PYPL</t>
  </si>
  <si>
    <t>NYSE:PSFE</t>
  </si>
  <si>
    <t>NYSE:PBF</t>
  </si>
  <si>
    <t>NASDAQGS:CNXN</t>
  </si>
  <si>
    <t>NASDAQGS:PDD</t>
  </si>
  <si>
    <t>NASDAQGS:PDFS</t>
  </si>
  <si>
    <t>NYSE:BTU</t>
  </si>
  <si>
    <t>NASDAQGS:PGC</t>
  </si>
  <si>
    <t>NYSE:PEB</t>
  </si>
  <si>
    <t>NYSE:MD</t>
  </si>
  <si>
    <t>NASDAQGS:PEGA</t>
  </si>
  <si>
    <t>NASDAQGS:PTON</t>
  </si>
  <si>
    <t>NASDAQGS:PENG</t>
  </si>
  <si>
    <t>NASDAQGS:PENN</t>
  </si>
  <si>
    <t>NYSE:PFLT</t>
  </si>
  <si>
    <t>NYSE:PFSI</t>
  </si>
  <si>
    <t>NYSE:PMT</t>
  </si>
  <si>
    <t>NYSE:PAG</t>
  </si>
  <si>
    <t>NYSE:PNR</t>
  </si>
  <si>
    <t>NYSE:PEN</t>
  </si>
  <si>
    <t>NASDAQGS:PEBO</t>
  </si>
  <si>
    <t>NASDAQGS:PFIS</t>
  </si>
  <si>
    <t>NASDAQGS:PEP</t>
  </si>
  <si>
    <t>NASDAQGS:PRDO</t>
  </si>
  <si>
    <t>NASDAQGS:PWP</t>
  </si>
  <si>
    <t>NYSE:PFGC</t>
  </si>
  <si>
    <t>NYSE:PRM</t>
  </si>
  <si>
    <t>NYSE:PBT</t>
  </si>
  <si>
    <t>NYSE:PR</t>
  </si>
  <si>
    <t>NYSE:PRGO</t>
  </si>
  <si>
    <t>NYSE:PFE</t>
  </si>
  <si>
    <t>NYSE:PCG</t>
  </si>
  <si>
    <t>NYSE:GHY</t>
  </si>
  <si>
    <t>NASDAQGS:PHVS</t>
  </si>
  <si>
    <t>NASDAQGS:PHAT</t>
  </si>
  <si>
    <t>NASDAQGM:PAHC</t>
  </si>
  <si>
    <t>NYSE:PM</t>
  </si>
  <si>
    <t>NYSE:PSX</t>
  </si>
  <si>
    <t>NASDAQGS:PECO</t>
  </si>
  <si>
    <t>NYSE:PHIN</t>
  </si>
  <si>
    <t>NASDAQGS:PLAB</t>
  </si>
  <si>
    <t>NYSE:PHR</t>
  </si>
  <si>
    <t>NYSE:PDM</t>
  </si>
  <si>
    <t>NASDAQGS:PPC</t>
  </si>
  <si>
    <t>NYSE:PAXS</t>
  </si>
  <si>
    <t>NYSE:PTY</t>
  </si>
  <si>
    <t>NYSE:PCN</t>
  </si>
  <si>
    <t>NYSE:PDI</t>
  </si>
  <si>
    <t>NYSE:PDO</t>
  </si>
  <si>
    <t>NYSE:PDX</t>
  </si>
  <si>
    <t>NYSE:BOND</t>
  </si>
  <si>
    <t>NYSE:PFN</t>
  </si>
  <si>
    <t>NYSE:PML</t>
  </si>
  <si>
    <t>NASDAQGS:PNFP</t>
  </si>
  <si>
    <t>NYSE:PNW</t>
  </si>
  <si>
    <t>NYSE:PINS</t>
  </si>
  <si>
    <t>NYSE:PIPR</t>
  </si>
  <si>
    <t>NYSE:PBI</t>
  </si>
  <si>
    <t>NYSE:PJT</t>
  </si>
  <si>
    <t>NASDAQGS:PAA</t>
  </si>
  <si>
    <t>NASDAQGS:PAGP</t>
  </si>
  <si>
    <t>NYSE:PLNT</t>
  </si>
  <si>
    <t>NASDAQGS:PLYA</t>
  </si>
  <si>
    <t>NASDAQGS:PLTK</t>
  </si>
  <si>
    <t>NASDAQGS:PLXS</t>
  </si>
  <si>
    <t>NASDAQGS:PLRX</t>
  </si>
  <si>
    <t>NYSE:PLYM</t>
  </si>
  <si>
    <t>NYSE:PII</t>
  </si>
  <si>
    <t>NASDAQGS:PONY</t>
  </si>
  <si>
    <t>NASDAQGS:POOL</t>
  </si>
  <si>
    <t>NASDAQGS:BPOP</t>
  </si>
  <si>
    <t>NASDAQGS:PTLO</t>
  </si>
  <si>
    <t>NYSE:POR</t>
  </si>
  <si>
    <t>NYSE:POST</t>
  </si>
  <si>
    <t>NASDAQGS:PCH</t>
  </si>
  <si>
    <t>NASDAQGS:POWL</t>
  </si>
  <si>
    <t>NASDAQGS:POWI</t>
  </si>
  <si>
    <t>NASDAQGM:AIOT</t>
  </si>
  <si>
    <t>NYSE:PPG</t>
  </si>
  <si>
    <t>NYSE:PPL</t>
  </si>
  <si>
    <t>NASDAQGS:PRAA</t>
  </si>
  <si>
    <t>NASDAQGS:PRAX</t>
  </si>
  <si>
    <t>NASDAQGS:PFBC</t>
  </si>
  <si>
    <t>NASDAQGS:PLPC</t>
  </si>
  <si>
    <t>NASDAQGS:PFC</t>
  </si>
  <si>
    <t>NASDAQGS:PINC</t>
  </si>
  <si>
    <t>NYSE:PBH</t>
  </si>
  <si>
    <t>NASDAQGS:PSMT</t>
  </si>
  <si>
    <t>NYSE:PRI</t>
  </si>
  <si>
    <t>NYSE:PRMB</t>
  </si>
  <si>
    <t>NYSE:PRIM</t>
  </si>
  <si>
    <t>NASDAQGM:USMC</t>
  </si>
  <si>
    <t>NASDAQGM:PSC</t>
  </si>
  <si>
    <t>NASDAQGS:PFG</t>
  </si>
  <si>
    <t>NASDAQCM:PRTH</t>
  </si>
  <si>
    <t>NASDAQGS:PRVA</t>
  </si>
  <si>
    <t>NYSE:PRA</t>
  </si>
  <si>
    <t>NASDAQGM:PRCT</t>
  </si>
  <si>
    <t>NYSE:PCOR</t>
  </si>
  <si>
    <t>NASDAQGS:ACDC</t>
  </si>
  <si>
    <t>NYSE:PRG</t>
  </si>
  <si>
    <t>NASDAQGS:PRGS</t>
  </si>
  <si>
    <t>NASDAQGS:PGNY</t>
  </si>
  <si>
    <t>NYSE:PLD</t>
  </si>
  <si>
    <t>NYSE:PGRU</t>
  </si>
  <si>
    <t>NYSE:PUMP</t>
  </si>
  <si>
    <t>NYSE:PRO</t>
  </si>
  <si>
    <t>NASDAQGM:TQQQ</t>
  </si>
  <si>
    <t>NASDAQGM:SQQQ</t>
  </si>
  <si>
    <t>NYSE:PB</t>
  </si>
  <si>
    <t>NASDAQGM:PTGX</t>
  </si>
  <si>
    <t>NASDAQGS:PRTA</t>
  </si>
  <si>
    <t>NYSE:PRLB</t>
  </si>
  <si>
    <t>NYSE:PFS</t>
  </si>
  <si>
    <t>NYSE:PRU</t>
  </si>
  <si>
    <t>NASDAQGS:PTC</t>
  </si>
  <si>
    <t>NASDAQGS:PTCT</t>
  </si>
  <si>
    <t>NYSE:PEG</t>
  </si>
  <si>
    <t>NYSE:PSA</t>
  </si>
  <si>
    <t>NASDAQGM:PUBM</t>
  </si>
  <si>
    <t>NASDAQCM:PLSE</t>
  </si>
  <si>
    <t>NYSE:PHM</t>
  </si>
  <si>
    <t>NYSE:PSTG</t>
  </si>
  <si>
    <t>NASDAQCM:PCT</t>
  </si>
  <si>
    <t>NYSE:PVH</t>
  </si>
  <si>
    <t>NYSE:QTWO</t>
  </si>
  <si>
    <t>NASDAQGM:QCRH</t>
  </si>
  <si>
    <t>NYSE:QGEN</t>
  </si>
  <si>
    <t>NASDAQGS:QFIN</t>
  </si>
  <si>
    <t>NASDAQGS:QRVO</t>
  </si>
  <si>
    <t>NYSE:KWR</t>
  </si>
  <si>
    <t>NASDAQGS:QCOM</t>
  </si>
  <si>
    <t>NASDAQGS:QLYS</t>
  </si>
  <si>
    <t>NYSE:NX</t>
  </si>
  <si>
    <t>NYSE:PWR</t>
  </si>
  <si>
    <t>NASDAQCM:QUBT</t>
  </si>
  <si>
    <t>NYSE:QS</t>
  </si>
  <si>
    <t>NYSE:DGX</t>
  </si>
  <si>
    <t>NASDAQGS:QDEL</t>
  </si>
  <si>
    <t>NASDAQGS:QNST</t>
  </si>
  <si>
    <t>NASDAQCM:QXO</t>
  </si>
  <si>
    <t>NYSE:RDN</t>
  </si>
  <si>
    <t>NASDAQGS:RDUS</t>
  </si>
  <si>
    <t>NASDAQGM:RDNT</t>
  </si>
  <si>
    <t>NASDAQGS:RDWR</t>
  </si>
  <si>
    <t>NYSE:RL</t>
  </si>
  <si>
    <t>NASDAQGS:METC</t>
  </si>
  <si>
    <t>NASDAQGS:RMBS</t>
  </si>
  <si>
    <t>NYSE:RRC</t>
  </si>
  <si>
    <t>NYSE:PACK</t>
  </si>
  <si>
    <t>NASDAQGM:RPD</t>
  </si>
  <si>
    <t>NASDAQGM:RAPP</t>
  </si>
  <si>
    <t>NYSE:RJF</t>
  </si>
  <si>
    <t>NYSE:RYAM</t>
  </si>
  <si>
    <t>NYSE:RYN</t>
  </si>
  <si>
    <t>NYSE:RBA</t>
  </si>
  <si>
    <t>NYSE:RBC</t>
  </si>
  <si>
    <t>NYSE:RC</t>
  </si>
  <si>
    <t>NYSE:O</t>
  </si>
  <si>
    <t>NYSEAM:UTG</t>
  </si>
  <si>
    <t>NASDAQGS:RXRX</t>
  </si>
  <si>
    <t>NASDAQCM:RCAT</t>
  </si>
  <si>
    <t>NASDAQGS:RRR</t>
  </si>
  <si>
    <t>NASDAQCM:RDVT</t>
  </si>
  <si>
    <t>NYSE:RDDT</t>
  </si>
  <si>
    <t>NASDAQGS:RDFN</t>
  </si>
  <si>
    <t>NYSE:RDW</t>
  </si>
  <si>
    <t>NYSE:RWT</t>
  </si>
  <si>
    <t>NYSE:RRX</t>
  </si>
  <si>
    <t>NASDAQGS:REG</t>
  </si>
  <si>
    <t>NASDAQGS:REGN</t>
  </si>
  <si>
    <t>NYSE:RF</t>
  </si>
  <si>
    <t>NYSE:RGA</t>
  </si>
  <si>
    <t>NYSE:RS</t>
  </si>
  <si>
    <t>NASDAQGS:RELY</t>
  </si>
  <si>
    <t>NYSE:RNR</t>
  </si>
  <si>
    <t>NYSE:RNST</t>
  </si>
  <si>
    <t>NASDAQGS:RNW</t>
  </si>
  <si>
    <t>NASDAQCM:RPAY</t>
  </si>
  <si>
    <t>NASDAQGS:RGEN</t>
  </si>
  <si>
    <t>NASDAQGS:REPL</t>
  </si>
  <si>
    <t>NASDAQGS:RBCA.A</t>
  </si>
  <si>
    <t>NYSE:RSG</t>
  </si>
  <si>
    <t>NASDAQGM:RSVR</t>
  </si>
  <si>
    <t>NYSE:REZI</t>
  </si>
  <si>
    <t>NYSE:RMD</t>
  </si>
  <si>
    <t>NYSE:QSR</t>
  </si>
  <si>
    <t>NASDAQGS:ROIC</t>
  </si>
  <si>
    <t>NYSE:REVG</t>
  </si>
  <si>
    <t>NASDAQGS:RVMD</t>
  </si>
  <si>
    <t>NYSE:RVLV</t>
  </si>
  <si>
    <t>NYSE:RVTY</t>
  </si>
  <si>
    <t>NYSE:REX</t>
  </si>
  <si>
    <t>NYSE:REXR</t>
  </si>
  <si>
    <t>NASDAQGS:REYN</t>
  </si>
  <si>
    <t>NYSE:RH</t>
  </si>
  <si>
    <t>NASDAQGM:RYTM</t>
  </si>
  <si>
    <t>NYSEAM:REPX</t>
  </si>
  <si>
    <t>NYSE:RNG</t>
  </si>
  <si>
    <t>NASDAQCM:RIOT</t>
  </si>
  <si>
    <t>NYSE:RITM</t>
  </si>
  <si>
    <t>NASDAQGS:RIVN</t>
  </si>
  <si>
    <t>NYSE:RLI</t>
  </si>
  <si>
    <t>NYSE:RLJ</t>
  </si>
  <si>
    <t>NYSE:RHI</t>
  </si>
  <si>
    <t>NASDAQGS:HOOD</t>
  </si>
  <si>
    <t>NYSE:RBLX</t>
  </si>
  <si>
    <t>NYSE:RKT</t>
  </si>
  <si>
    <t>NASDAQCM:RKLB</t>
  </si>
  <si>
    <t>NASDAQGM:RCKT</t>
  </si>
  <si>
    <t>NYSE:ROK</t>
  </si>
  <si>
    <t>NYSE:ROG</t>
  </si>
  <si>
    <t>NASDAQGS:ROIV</t>
  </si>
  <si>
    <t>NASDAQGS:ROKU</t>
  </si>
  <si>
    <t>NYSE:ROL</t>
  </si>
  <si>
    <t>NASDAQGS:ROOT</t>
  </si>
  <si>
    <t>NASDAQGS:ROP</t>
  </si>
  <si>
    <t>NASDAQGS:ROST</t>
  </si>
  <si>
    <t>NYSE:RCL</t>
  </si>
  <si>
    <t>NASDAQGS:RGLD</t>
  </si>
  <si>
    <t>NASDAQGS:RPRX</t>
  </si>
  <si>
    <t>NYSE:RMT</t>
  </si>
  <si>
    <t>NYSE:RVT</t>
  </si>
  <si>
    <t>NYSE:RES</t>
  </si>
  <si>
    <t>NYSE:RPM</t>
  </si>
  <si>
    <t>NYSE:RTX</t>
  </si>
  <si>
    <t>NYSE:RBRK</t>
  </si>
  <si>
    <t>NASDAQGM:RUM</t>
  </si>
  <si>
    <t>NASDAQGS:RUSH.A</t>
  </si>
  <si>
    <t>NYSE:RSI</t>
  </si>
  <si>
    <t>NYSE:RXO</t>
  </si>
  <si>
    <t>NASDAQGM:RXST</t>
  </si>
  <si>
    <t>NYSE:RYAN</t>
  </si>
  <si>
    <t>NYSE:R</t>
  </si>
  <si>
    <t>NYSE:RYI</t>
  </si>
  <si>
    <t>NYSE:RHP</t>
  </si>
  <si>
    <t>NYSE:SPGI</t>
  </si>
  <si>
    <t>NASDAQGS:STBA</t>
  </si>
  <si>
    <t>NYSE:SBR</t>
  </si>
  <si>
    <t>NYSE:SOC</t>
  </si>
  <si>
    <t>NASDAQGS:SBRA</t>
  </si>
  <si>
    <t>NYSE:SAFE</t>
  </si>
  <si>
    <t>NASDAQGS:SAFT</t>
  </si>
  <si>
    <t>NASDAQGS:SAIA</t>
  </si>
  <si>
    <t>NYSE:CRM</t>
  </si>
  <si>
    <t>NYSE:SBH</t>
  </si>
  <si>
    <t>NYSE:IOT</t>
  </si>
  <si>
    <t>NASDAQGS:SASR</t>
  </si>
  <si>
    <t>NASDAQGS:SANM</t>
  </si>
  <si>
    <t>NASDAQGS:SPNS</t>
  </si>
  <si>
    <t>NASDAQGS:SRPT</t>
  </si>
  <si>
    <t>NYSE:BFS</t>
  </si>
  <si>
    <t>NYSE:SVV</t>
  </si>
  <si>
    <t>NASDAQGS:SBAC</t>
  </si>
  <si>
    <t>NASDAQGM:SBC</t>
  </si>
  <si>
    <t>NASDAQGS:SCSC</t>
  </si>
  <si>
    <t>NYSE:SLB</t>
  </si>
  <si>
    <t>NYSE:SNDR</t>
  </si>
  <si>
    <t>NASDAQGS:SRRK</t>
  </si>
  <si>
    <t>NASDAQGS:SCHL</t>
  </si>
  <si>
    <t>NASDAQGS:SDGR</t>
  </si>
  <si>
    <t>NASDAQGS:SAIC</t>
  </si>
  <si>
    <t>NYSE:STNG</t>
  </si>
  <si>
    <t>NYSE:SE</t>
  </si>
  <si>
    <t>NYSEAM:SEB</t>
  </si>
  <si>
    <t>NASDAQGS:SBCF</t>
  </si>
  <si>
    <t>NYSE:SDRL</t>
  </si>
  <si>
    <t>NASDAQGS:STX</t>
  </si>
  <si>
    <t>NYSE:SEE</t>
  </si>
  <si>
    <t>NASDAQGS:SCWX</t>
  </si>
  <si>
    <t>NASDAQGS:SEIC</t>
  </si>
  <si>
    <t>NYSE:SEM</t>
  </si>
  <si>
    <t>NYSE:WTTR</t>
  </si>
  <si>
    <t>NASDAQGS:SIGI</t>
  </si>
  <si>
    <t>NYSE:SRE</t>
  </si>
  <si>
    <t>NYSE:SEMR</t>
  </si>
  <si>
    <t>NASDAQGS:SMTC</t>
  </si>
  <si>
    <t>NASDAQGS:SENE.A</t>
  </si>
  <si>
    <t>NYSE:ST</t>
  </si>
  <si>
    <t>NYSE:SXT</t>
  </si>
  <si>
    <t>NYSE:S</t>
  </si>
  <si>
    <t>NASDAQGM:SEPN</t>
  </si>
  <si>
    <t>NYSE:SCI</t>
  </si>
  <si>
    <t>NYSE:NOW</t>
  </si>
  <si>
    <t>NYSE:SFBS</t>
  </si>
  <si>
    <t>NASDAQCM:SEZL</t>
  </si>
  <si>
    <t>NYSE:SFL</t>
  </si>
  <si>
    <t>NYSE:SHAK</t>
  </si>
  <si>
    <t>NYSE:SN</t>
  </si>
  <si>
    <t>NASDAQGS:SHEN</t>
  </si>
  <si>
    <t>NYSE:FOUR</t>
  </si>
  <si>
    <t>NASDAQGS:SCVL</t>
  </si>
  <si>
    <t>NYSE:SHOP</t>
  </si>
  <si>
    <t>NASDAQGS:SHBI</t>
  </si>
  <si>
    <t>NYSE:SSTK</t>
  </si>
  <si>
    <t>NASDAQGM:SIBN</t>
  </si>
  <si>
    <t>NASDAQCM:SGML</t>
  </si>
  <si>
    <t>NYSE:SIG</t>
  </si>
  <si>
    <t>NYSE:SILA</t>
  </si>
  <si>
    <t>NYSE:SLGN</t>
  </si>
  <si>
    <t>NASDAQGS:SLAB</t>
  </si>
  <si>
    <t>NASDAQGS:SIMO</t>
  </si>
  <si>
    <t>NYSE:SMWB</t>
  </si>
  <si>
    <t>NASDAQGS:SFNC</t>
  </si>
  <si>
    <t>NYSE:SPG</t>
  </si>
  <si>
    <t>NYSE:SSD</t>
  </si>
  <si>
    <t>NASDAQGS:SLP</t>
  </si>
  <si>
    <t>NASDAQGS:SBGI</t>
  </si>
  <si>
    <t>NASDAQGS:SIRI</t>
  </si>
  <si>
    <t>NYSE:SPNT</t>
  </si>
  <si>
    <t>NYSE:SITC</t>
  </si>
  <si>
    <t>NYSE:SITE</t>
  </si>
  <si>
    <t>NASDAQGM:SITM</t>
  </si>
  <si>
    <t>NYSE:STR</t>
  </si>
  <si>
    <t>NYSE:FUN</t>
  </si>
  <si>
    <t>NYSE:TSLX</t>
  </si>
  <si>
    <t>NASDAQGS:SJW</t>
  </si>
  <si>
    <t>NYSE:SKX</t>
  </si>
  <si>
    <t>NASDAQGS:SKWD</t>
  </si>
  <si>
    <t>NASDAQGS:SKYW</t>
  </si>
  <si>
    <t>NASDAQGS:SWKS</t>
  </si>
  <si>
    <t>NYSE:SLG</t>
  </si>
  <si>
    <t>NASDAQGS:SLM</t>
  </si>
  <si>
    <t>NASDAQGS:SLRC</t>
  </si>
  <si>
    <t>NYSE:SM</t>
  </si>
  <si>
    <t>NYSE:SMBK</t>
  </si>
  <si>
    <t>NYSE:SMAR</t>
  </si>
  <si>
    <t>NASDAQGS:SWBI</t>
  </si>
  <si>
    <t>NYSE:SW</t>
  </si>
  <si>
    <t>NYSE:SNAP</t>
  </si>
  <si>
    <t>NYSE:SNA</t>
  </si>
  <si>
    <t>NYSE:SNOW</t>
  </si>
  <si>
    <t>NYSE:SQM</t>
  </si>
  <si>
    <t>NASDAQGS:SOFI</t>
  </si>
  <si>
    <t>NYSE:SHCO</t>
  </si>
  <si>
    <t>NASDAQGS:SEDG</t>
  </si>
  <si>
    <t>NYSE:SEI</t>
  </si>
  <si>
    <t>NYSE:SWI</t>
  </si>
  <si>
    <t>NASDAQCM:SLNO</t>
  </si>
  <si>
    <t>NYSE:SOLV</t>
  </si>
  <si>
    <t>NYSE:SAH</t>
  </si>
  <si>
    <t>NYSE:SON</t>
  </si>
  <si>
    <t>NASDAQGS:SONO</t>
  </si>
  <si>
    <t>NASDAQGS:SHC</t>
  </si>
  <si>
    <t>NASDAQGM:SOUN</t>
  </si>
  <si>
    <t>NASDAQGS:SPFI</t>
  </si>
  <si>
    <t>NYSE:SCCO</t>
  </si>
  <si>
    <t>NASDAQGM:SMBC</t>
  </si>
  <si>
    <t>NYSE:SBSI</t>
  </si>
  <si>
    <t>NYSE:SSB</t>
  </si>
  <si>
    <t>NYSE:LUV</t>
  </si>
  <si>
    <t>NYSE:SWX</t>
  </si>
  <si>
    <t>NASDAQGS:SPTN</t>
  </si>
  <si>
    <t>NYSE:SPB</t>
  </si>
  <si>
    <t>NYSE:SPHR</t>
  </si>
  <si>
    <t>NYSE:SR</t>
  </si>
  <si>
    <t>NYSE:SPR</t>
  </si>
  <si>
    <t>NASDAQGS:SRAD</t>
  </si>
  <si>
    <t>NYSE:SPOT</t>
  </si>
  <si>
    <t>NASDAQGS:SWTX</t>
  </si>
  <si>
    <t>NYSE:CXM</t>
  </si>
  <si>
    <t>NASDAQCM:SPT</t>
  </si>
  <si>
    <t>NASDAQGS:SFM</t>
  </si>
  <si>
    <t>NASDAQGS:SPSC</t>
  </si>
  <si>
    <t>NYSE:SPXC</t>
  </si>
  <si>
    <t>NASDAQGS:SYRE</t>
  </si>
  <si>
    <t>NYSE:STEW</t>
  </si>
  <si>
    <t>NASDAQGS:SSNC</t>
  </si>
  <si>
    <t>NASDAQGM:STAA</t>
  </si>
  <si>
    <t>NYSE:STAG</t>
  </si>
  <si>
    <t>NASDAQGS:STGW</t>
  </si>
  <si>
    <t>NYSE:SMP</t>
  </si>
  <si>
    <t>NYSE:SARO</t>
  </si>
  <si>
    <t>NYSE:SXI</t>
  </si>
  <si>
    <t>NYSE:SWK</t>
  </si>
  <si>
    <t>NASDAQGS:SBLK</t>
  </si>
  <si>
    <t>NASDAQGS:SBUX</t>
  </si>
  <si>
    <t>NYSE:STWD</t>
  </si>
  <si>
    <t>NYSE:STT</t>
  </si>
  <si>
    <t>NASDAQGS:STLD</t>
  </si>
  <si>
    <t>NYSE:SPLP</t>
  </si>
  <si>
    <t>NYSE:SCS</t>
  </si>
  <si>
    <t>NYSE:STEL</t>
  </si>
  <si>
    <t>NYSE:SCL</t>
  </si>
  <si>
    <t>NASDAQGS:STEP</t>
  </si>
  <si>
    <t>NYSE:STE</t>
  </si>
  <si>
    <t>NASDAQGS:STRL</t>
  </si>
  <si>
    <t>NYSE:STVN</t>
  </si>
  <si>
    <t>NASDAQGS:SHOO</t>
  </si>
  <si>
    <t>NYSE:STC</t>
  </si>
  <si>
    <t>NYSE:SF</t>
  </si>
  <si>
    <t>NASDAQGS:SYBT</t>
  </si>
  <si>
    <t>NASDAQGS:STOK</t>
  </si>
  <si>
    <t>NASDAQGS:STNE</t>
  </si>
  <si>
    <t>NASDAQGS:SNEX</t>
  </si>
  <si>
    <t>NASDAQGS:SSYS</t>
  </si>
  <si>
    <t>NASDAQGS:STRA</t>
  </si>
  <si>
    <t>NASDAQGM:HNDL</t>
  </si>
  <si>
    <t>NYSE:LRN</t>
  </si>
  <si>
    <t>NASDAQGM:GPCR</t>
  </si>
  <si>
    <t>NYSE:SYK</t>
  </si>
  <si>
    <t>NYSE:MSC</t>
  </si>
  <si>
    <t>NYSE:RGR</t>
  </si>
  <si>
    <t>NYSE:SPH</t>
  </si>
  <si>
    <t>NYSE:INN</t>
  </si>
  <si>
    <t>NYSE:SUM</t>
  </si>
  <si>
    <t>NASDAQGM:SMMT</t>
  </si>
  <si>
    <t>NYSE:SUI</t>
  </si>
  <si>
    <t>NASDAQGS:SNCY</t>
  </si>
  <si>
    <t>NASDAQCM:SDA</t>
  </si>
  <si>
    <t>NYSE:SXC</t>
  </si>
  <si>
    <t>NYSE:SUN</t>
  </si>
  <si>
    <t>NASDAQGS:STKL</t>
  </si>
  <si>
    <t>NASDAQGS:RUN</t>
  </si>
  <si>
    <t>NYSE:SHO</t>
  </si>
  <si>
    <t>NYSE:SGHC</t>
  </si>
  <si>
    <t>NASDAQGS:SMCI</t>
  </si>
  <si>
    <t>NASDAQGM:SUPN</t>
  </si>
  <si>
    <t>NASDAQGS:SGRY</t>
  </si>
  <si>
    <t>NASDAQGS:SRDX</t>
  </si>
  <si>
    <t>NYSE:SG</t>
  </si>
  <si>
    <t>NYSE:SLVM</t>
  </si>
  <si>
    <t>NASDAQGM:SYM</t>
  </si>
  <si>
    <t>NASDAQGS:SYNA</t>
  </si>
  <si>
    <t>NYSE:SYF</t>
  </si>
  <si>
    <t>NASDAQGS:SNDX</t>
  </si>
  <si>
    <t>NASDAQGS:SNPS</t>
  </si>
  <si>
    <t>NYSE:SNV</t>
  </si>
  <si>
    <t>NYSE:SYY</t>
  </si>
  <si>
    <t>NASDAQGS:TROW</t>
  </si>
  <si>
    <t>NASDAQGS:TTWO</t>
  </si>
  <si>
    <t>NYSE:TAL</t>
  </si>
  <si>
    <t>NASDAQGS:TLN</t>
  </si>
  <si>
    <t>NYSE:TALO</t>
  </si>
  <si>
    <t>NASDAQGM:TNDM</t>
  </si>
  <si>
    <t>NYSE:SKT</t>
  </si>
  <si>
    <t>NYSE:TPR</t>
  </si>
  <si>
    <t>NYSE:TRGP</t>
  </si>
  <si>
    <t>NYSE:TGT</t>
  </si>
  <si>
    <t>NASDAQCM:TH</t>
  </si>
  <si>
    <t>NASDAQGS:TARS</t>
  </si>
  <si>
    <t>NASDAQGS:TASK</t>
  </si>
  <si>
    <t>NYSE:TMHC</t>
  </si>
  <si>
    <t>NYSE:VOTE</t>
  </si>
  <si>
    <t>NYSE:SNX</t>
  </si>
  <si>
    <t>NYSE:TEL</t>
  </si>
  <si>
    <t>NYSE:FTI</t>
  </si>
  <si>
    <t>NASDAQGM:TTGT</t>
  </si>
  <si>
    <t>NYSE:TGLS</t>
  </si>
  <si>
    <t>NASDAQGM:TECX</t>
  </si>
  <si>
    <t>NYSE:TK</t>
  </si>
  <si>
    <t>NYSE:TNK</t>
  </si>
  <si>
    <t>NYSE:TGNA</t>
  </si>
  <si>
    <t>NYSE:TDOC</t>
  </si>
  <si>
    <t>NYSE:TDY</t>
  </si>
  <si>
    <t>NYSE:TFX</t>
  </si>
  <si>
    <t>NYSE:TDS</t>
  </si>
  <si>
    <t>NYSE:TPX</t>
  </si>
  <si>
    <t>NASDAQGS:TEM</t>
  </si>
  <si>
    <t>NASDAQGS:TENB</t>
  </si>
  <si>
    <t>NYSE:TME</t>
  </si>
  <si>
    <t>NYSE:THC</t>
  </si>
  <si>
    <t>NYSE:TNC</t>
  </si>
  <si>
    <t>NYSE:TDC</t>
  </si>
  <si>
    <t>NASDAQGS:TER</t>
  </si>
  <si>
    <t>NASDAQCM:WULF</t>
  </si>
  <si>
    <t>NYSE:TEX</t>
  </si>
  <si>
    <t>NYSE:TX</t>
  </si>
  <si>
    <t>NYSE:TRNO</t>
  </si>
  <si>
    <t>NASDAQGS:TSLA</t>
  </si>
  <si>
    <t>NASDAQGS:TTEK</t>
  </si>
  <si>
    <t>NYSE:TEVA</t>
  </si>
  <si>
    <t>NASDAQGS:TCBI</t>
  </si>
  <si>
    <t>NASDAQGS:TXN</t>
  </si>
  <si>
    <t>NYSE:TPL</t>
  </si>
  <si>
    <t>NASDAQGS:TXRH</t>
  </si>
  <si>
    <t>NYSE:TXT</t>
  </si>
  <si>
    <t>NASDAQGS:TFSL</t>
  </si>
  <si>
    <t>NASDAQCM:TGTX</t>
  </si>
  <si>
    <t>NASDAQGM:BAFE</t>
  </si>
  <si>
    <t>NYSE:AES</t>
  </si>
  <si>
    <t>NYSE:ALL</t>
  </si>
  <si>
    <t>NASDAQGS:ANDE</t>
  </si>
  <si>
    <t>NYSE:AZEK</t>
  </si>
  <si>
    <t>NASDAQGS:BWIN</t>
  </si>
  <si>
    <t>NASDAQGS:TBBK</t>
  </si>
  <si>
    <t>NYSE:NTB</t>
  </si>
  <si>
    <t>NYSE:BK</t>
  </si>
  <si>
    <t>NYSE:BA</t>
  </si>
  <si>
    <t>NYSE:SAM</t>
  </si>
  <si>
    <t>NYSE:BCO</t>
  </si>
  <si>
    <t>NYSE:BKE</t>
  </si>
  <si>
    <t>NASDAQGS:CPB</t>
  </si>
  <si>
    <t>NASDAQGS:CG</t>
  </si>
  <si>
    <t>NYSE:SCHW</t>
  </si>
  <si>
    <t>NASDAQGS:CAKE</t>
  </si>
  <si>
    <t>NASDAQGS:CHEF</t>
  </si>
  <si>
    <t>NYSE:CC</t>
  </si>
  <si>
    <t>NYSE:CI</t>
  </si>
  <si>
    <t>NYSE:CLX</t>
  </si>
  <si>
    <t>NYSE:KO</t>
  </si>
  <si>
    <t>NASDAQGS:COO</t>
  </si>
  <si>
    <t>NYSE:NAPA</t>
  </si>
  <si>
    <t>NASDAQGS:ENSG</t>
  </si>
  <si>
    <t>NYSE:EL</t>
  </si>
  <si>
    <t>NYSE:FBMS</t>
  </si>
  <si>
    <t>NYSE:GDV</t>
  </si>
  <si>
    <t>NYSE:GAB</t>
  </si>
  <si>
    <t>NYSE:GAP</t>
  </si>
  <si>
    <t>NYSE:GEO</t>
  </si>
  <si>
    <t>NYSE:GS</t>
  </si>
  <si>
    <t>NASDAQGS:GT</t>
  </si>
  <si>
    <t>NYSE:GRC</t>
  </si>
  <si>
    <t>NYSE:GBX</t>
  </si>
  <si>
    <t>NASDAQGS:HCKT</t>
  </si>
  <si>
    <t>NASDAQGS:HAIN</t>
  </si>
  <si>
    <t>NYSE:THG</t>
  </si>
  <si>
    <t>NYSE:HIG</t>
  </si>
  <si>
    <t>NYSE:HSY</t>
  </si>
  <si>
    <t>NYSE:HD</t>
  </si>
  <si>
    <t>NASDAQGS:HNST</t>
  </si>
  <si>
    <t>NYSE:IFN</t>
  </si>
  <si>
    <t>NYSE:IPG</t>
  </si>
  <si>
    <t>NYSE:SJM</t>
  </si>
  <si>
    <t>NASDAQGS:KHC</t>
  </si>
  <si>
    <t>NYSE:KR</t>
  </si>
  <si>
    <t>NASDAQGM:LOVE</t>
  </si>
  <si>
    <t>NYSE:MAC</t>
  </si>
  <si>
    <t>NYSE:MCS</t>
  </si>
  <si>
    <t>NASDAQGS:MIDD</t>
  </si>
  <si>
    <t>NYSE:MOS</t>
  </si>
  <si>
    <t>NYSE:NYT</t>
  </si>
  <si>
    <t>NASDAQGS:ODP</t>
  </si>
  <si>
    <t>NASDAQGS:PNTG</t>
  </si>
  <si>
    <t>NYSE:PNC</t>
  </si>
  <si>
    <t>NYSE:PG</t>
  </si>
  <si>
    <t>NYSE:PGR</t>
  </si>
  <si>
    <t>NASDAQGM:TBIL</t>
  </si>
  <si>
    <t>NASDAQGM:XBIL</t>
  </si>
  <si>
    <t>NASDAQCM:REAX</t>
  </si>
  <si>
    <t>NYSE:SMG</t>
  </si>
  <si>
    <t>NYSE:SHW</t>
  </si>
  <si>
    <t>NASDAQCM:SMPL</t>
  </si>
  <si>
    <t>NYSE:SO</t>
  </si>
  <si>
    <t>NYSE:JOE</t>
  </si>
  <si>
    <t>NYSE:TKR</t>
  </si>
  <si>
    <t>NYSE:TJX</t>
  </si>
  <si>
    <t>NYSE:TTC</t>
  </si>
  <si>
    <t>NASDAQGM:TTD</t>
  </si>
  <si>
    <t>NYSE:TRV</t>
  </si>
  <si>
    <t>NASDAQGS:COCO</t>
  </si>
  <si>
    <t>NYSE:DIS</t>
  </si>
  <si>
    <t>NASDAQGS:WEN</t>
  </si>
  <si>
    <t>NYSE:WU</t>
  </si>
  <si>
    <t>NYSE:WMB</t>
  </si>
  <si>
    <t>NASDAQGS:YORW</t>
  </si>
  <si>
    <t>NYSE:TMO</t>
  </si>
  <si>
    <t>NYSE:THR</t>
  </si>
  <si>
    <t>NASDAQGM:THRD</t>
  </si>
  <si>
    <t>NYSE:THO</t>
  </si>
  <si>
    <t>NASDAQGS:TBLD</t>
  </si>
  <si>
    <t>NASDAQCM:THRY</t>
  </si>
  <si>
    <t>NYSE:TDW</t>
  </si>
  <si>
    <t>NASDAQCM:TIPT</t>
  </si>
  <si>
    <t>NYSE:TKO</t>
  </si>
  <si>
    <t>NASDAQGS:TMUS</t>
  </si>
  <si>
    <t>NYSE:TOST</t>
  </si>
  <si>
    <t>NYSE:TOL</t>
  </si>
  <si>
    <t>NYSEAM:TMP</t>
  </si>
  <si>
    <t>NYSE:TR</t>
  </si>
  <si>
    <t>NYSE:BLD</t>
  </si>
  <si>
    <t>NYSE:MODG</t>
  </si>
  <si>
    <t>NASDAQGS:TRML</t>
  </si>
  <si>
    <t>NASDAQGS:TSEM</t>
  </si>
  <si>
    <t>NASDAQGS:TOWN</t>
  </si>
  <si>
    <t>NASDAQGS:TPG</t>
  </si>
  <si>
    <t>NYSE:TRTX</t>
  </si>
  <si>
    <t>NASDAQGS:TSCO</t>
  </si>
  <si>
    <t>NASDAQGS:TW</t>
  </si>
  <si>
    <t>NYSE:TT</t>
  </si>
  <si>
    <t>NASDAQGM:TRNS</t>
  </si>
  <si>
    <t>NYSE:TDG</t>
  </si>
  <si>
    <t>NASDAQGM:TMDX</t>
  </si>
  <si>
    <t>NYSE:TRU</t>
  </si>
  <si>
    <t>NYSE:TNL</t>
  </si>
  <si>
    <t>NASDAQGM:TVTX</t>
  </si>
  <si>
    <t>NYSE:THS</t>
  </si>
  <si>
    <t>NYSE:TREX</t>
  </si>
  <si>
    <t>NYSE:TPH</t>
  </si>
  <si>
    <t>NASDAQGS:TCBK</t>
  </si>
  <si>
    <t>NYSE:TY</t>
  </si>
  <si>
    <t>NASDAQGS:TRS</t>
  </si>
  <si>
    <t>NASDAQGS:TRMB</t>
  </si>
  <si>
    <t>NYSE:TNET</t>
  </si>
  <si>
    <t>NASDAQGS:TRIN</t>
  </si>
  <si>
    <t>NYSE:TRN</t>
  </si>
  <si>
    <t>NASDAQGS:TCOM</t>
  </si>
  <si>
    <t>NASDAQGS:TRIP</t>
  </si>
  <si>
    <t>NASDAQGS:TFIN</t>
  </si>
  <si>
    <t>NYSE:TGI</t>
  </si>
  <si>
    <t>NYSE:TROX</t>
  </si>
  <si>
    <t>NYSE:TFC</t>
  </si>
  <si>
    <t>NASDAQGM:DJT</t>
  </si>
  <si>
    <t>NASDAQGM:TRUP</t>
  </si>
  <si>
    <t>NASDAQGS:TRST</t>
  </si>
  <si>
    <t>NASDAQGS:TRMK</t>
  </si>
  <si>
    <t>NYSE:TEN</t>
  </si>
  <si>
    <t>NASDAQGS:TTMI</t>
  </si>
  <si>
    <t>NYSE:TPB</t>
  </si>
  <si>
    <t>NYSE:TPC</t>
  </si>
  <si>
    <t>NASDAQGS:TWFG</t>
  </si>
  <si>
    <t>NYSE:TWLO</t>
  </si>
  <si>
    <t>NASDAQGS:TWST</t>
  </si>
  <si>
    <t>NYSE:TWO</t>
  </si>
  <si>
    <t>NYSE:TXNM</t>
  </si>
  <si>
    <t>NYSE:TXO</t>
  </si>
  <si>
    <t>NYSE:TYL</t>
  </si>
  <si>
    <t>NASDAQGS:TYRA</t>
  </si>
  <si>
    <t>NYSE:TSN</t>
  </si>
  <si>
    <t>NYSE:USB</t>
  </si>
  <si>
    <t>NYSE:USPH</t>
  </si>
  <si>
    <t>NYSE:UBER</t>
  </si>
  <si>
    <t>NYSE:UI</t>
  </si>
  <si>
    <t>NASDAQGS:UDMY</t>
  </si>
  <si>
    <t>NYSE:UDR</t>
  </si>
  <si>
    <t>NASDAQGS:UFPI</t>
  </si>
  <si>
    <t>NASDAQCM:UFPT</t>
  </si>
  <si>
    <t>NYSE:UGI</t>
  </si>
  <si>
    <t>NYSE:UHAL</t>
  </si>
  <si>
    <t>NYSE:PATH</t>
  </si>
  <si>
    <t>NYSE:ULS</t>
  </si>
  <si>
    <t>NASDAQGS:ULTA</t>
  </si>
  <si>
    <t>NASDAQGS:UCTT</t>
  </si>
  <si>
    <t>NASDAQGS:RARE</t>
  </si>
  <si>
    <t>NASDAQGS:UMBF</t>
  </si>
  <si>
    <t>NYSE:UMH</t>
  </si>
  <si>
    <t>NYSE:UAA</t>
  </si>
  <si>
    <t>NYSE:UNF</t>
  </si>
  <si>
    <t>NYSE:UNP</t>
  </si>
  <si>
    <t>NYSE:UIS</t>
  </si>
  <si>
    <t>NASDAQGS:UAL</t>
  </si>
  <si>
    <t>NASDAQGS:UBSI</t>
  </si>
  <si>
    <t>NYSE:UCB</t>
  </si>
  <si>
    <t>NASDAQGS:UFCS</t>
  </si>
  <si>
    <t>NYSE:UNFI</t>
  </si>
  <si>
    <t>NYSE:UPS</t>
  </si>
  <si>
    <t>NYSE:PRKS</t>
  </si>
  <si>
    <t>NYSE:URI</t>
  </si>
  <si>
    <t>NYSE:USM</t>
  </si>
  <si>
    <t>NASDAQGS:USLM</t>
  </si>
  <si>
    <t>NYSE:X</t>
  </si>
  <si>
    <t>NASDAQGS:UTHR</t>
  </si>
  <si>
    <t>NYSE:UNH</t>
  </si>
  <si>
    <t>NASDAQGS:UNIT</t>
  </si>
  <si>
    <t>NYSE:UTL</t>
  </si>
  <si>
    <t>NYSE:U</t>
  </si>
  <si>
    <t>NYSE:UVV</t>
  </si>
  <si>
    <t>NASDAQGS:OLED</t>
  </si>
  <si>
    <t>NYSE:UHT</t>
  </si>
  <si>
    <t>NYSE:UHS</t>
  </si>
  <si>
    <t>NYSE:UVE</t>
  </si>
  <si>
    <t>NASDAQGS:ULH</t>
  </si>
  <si>
    <t>NYSE:UTI</t>
  </si>
  <si>
    <t>NASDAQGS:UVSP</t>
  </si>
  <si>
    <t>NYSE:UNM</t>
  </si>
  <si>
    <t>NASDAQGS:TIGR</t>
  </si>
  <si>
    <t>NASDAQGS:UPBD</t>
  </si>
  <si>
    <t>NASDAQGS:UPST</t>
  </si>
  <si>
    <t>NASDAQGS:UPB</t>
  </si>
  <si>
    <t>NASDAQGS:UPWK</t>
  </si>
  <si>
    <t>NYSEAM:UEC</t>
  </si>
  <si>
    <t>NYSE:UE</t>
  </si>
  <si>
    <t>NASDAQGS:URBN</t>
  </si>
  <si>
    <t>NASDAQGM:URGN</t>
  </si>
  <si>
    <t>NYSE:USFD</t>
  </si>
  <si>
    <t>NYSE:USAC</t>
  </si>
  <si>
    <t>NYSE:USNA</t>
  </si>
  <si>
    <t>NYSE:UTZ</t>
  </si>
  <si>
    <t>NYSE:UWMC</t>
  </si>
  <si>
    <t>NASDAQGS:UXIN</t>
  </si>
  <si>
    <t>NYSE:VFC</t>
  </si>
  <si>
    <t>NYSE:VVX</t>
  </si>
  <si>
    <t>NYSE:EGY</t>
  </si>
  <si>
    <t>NYSE:MTN</t>
  </si>
  <si>
    <t>NYSE:VAL</t>
  </si>
  <si>
    <t>NYSE:VLO</t>
  </si>
  <si>
    <t>NYSE:VHI</t>
  </si>
  <si>
    <t>NASDAQGS:VLY</t>
  </si>
  <si>
    <t>NYSE:VMI</t>
  </si>
  <si>
    <t>NYSE:VVV</t>
  </si>
  <si>
    <t>NASDAQGM:ANGL</t>
  </si>
  <si>
    <t>NASDAQGM:PPH</t>
  </si>
  <si>
    <t>NASDAQGM:SMH</t>
  </si>
  <si>
    <t>NASDAQGM:BND</t>
  </si>
  <si>
    <t>NASDAQGM:BNDX</t>
  </si>
  <si>
    <t>NASDAQGM:VNQI</t>
  </si>
  <si>
    <t>NASDAQGM:VTIP</t>
  </si>
  <si>
    <t>NASDAQGM:VCIT</t>
  </si>
  <si>
    <t>NASDAQGM:VGIT</t>
  </si>
  <si>
    <t>NASDAQGM:VCLT</t>
  </si>
  <si>
    <t>NASDAQGM:VGLT</t>
  </si>
  <si>
    <t>NASDAQGM:VMBS</t>
  </si>
  <si>
    <t>NASDAQGM:VONE</t>
  </si>
  <si>
    <t>NASDAQGM:VONG</t>
  </si>
  <si>
    <t>NASDAQGM:VONV</t>
  </si>
  <si>
    <t>NASDAQGM:VTWO</t>
  </si>
  <si>
    <t>NASDAQGM:VTWG</t>
  </si>
  <si>
    <t>NASDAQGM:VTWV</t>
  </si>
  <si>
    <t>NASDAQGM:VTHR</t>
  </si>
  <si>
    <t>NASDAQGM:VCSH</t>
  </si>
  <si>
    <t>NASDAQGM:VGSH</t>
  </si>
  <si>
    <t>NASDAQGM:VTC</t>
  </si>
  <si>
    <t>NASDAQGM:BNDW</t>
  </si>
  <si>
    <t>NASDAQGM:VXUS</t>
  </si>
  <si>
    <t>NASDAQGM:VWOB</t>
  </si>
  <si>
    <t>NASDAQGM:VIGI</t>
  </si>
  <si>
    <t>NASDAQGM:VYMI</t>
  </si>
  <si>
    <t>NASDAQGS:VREX</t>
  </si>
  <si>
    <t>NASDAQGS:VRNS</t>
  </si>
  <si>
    <t>NASDAQGS:PCVX</t>
  </si>
  <si>
    <t>NASDAQGS:VECO</t>
  </si>
  <si>
    <t>NYSE:VEEV</t>
  </si>
  <si>
    <t>NYSE:VEL</t>
  </si>
  <si>
    <t>NYSE:VTR</t>
  </si>
  <si>
    <t>NASDAQCM:VEON</t>
  </si>
  <si>
    <t>NASDAQGM:VERA</t>
  </si>
  <si>
    <t>NASDAQGM:VCYT</t>
  </si>
  <si>
    <t>NYSE:VLTO</t>
  </si>
  <si>
    <t>NASDAQGM:VCEL</t>
  </si>
  <si>
    <t>NASDAQGS:VRNT</t>
  </si>
  <si>
    <t>NYSE:VRE</t>
  </si>
  <si>
    <t>NASDAQGS:VRSN</t>
  </si>
  <si>
    <t>NASDAQGS:VRSK</t>
  </si>
  <si>
    <t>NASDAQGM:VBTX</t>
  </si>
  <si>
    <t>NYSE:VZ</t>
  </si>
  <si>
    <t>NASDAQGM:VRNA</t>
  </si>
  <si>
    <t>NASDAQCM:VRRM</t>
  </si>
  <si>
    <t>NASDAQGS:VRTX</t>
  </si>
  <si>
    <t>NASDAQGM:VERX</t>
  </si>
  <si>
    <t>NYSE:VRT</t>
  </si>
  <si>
    <t>NYSE:VSTS</t>
  </si>
  <si>
    <t>NYSE:VVI</t>
  </si>
  <si>
    <t>NASDAQGS:VSAT</t>
  </si>
  <si>
    <t>NASDAQGS:VTRS</t>
  </si>
  <si>
    <t>NASDAQGS:VIAV</t>
  </si>
  <si>
    <t>NYSE:VICI</t>
  </si>
  <si>
    <t>NASDAQGS:VICR</t>
  </si>
  <si>
    <t>NYSE:VSCO</t>
  </si>
  <si>
    <t>NASDAQGS:VCTR</t>
  </si>
  <si>
    <t>NASDAQGM:UITB</t>
  </si>
  <si>
    <t>NASDAQGM:UBND</t>
  </si>
  <si>
    <t>NASDAQGM:VFLO</t>
  </si>
  <si>
    <t>NASDAQGM:USTB</t>
  </si>
  <si>
    <t>NASDAQGM:CFA</t>
  </si>
  <si>
    <t>NASDAQGM:CDC</t>
  </si>
  <si>
    <t>NYSE:VIK</t>
  </si>
  <si>
    <t>NASDAQCM:VKTX</t>
  </si>
  <si>
    <t>NASDAQGS:VMEO</t>
  </si>
  <si>
    <t>NASDAQGS:VINP</t>
  </si>
  <si>
    <t>NASDAQGS:VNOM</t>
  </si>
  <si>
    <t>NYSE:VIPS</t>
  </si>
  <si>
    <t>NASDAQGS:VIR</t>
  </si>
  <si>
    <t>NASDAQCM:VRDN</t>
  </si>
  <si>
    <t>NASDAQGS:VIRT</t>
  </si>
  <si>
    <t>NYSE:AIO</t>
  </si>
  <si>
    <t>NYSE:NFJ</t>
  </si>
  <si>
    <t>NYSE:NIE</t>
  </si>
  <si>
    <t>NYSE:VRTS</t>
  </si>
  <si>
    <t>NYSE:V</t>
  </si>
  <si>
    <t>NYSE:VSH</t>
  </si>
  <si>
    <t>NYSE:VSTO</t>
  </si>
  <si>
    <t>NASDAQGS:VC</t>
  </si>
  <si>
    <t>NYSE:VST</t>
  </si>
  <si>
    <t>NYSE:VTLE</t>
  </si>
  <si>
    <t>NASDAQGM:VITL</t>
  </si>
  <si>
    <t>NYSE:VTS</t>
  </si>
  <si>
    <t>NYSE:VZIO</t>
  </si>
  <si>
    <t>NYSE:VNT</t>
  </si>
  <si>
    <t>NYSE:VNO</t>
  </si>
  <si>
    <t>NYSE:VOYA</t>
  </si>
  <si>
    <t>NASDAQGS:VSEC</t>
  </si>
  <si>
    <t>NYSE:VTEX</t>
  </si>
  <si>
    <t>NYSE:VMC</t>
  </si>
  <si>
    <t>NYSE:WPC</t>
  </si>
  <si>
    <t>NYSE:WRB</t>
  </si>
  <si>
    <t>NYSE:GWW</t>
  </si>
  <si>
    <t>NYSE:WNC</t>
  </si>
  <si>
    <t>NASDAQGS:WAFD</t>
  </si>
  <si>
    <t>NASDAQGS:WBA</t>
  </si>
  <si>
    <t>NYSE:WD</t>
  </si>
  <si>
    <t>NYSE:WMT</t>
  </si>
  <si>
    <t>NYSE:WRBY</t>
  </si>
  <si>
    <t>NASDAQGS:WBD</t>
  </si>
  <si>
    <t>NASDAQGS:WMG</t>
  </si>
  <si>
    <t>NYSE:HCC</t>
  </si>
  <si>
    <t>NASDAQGS:WASH</t>
  </si>
  <si>
    <t>NYSE:WCN</t>
  </si>
  <si>
    <t>NYSE:WM</t>
  </si>
  <si>
    <t>NYSE:WAT</t>
  </si>
  <si>
    <t>NYSE:WSO</t>
  </si>
  <si>
    <t>NYSE:WTS</t>
  </si>
  <si>
    <t>NASDAQGM:WVE</t>
  </si>
  <si>
    <t>NYSE:W</t>
  </si>
  <si>
    <t>NASDAQGS:WAY</t>
  </si>
  <si>
    <t>NASDAQGS:WDFC</t>
  </si>
  <si>
    <t>NASDAQGS:WFRD</t>
  </si>
  <si>
    <t>NYSE:WEAV</t>
  </si>
  <si>
    <t>NYSE:WBS</t>
  </si>
  <si>
    <t>NASDAQGS:WBTN</t>
  </si>
  <si>
    <t>NYSE:WEC</t>
  </si>
  <si>
    <t>NASDAQGS:WB</t>
  </si>
  <si>
    <t>NYSE:WMK</t>
  </si>
  <si>
    <t>NYSE:WFC</t>
  </si>
  <si>
    <t>NYSE:WELL</t>
  </si>
  <si>
    <t>NASDAQGM:WRD</t>
  </si>
  <si>
    <t>NASDAQGS:WERN</t>
  </si>
  <si>
    <t>NASDAQGS:WSBC</t>
  </si>
  <si>
    <t>NYSE:WCC</t>
  </si>
  <si>
    <t>NYSE:WST</t>
  </si>
  <si>
    <t>NASDAQGS:WABC</t>
  </si>
  <si>
    <t>NYSE:WAL</t>
  </si>
  <si>
    <t>NYSE:EMD</t>
  </si>
  <si>
    <t>NYSE:WIW</t>
  </si>
  <si>
    <t>NYSE:MMU</t>
  </si>
  <si>
    <t>NASDAQGS:WDC</t>
  </si>
  <si>
    <t>NYSE:WES</t>
  </si>
  <si>
    <t>NYSE:WAB</t>
  </si>
  <si>
    <t>NYSE:WLKP</t>
  </si>
  <si>
    <t>NYSE:WLK</t>
  </si>
  <si>
    <t>NASDAQGM:WEST</t>
  </si>
  <si>
    <t>NYSE:WEX</t>
  </si>
  <si>
    <t>NYSE:WY</t>
  </si>
  <si>
    <t>NYSE:WHR</t>
  </si>
  <si>
    <t>NYSE:WTM</t>
  </si>
  <si>
    <t>NYSE:WSR</t>
  </si>
  <si>
    <t>NASDAQGM:WLDN</t>
  </si>
  <si>
    <t>NYSE:WSM</t>
  </si>
  <si>
    <t>NASDAQGM:WLFC</t>
  </si>
  <si>
    <t>NASDAQGS:WTW</t>
  </si>
  <si>
    <t>NASDAQCM:WSC</t>
  </si>
  <si>
    <t>NASDAQGS:WING</t>
  </si>
  <si>
    <t>NASDAQGM:WINA</t>
  </si>
  <si>
    <t>NYSE:WGO</t>
  </si>
  <si>
    <t>NASDAQGS:WTFC</t>
  </si>
  <si>
    <t>NASDAQGM:DGRW</t>
  </si>
  <si>
    <t>NASDAQGM:UNIY</t>
  </si>
  <si>
    <t>NYSE:WT</t>
  </si>
  <si>
    <t>NASDAQGS:WIX</t>
  </si>
  <si>
    <t>NYSE:KLG</t>
  </si>
  <si>
    <t>NYSE:WNS</t>
  </si>
  <si>
    <t>NYSE:WOLF</t>
  </si>
  <si>
    <t>NYSE:WWW</t>
  </si>
  <si>
    <t>NASDAQGS:WWD</t>
  </si>
  <si>
    <t>NASDAQGS:WDAY</t>
  </si>
  <si>
    <t>NYSE:WK</t>
  </si>
  <si>
    <t>NASDAQGS:WRLD</t>
  </si>
  <si>
    <t>NYSE:WKC</t>
  </si>
  <si>
    <t>NYSE:WOR</t>
  </si>
  <si>
    <t>NYSE:WS</t>
  </si>
  <si>
    <t>NASDAQGS:WSFS</t>
  </si>
  <si>
    <t>NYSE:WH</t>
  </si>
  <si>
    <t>NASDAQGS:WYNN</t>
  </si>
  <si>
    <t>NASDAQGS:XEL</t>
  </si>
  <si>
    <t>NASDAQGM:XCH</t>
  </si>
  <si>
    <t>NASDAQGM:XNCR</t>
  </si>
  <si>
    <t>NYSE:XHR</t>
  </si>
  <si>
    <t>NASDAQGM:XENE</t>
  </si>
  <si>
    <t>NASDAQGS:XRX</t>
  </si>
  <si>
    <t>NASDAQGS:XMTR</t>
  </si>
  <si>
    <t>NASDAQGS:XP</t>
  </si>
  <si>
    <t>NASDAQCM:XPEL</t>
  </si>
  <si>
    <t>NYSE:XPEV</t>
  </si>
  <si>
    <t>NYSE:XPO</t>
  </si>
  <si>
    <t>NYSE:XYL</t>
  </si>
  <si>
    <t>NYSE:YELP</t>
  </si>
  <si>
    <t>NYSE:YETI</t>
  </si>
  <si>
    <t>NYSE:YEXT</t>
  </si>
  <si>
    <t>NYSE:DAO</t>
  </si>
  <si>
    <t>NYSE:YUMC</t>
  </si>
  <si>
    <t>NYSE:YUM</t>
  </si>
  <si>
    <t>NASDAQGM:ZLAB</t>
  </si>
  <si>
    <t>NASDAQGS:ZBRA</t>
  </si>
  <si>
    <t>NYSE:ZK</t>
  </si>
  <si>
    <t>NASDAQGS:ZBIO</t>
  </si>
  <si>
    <t>NYSE:ZETA</t>
  </si>
  <si>
    <t>NASDAQGS:ZVRA</t>
  </si>
  <si>
    <t>NASDAQGS:ZD</t>
  </si>
  <si>
    <t>NASDAQGS:ZG</t>
  </si>
  <si>
    <t>NYSE:ZIM</t>
  </si>
  <si>
    <t>NYSE:ZBH</t>
  </si>
  <si>
    <t>NASDAQGS:ZION</t>
  </si>
  <si>
    <t>NYSE:ZIP</t>
  </si>
  <si>
    <t>NYSE:ZTS</t>
  </si>
  <si>
    <t>NASDAQGS:ZM</t>
  </si>
  <si>
    <t>NASDAQGS:ZI</t>
  </si>
  <si>
    <t>NASDAQGS:ZS</t>
  </si>
  <si>
    <t>NYSE:ZTO</t>
  </si>
  <si>
    <t>NYSE:ZUO</t>
  </si>
  <si>
    <t>NYSE:ZWS</t>
  </si>
  <si>
    <t>NASDAQGS:ZYME</t>
  </si>
  <si>
    <t>Price</t>
  </si>
  <si>
    <t>NASDAQGM:AY</t>
  </si>
  <si>
    <t>NYSE:LUCK</t>
  </si>
  <si>
    <t>NYSEAM:GRO</t>
  </si>
  <si>
    <t>BATS</t>
  </si>
  <si>
    <t>BATS:TSLT</t>
  </si>
  <si>
    <t>NYSE:NPKI</t>
  </si>
  <si>
    <t>NASDAQGS:PLTR</t>
  </si>
  <si>
    <t>4247 - Petroleum and Petroleum Products Merchant Wholesalers</t>
  </si>
  <si>
    <t>332993 - Ammunition (except Small Arms) Manufacturing</t>
  </si>
  <si>
    <t>允䅁䕁䅯䅁䍁䅁䅁䅁䉁䅁䅁杂䅁䑁䅅兔䅁䉁䅙䅁䝁䅁䅁免塂䅁䅁䅆䅁䅁䅙䅁穁䕁䄰䅁噁䅁䅁䅃䅁䑁䅕杍塂䅁䅁元䅁䅁䅯䅁㡁䑁䄴免乂䅁䅁兊䅁䅁䅯䅁㡁䑁䄴免塂䅁䅁杊䅁䅁䅯䅁㡁䑁䄴睍乂䅁䅁䅊䅁䅁䅷䅁㡁䑁䄴兎祁䙁䅣䅁橁䅁䅁䅄䅁䑁䅷材佂䙁䅑兔䅁䕁䅕䅁啁䅁䅁䅐⭁䙁䅁杣灂䝁䄰兙祂䡁䅫䅁楁䅁䅁䅋䅁䕁䅑兙㕂䍁䅁睑獂䝁䄸督求䍁䅁䅕祂䝁䅫睙求䍁䅁䅋歁䍁䅫䅁㕁䅁䅁杊䅁䕁䅑兡㉂䝁䅫䅚求䝁䄴䅚杁䙁䅫兡求䝁䅷䅚杁䍁䅧兊灁䅁䅁児䅁䉁䅙䅁䙂䝁䄴䅤灂䡁䅑入杁䕁䅫䅒杁䅁䅁杋䅁䉁䅯䅁䙂䝁䄴䅤灂䡁䅑入杁䕁䄴兙瑂䝁䅕䅉䅁䍁䅧䅁啁䅁䅁兒㑂䝁䅍䅡桂䝁䄴睚求䍁䅁䅁䑁䅁䅁䅊䅁䕁䅕䅥橂䝁䅧兙畂䝁䅣党㙁䍁䅁䅖灂䝁䅍睡求䡁䅉䅉䅁䑁䅣䅁䭁䅁䅁杒婂䍁䅳免䅁䕁䅉䅁敁䅁䅁䅓灂䝁䅣䅡杁䙁䅁杣灂䝁䅍党杁䍁䅧䅊灁䅁䅁睐䅁䉁䅧䅁䩂䙁䅅睘䩂䕁䄴䅒噂䙁䅍䅖卂䙁䅫䅁偁䅁䅁䅊䅁䕁䅫兕時䕁䅫杔䕂䙁䅕睕啂䙁䅉兗時䕁䅣杕偂䙁䅕䅕䅁䅁䅳䅁十䅁䅁兓剂䙁䄸䅕䍂䙁䅙睘奂䅁䅁睇䅁䅁䅷䅁䩂䙁䅅睘兂䕁䅕䅁瑁䅁䅁䅋䅁䕁䅫兕時䙁䅁杕䩂䕁䄰兑卂䙁䅫睘䩂䕁䄴䅒噂䙁䅍䅖卂䙁䅫䅁䕁䅁䅁䅆䅁䕁䅫兕時䙁䅁䅖䍂䙁䅙睘奂䅁䅁睌䅁䉁䅑䅁䩂䙁䅅睘呂䕁䅕睑啂䕁䄸杕䅁䅁䄰䅁佁䅁䅁兓剂䙁䄸䅖䙂䙁䅙䅁牁䅁䅁䅈䅁䕁䅫兕時䙁䅑兒坂䙁䄸兒䍂䕁䅫䅖䕂䕁䅅䅁敁䅁䅁杉䅁䕁䅫兕時䙁䅑兒坂䙁䄸䅖偂䙁䅑兑䵂䙁䄸杕䙂䙁䅙䅁硁䅁䅁䅇䅁䕁䅫兕時䙁䅑兒坂䙁䄸兖䝂䕁䅍杒䅁䍁䅁䅁啁䅁䅁兓畂䝁䅑兤穂䡁䅑杣㕂䍁䅁䅁允䅁䅁䅉䅁䕁䅫杢歂䡁䅕督あ䡁䅉入杁䕁䅣杣療䡁䅕䅣杁䅁䅁䅄䅁䅁䅧䅁䵂䙁䅑兔䅁䉁䅷䅁捁䅁䅁䅔療䡁䅣䅉兂䡁䅉兡橂䝁䅕䅉潁䍁䅑克䅁䑁䅳䅁㉁䅁䅁兔桂䡁䅉睡求䡁䅑䅉䑂䝁䅅䅣灂䡁䅑兙獂䝁䅫来桂䡁䅑兡療䝁䄴䅉潁䍁䅑兔灁䅁䅁睂䅁䉁䅧䅁佂䕁䅅兓䑂䙁䅍䅉䑂䝁䄸䅚求䍁䅁䅁呁䅁䅁杆䅁䕁䄴兑䩂䕁䅍睕時䕁䅍睔䕂䕁䅕䅁剁䅁䅁䅃䅁䕁䄴䅖乂䅁䅁䅎䅁䥁䅷䅁偂䡁䅁䅤灂䝁䄸杢穂䑁䅯睑ㅂ䡁䅉杣㥁䙁䅕睕䕂䍁䅷兔桂䝁䅣児呂䡁䅑兙畂䝁䅑兙祂䝁䅑䅌䑂䝁䄸杢㉂䕁䄰党あ䝁䅧睢歂䑁䄰杕獁䕁䅙兡獂䝁䅫杢湂䙁䅙党祂䑁䄰睑ㅂ䡁䅉杣求䝁䄴䅤癁䙁䅉党穂䡁䅑兙あ䝁䅕䅚䅁䅁䅉䅁楁䅁䅁䅕祂䝁䅫睙求䍁䅁睑潂䝁䅅杢湂䝁䅕䅉潁䍁䅕克䅁䅁䅯䅁杁䅁䅁䅕祂䝁䅫睙求䍁䄸䅉䍂䝁䄸睢牂䍁䅁䅋㑂䍁䅫䅁摁䅁䅁杈䅁䙁䅁杣灂䝁䅍党癁䍁䅁兒兂䙁䅍䅉潁䡁䅧克䅁䍁䄴䅁㑁䅁䅁䅕祂䝁䅫睙求䍁䄸䅉䙂䙁䅁睕杁䕁䅉党浂䝁䄸杣求䍁䅁兒㑂䡁䅑杣桂䍁䅁䅋㑂䍁䅫䅁奁䅁䅁杌䅁䙁䅁杣灂䝁䅍党癁䍁䅁杒療䡁䅉睤桂䡁䅉䅚杁䕁䅕䅕呂䍁䅁䅋㑂䍁䅫䅁䉂䅁䅁杊䅁䙁䅁杣灂䝁䅍党癁䍁䅁杔求䡁䅑䅉䝂䕁䅍杒杁䍁䅧䅥灁䅁䅁杇䅁䑁䅉䅁兂䡁䅉兡橂䝁䅕睌杁䙁䅑兙畂䝁䅣兡楂䝁䅷党杁䕁䅉睢療䝁䅳䅉潁䡁䅧克䅁䑁䅁䅁允䅁䅁䅕祂䝁䅫兢桂䡁䅉入䅁䉁䅉䅁歁䅁䅁䅕祂䝁䅫兢桂䡁䅉入杁䕁䅫杢歂䡁䅕督あ䡁䅉入杁䅁䅁兂䅁䉁䅉䅁呂䙁䅁睒啂䝁䅅杙獂䝁䅕䅁䩂䅁䅁杇䅁䙁䅍䅕時䕁䅑兓坂䙁䄸兗䩂䕁䅕䅔䕂䅁䅁䅐䅁䉁䅯䅁呂䙁䅁睘䙂䕁䄴䅖䩂䙁䅑兗時䕁䅫䅒䅁䍁䅫䅁敁䅁䅁睕兂䙁䄸兒佂䙁䅑兓啂䙁䅫睘佂䕁䅅兔䙂䅁䅁睊䅁䉁䅧䅁呂䙁䅁睘䙂䙁䅧睑䥂䕁䅅杔䡂䕁䅕䅁䅁䅁䅁杊䅁䙁䅍䅕時䕁䅕䅗䑂䕁䅧兑佂䕁䅣兒時䙁䅑兓䑂䕁䅳兒卂䅁䅁李䅁䉁䅯䅁呂䙁䅁睘乂䕁䅅杕䱂䕁䅕䅖䑂䕁䅅䅕䅁䅁䅙䅁坁䅁䅁睕兂䙁䄸䅕䙂䙁䄸兒奂䕁䅍䅔䅁䉁䅣䅁啁䅁䅁睕兂䙁䄸䅕䙂䙁䄸杒塂䕁䅑䅁䅂䅁䅁杆䅁䙁䅍䅕時䙁䅁杔䙂䙁䅑杒䑂䕁䅙䅁婁䅁䅁䅉䅁䙁䅍䅕時䙁䅁杕䩂䕁䅍兒時䕁䅍䅓䉂䕁䄴睒䙂䅁䅁䅃䅁䉁䄴䅁呂䙁䅁睘兂䙁䅉兓䑂䕁䅕睘䑂䕁䅷睔呂䕁䅕䅁㑁䅁䅁䅈䅁䙁䅍䅕時䙁䅁杕䩂䕁䅍兒時䕁䅧兓䡂䕁䅧䅁⭁䅁䅁杇䅁䙁䅍䅕時䙁䅁杕䩂䕁䅍兒時䕁䅷睔塂䅁䅁杏䅁䍁䅑䅁呂䙁䅁睘啂䕁䅕杖時䕁䅕村䩂䙁䅑䅒䉂䙁䄸杒塂䕁䅑䅁䑂䅁䅁杋䅁䙁䅍䅕時䙁䅑兒坂䙁䄸䅖偂䙁䅑兑䵂䙁䄸杕䙂䙁䅙睘䝂䙁䅣䅒䅁䑁䅍䅁允䅁䅁睕求䝁䅍䅤療䡁䅉䅉䅁䅁䄴䅁杁䅁䅁䅖䙂䙁䅙睌杁䕁䅕村䩂䙁䅑䅒䉂䍁䅁䅋㑂䍁䅫䅁晁䅁䅁䅍䅁䙁䅑兒坂䍁䄸䅉䝂䝁䄸杣㍂䝁䅅杣歂䍁䅁兒䍂䕁䅫䅖䕂䕁䅅䅉潁䡁䅧克䅁䕁䅑䅁⭁䅁䅁䅖䙂䙁䅙睌杁䕁䅙睢祂䡁䅣兙祂䝁䅑䅉啂䝁䄸䅤桂䝁䅷䅉卂䝁䅕杤求䝁䄴兤求䍁䅁䅋㑂䍁䅫䅁ㅁ䅁䅁䅒䅁䙁䅑兒坂䍁䄸䅉䝂䡁䅉党求䍁䅁睑桂䡁䅍䅡杁䕁䅙䅢療䡁䅣䅉噂䝁䄴䅢求䡁䅙党祂䝁䅕䅚杁䍁䅧䅥灁䅁䅁光䅁䍁䄴䅁啂䕁䅕杖癁䍁䅁䅖療䡁䅑兙獂䍁䅁杕求䡁䅙党畂䡁䅕党杁䍁䅧䅥灁䅁䅁杍䅁䕁䅑䅁啂䝁䄸䅤桂䝁䅷䅉䙂䝁䄴䅤求䡁䅉䅣祂䝁䅫督求䍁䅁杖桂䝁䅷兤求䍁䅁䅋䑂䕁䅫兕灁䍁䅁䅋歁䕁䄰克䅁䍁䅷䅁啂䅁䅁睗時䡁䅑党瑂䡁䅁䅢桂䡁䅑党時䡁䅁党求䡁䅉睘桂䝁䄴兙獂䡁䅫督灂䡁䅍杌㑂䝁䅷督㑂䙁䄰睕潂䝁䅕党あ䑁䅍光歁䕁䅅䅊硁䅁䅁杒䅁䝁䅑䅁扂䙁䄸䅤求䝁䄰䅣獂䝁䅅䅤求䙁䄸䅣求䝁䅕杣時䝁䅅杢桂䝁䅷入穂䝁䅫督畁䡁䅧䅢穂䡁䅧兘呂䝁䅧党求䡁䅑睍桁䍁䅑村歁䑁䅙杏歁䕁䅉䅊祁䑁䅫䅍㑁䅁䅁睒䅁䝁䅁䅁扂䙁䄸䅤求䝁䄰䅣獂䝁䅅䅤求䙁䄸䅣求䝁䅕杣時䝁䅅杢桂䝁䅷入穂䝁䅫督畁䡁䅧䅢穂䡁䅧兘呂䝁䅧党求䡁䅑睍桁䍁䅑睑歁䑁䅍杏歁䕁䅅杓歁䑁䅍䅁䥂䅁䅁䅌䅁䅁杷允䅁䅁䅑䅁䑁䅁䄸䅁䙁䅁䅁䅁ぁ桒䉂权剁䅁䅁权楁䅁䅁允䅁䅁䅅䅁䭁䉁䅉䅁䵁䅉䅅䅁䕁䅁䅁睁偁䅁䅁兂䅁䅁䅁䕎兙兑䅯睑䅁䅁䅯兒䅁䅁䅅䅁䉁䅁䅁权ぁ䅁䅁䍄䉁䅁䅁兂䅁䅁䅍睄䅁䅁䅕䅁䅁䑁䝒䕅䭅䑁䄴䅁䭁䅁䅑潁䭁䍁䅍䅁䉁䅁䅁允䅁䅁䅯元䅁䅁杷允䅁䅁䅙䅁䑁䅁䄸䅁䙁䅁䅁䅁ぁ桒䉂权䑂䅁䅁权ぁ䅁䅁权䉁䅁䅁权䍁䅁䅁允䅁䅁䅅䅁䭁䕁䅑䅁䵁䅉䅅䅁䝁䅁䅁睁偁䅁䅁兂䅁䅁䅁䕎兙兑䅯兇䅁䅁䅯允䅁䅁䅯允䅁䅁䅯杁䅁䅁䅅䅁䉁䅁䅁权慁䅁䅁䍄䉁䅁䅁杂䅁䅁䅍睄䅁䅁䅕䅁䅁䑁䝒䕅䭅䕁䅁䅁䭁䑁䅑䅁䭁䅁䅅䅁䭁䅁䅉䅁䉁䅁䅁允䅁䅁䅯兑䅁䅁杷允䅁䅁䅕䅁䑁䅁䄸䅁䙁䅁䅁䅁ぁ桒䉂权䥁䅁䅁权䕁䅁䅋权汁䅁䅁允䅁䅁䅅䅁䭁䉁䅙䅁䵁䅉䅅䅁䙁䅁䅁睁偁䅁䅁兂䅁䅁䅁䕎兙兑䅯䅃䅁䅁䅯䅂䍁䅧䅯杊䅁䅁䅅䅁䉁䅁䅁权啁䅁䅁䍄䉁䅁䅁杂䅁䅁䅍睄䅁䅁䅕䅁䅁䑁䝒䕅䭅䑁䅙䅁䭁䅁䅅䅁䭁䅁䅅䅁䭁䅁䅉䅁䉁䅁䅁允䅁䅁䅯睎䅁䅁杷允䅁䅁䅙䅁䑁䅁䄸䅁䙁䅁䅁䅁ぁ桒䉂权敁䅁䅁权捁䅁䅁权䉁䅁䅁权䍁䅁䅁允䅁䅁䅅䅁䭁䉁䄸䅁䵁䅉䅅䅁䝁䅁䅁睁偁䅁䅁兂䅁䅁䅁䕎兙兑䅯免䅁䅁䅯䅈䅁䅁䅯允䅁䅁䅯杁䅁䅁䅅䅁䉁䅁䅁权祁䅁䅁䍄䉁䅁䅁杂䅁䅁䅍睄䅁䅁䅕䅁䅁䑁䝒䕅䭅䑁䅧䅁䭁䅁䅅䅁䭁䅁䅅䅁䭁䅁䅉䅁䉁䅁䅁允䅁䅁䅯兏䅁䅁杷允䅁䅁䅙䅁䑁䅁䄸䅁䙁䅁䅁䅁ぁ桒䉂权穁䅁䅁权ぁ䅁䅁权䉁䅁䅁权䍁䅁䅁允䅁䅁䅅䅁䭁䑁䅕䅁䵁䅉䅅䅁䙁䅁䅁睁偁䅁䅁兂䅁䅁䅁䕎兙兑䅯䅃䅁䅁䅯䅂䍁䅧䅯䅊䅁䅁䅅䅁䉁䅁䅁权噁䅁䅁䍄䉁䅁䅁杂䅁䅁䅍睄䅁䅁䅕䅁䅁䑁䝒䕅䭅䅁䅙䅁䭁䅁䅅䅁䭁䅁䅅䅁䭁䅁䅉䅁䉁䅁䅁允䅁䅁䅯睂䅁䅁杷允䅁䅁䅙䅁䑁䅁䄸䅁䙁䅁䅁䅁ぁ桒䉂权䅂䅁䅁权䍂䅁䅁权䉁䅁䅁权䍁䅁䅁允䅁䅁䅅䅁䭁䕁䅅䅁䵁䅉䅅䅁䕁䅁䅁睁偁䅁䅁兂䅁䅁䅁䕎兙兑䅯䅑䅁䅁䅯兒䅁䅁䅅䅁䉁䅁䅁权ぁ䅁䅁䍄䉁䅁䅁䅂䅁䅁䅍睄䅁䅁䅕䅁䅁䑁䝒䕅䭅䑁䅍䅁䭁䕁䅕䅁䉁䅁䅁允䅁䅁䅯䅎䅁䅁杷允䅁䅁䅙䅁䑁䅁䄸䅁䙁䅁䅁䅁ぁ桒䉂权乁䅁䅁权䉁䅁䅁权䉁䅁䅁权䍁䅁䅁允䅁䅁䅅䅁䭁䅁䄴䅁䵁䅉䅅䅁䝁䅁䅁睁偁䅁䅁兂䅁䅁䅁䕎兙兑䅯睑䅁䅁䅯村䅁䅁䅯允䅁䅁䅯杁䅁䅁䅅䅁䉁䅁䅁权䕂䅁䅁䍄䉁䅁䅁兂䅁䅁䅍睄䅁䅁䅕䅁䅁䑁䝒䕅䭅䅁䅧䅁䭁䅁䅑潁䭁䍁䅍䅁䉁䅁䅁允䅁䅁䅯元䅁䅁杷允䅁䅁䅙䅁䑁䅁䄸䅁䙁䅁䅁䅁ぁ桒䉂权癁䅁䅁权捁䅁䅁权䉁䅁䅁权䍁䅁䅁允䅁䅁䅅䅁䭁䑁䅁䅁䵁䅉䅅䅁䙁䅁䅁睁偁䅁䅁兂䅁䅁䅁䕎兙兑䅯杏䅁䅁䅯䅂䍁䅧䅯睉䅁䅁䅅䅁䉁䅁䅁权䩁䅁䅁䍄䉁䅁䅁杂䅁䅁䅍睄䅁䅁䅕䅁䅁䑁䝒䕅䭅䑁䅷䅁䭁䅁䅅䅁䭁䅁䅅䅁䭁䅁䅉䅁䉁䅁䅁允䅁䅁䅯児䅁䅁杷允䅁䅁䅙䅁䑁䅁䄸䅁䙁䅁䅁䅁ぁ桒䉂权䕁䅁䅁权䉁䅁䅁权䉁䅁䅁权䍁䅁䅁允䅁䅁䅅䅁䭁䅁䅕䅁䵁䅉䅅䅁䝁䅁䅁睁偁䅁䅁兂䅁䅁䅁䕎兙兑䅯睊䅁䅁䅯允䅁䅁䅯允䅁䅁䅯杁䅁䅁䅅䅁䉁䅁䅁权潁䅁䅁䍄䉁䅁䅁杂䅁䅁䅍睄䅁䅁䅕䅁䅁䑁䝒䕅䭅䍁䅫䅁䭁䅁䅅䅁䭁䅁䅅䅁䭁䅁䅉䅁䉁䅁䅁允䅁䅁䅯杋䅁䅁杷允䅁䅁䅙䅁䑁䅁䄸䅁䙁䅁䅁䅁ぁ桒䉂权䅁䅁䅁权䉁䅁䅁权䉁䅁䅁权䍁䅁䅁允䅁䅁䅅䅁䭁䅁䅍䅁䵁䅉䅅䅁䝁䅁䅁睁偁䅁䅁兂䅁䅁䅁䕎兙兑䅯睃䅁䅁䅯允䅁䅁䅯允䅁䅁䅯杁䅁䅁䅅䅁䉁䅁䅁权䵁䅁䅁䍄䉁䅁䅁杂䅁䅁䅍睄䅁䅁䅕䅁䅁䑁䝒䕅䭅䍁䄰䅁䭁䉁䅷䅁䭁䅁䅅䅁䭁䅁䅉䅁䉁䅁䅁允䅁䅁䅯杌䅁䅁杷允䅁䅁䅙䅁䑁䅁䄸䅁䙁䅁䅁䅁ぁ桒䉂权䥁䅁䅁权䉁䅁䅁权噁䅁䅁权䍁䅁䅁允䅁䅁䅅䅁䭁䅁䅯䅁䵁䅉䅅䅁䝁䅁䅁睁偁䅁䅁兂䅁䅁䅁䕎兙兑䅯睄䅁䅁䅯允䅁䅁䅯允䅁䅁䅯杁䅁䅁䅅䅁䉁䅁䅁权允䅁䅁䍄䉁䅁䅁杂䅁䅁䅍睄䅁䅁䅕䅁䅁䑁䝒䕅䭅䉁䅅䅁䭁䉁䅉䅁䭁䅁䅅䅁䭁䅁䅉䅁䉁䅁䅁允䅁䅁䅯睅䅁䅁杷允䅁䅁䅙䅁䑁䅁䄸䅁䙁䅁䅁䅁ぁ桒䉂权扁䅁䅁权捁䅁䅁权䉁䅁䅁权䍁䅁䅁允䅁䅁䅅䅁䭁䉁䄰䅁䵁䅉䅅䅁䝁䅁䅁睁偁䅁䅁兂䅁䅁䅁䕎兙兑䅯睋䅁䅁䅯允䅁䅁䅯允䅁䅁䅯杁䅁䅁䅅䅁䉁䅁䅁权獁䅁䅁䍄䉁䅁䅁杂䅁䅁䅍睄䅁䅁䅕䅁䅁䑁䝒䕅䭅䅁䅧䅁䭁䅁䅅䅁䭁䅁䅫䅁䭁䅁䅉䅁䉁䅁䅁允䅁䅁䅯权䅁䅁杷允䅁䅁䅙䅁䑁䅁䄸䅁䙁䅁䅁䅁ぁ桒䉂权䥁䅁䅁权䉁䅁䅁权啁䅁䅁权䍁䅁䅁允䅁䅁䅅䅁䭁䅁䅯䅁䵁䅉䅅䅁䝁䅁䅁睁偁䅁䅁兂䅁䅁䅁䕎兙兑䅯䅃䅁䅁䅯允䅁䅁䅯杆䅁䅁䅯杁䅁䅁䅅䅁䉁䅁䅁权䭁䅁䅁䍄䉁䅁䅁杂䅁䅁䅍睄䅁䅁䅕䅁䅁䑁䝒䕅䭅䉁䅣䅁䭁䅁䅅䅁䭁䅁䅅䅁䭁䅁䅉䅁䉁䅁䅁允䅁䅁䅯䅇䅁䅁杷允䅁䅁䅙䅁䑁䅁䄸䅁䙁䅁䅁䅁ぁ桒䉂权杁䅁䅁权捁䅁䅁权䉁䅁䅁权䍁䅁䅁允䅁䅁䅅䅁䭁䍁䅅䅁䵁䅉䅅䅁䝁䅁䅁睁偁䅁䅁兂䅁䅁䅁䕎兙兑䅯杏䅁䅁䅯允䅁䅁䅯元䅁䅁䅯杁䅁䅁䅅䅁䉁䅁䅁权㝁䅁䅁䍄䉁䅁䅁杂䅁䅁䅍睄䅁䅁䅕䅁䅁䑁䝒䕅䭅䑁䄴䅁䭁䅁䅅䅁䭁䅁䅫䅁䭁䅁䅉䅁䉁䅁䅁允䅁䅁䅯睐䅁䅁杷允䅁䅁䅙䅁䑁䅁䄸䅁䙁䅁䅁䅁ぁ桒䉂权穁䅁䅁权䍂䅁䅁权䉁䅁䅁权䍁䅁䅁允䅁䅁䅅䅁䭁䑁䅕䅁䵁䅉䅅䅁䥁䅁䅁䍄䉁䅁䅁兂䅁䅁䅯杒䅁䅁䅯睒䅁䅁䅯䅓䅁䅁䅯䅂䍁䅧䅯杁䅁䉁䅑㍗儸㝯⭆兂唰䑁儱㕖䰰䍹ㄹ䅆畁㙐扥坍⽱䈶䅑扉䡌㑪䙊灔啍䝁塒䕭㍤楹瑱䅆坃攲畦䡷⽱剪䅑䙚奥㍒䭦煋䈰䅁䅁允䅁䅁䅯兓䅁䅁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</si>
</sst>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2">
    <xf numFmtId="0" fontId="0" fillId="0" borderId="0" xfId="0"/>
    <xf numFmtId="1" fontId="0" fillId="0" borderId="0" xfId="0" applyNumberFormat="1" applyAlignment="1">
      <alignment horizontal="left"/>
    </xf>
    <xf numFmtId="1" fontId="0" fillId="0" borderId="0" xfId="0" applyNumberFormat="1" applyAlignment="1">
      <alignment horizontal="right"/>
    </xf>
    <xf numFmtId="0" fontId="0" fillId="0" borderId="0" xfId="0" applyAlignment="1">
      <alignment horizontal="left"/>
    </xf>
    <xf numFmtId="4" fontId="0" fillId="0" borderId="0" xfId="0" applyNumberFormat="1" applyAlignment="1">
      <alignment horizontal="right"/>
    </xf>
    <xf numFmtId="4" fontId="0" fillId="0" borderId="0" xfId="0" quotePrefix="1" applyNumberFormat="1" applyAlignment="1">
      <alignment horizontal="right"/>
    </xf>
    <xf numFmtId="0" fontId="0" fillId="0" borderId="0" xfId="0" applyAlignment="1">
      <alignment horizontal="left" wrapText="1"/>
    </xf>
    <xf numFmtId="0" fontId="0" fillId="0" borderId="0" xfId="0" applyAlignment="1">
      <alignment wrapText="1"/>
    </xf>
    <xf numFmtId="1" fontId="0" fillId="0" borderId="0" xfId="0" applyNumberFormat="1" applyAlignment="1">
      <alignment horizontal="right" wrapText="1"/>
    </xf>
    <xf numFmtId="0" fontId="0" fillId="0" borderId="0" xfId="0" applyAlignment="1">
      <alignment horizontal="right" wrapText="1"/>
    </xf>
    <xf numFmtId="164" fontId="0" fillId="0" borderId="0" xfId="0" applyNumberFormat="1" applyAlignment="1">
      <alignment horizontal="right"/>
    </xf>
    <xf numFmtId="164" fontId="0" fillId="0" borderId="0" xfId="0" quotePrefix="1" applyNumberFormat="1" applyAlignment="1">
      <alignment horizontal="right"/>
    </xf>
    <xf numFmtId="0" fontId="0" fillId="0" borderId="0" xfId="0" applyAlignment="1">
      <alignment horizontal="right" vertical="top" wrapText="1"/>
    </xf>
    <xf numFmtId="0" fontId="0" fillId="0" borderId="0" xfId="0" applyAlignment="1">
      <alignment vertical="top" wrapText="1"/>
    </xf>
    <xf numFmtId="43" fontId="0" fillId="2" borderId="0" xfId="1" applyFont="1" applyFill="1" applyAlignment="1">
      <alignment wrapText="1"/>
    </xf>
    <xf numFmtId="43" fontId="0" fillId="2" borderId="0" xfId="1" applyFont="1" applyFill="1" applyAlignment="1">
      <alignment horizontal="left" wrapText="1"/>
    </xf>
    <xf numFmtId="43" fontId="0" fillId="2" borderId="0" xfId="1" applyFont="1" applyFill="1" applyAlignment="1">
      <alignment horizontal="right" wrapText="1"/>
    </xf>
    <xf numFmtId="43" fontId="0" fillId="2" borderId="0" xfId="1" applyFont="1" applyFill="1" applyAlignment="1">
      <alignment horizontal="right" vertical="top" wrapText="1"/>
    </xf>
    <xf numFmtId="43" fontId="0" fillId="2" borderId="0" xfId="1" applyFont="1" applyFill="1" applyAlignment="1">
      <alignment horizontal="right"/>
    </xf>
    <xf numFmtId="43" fontId="0" fillId="2" borderId="0" xfId="1" quotePrefix="1" applyFont="1" applyFill="1" applyAlignment="1">
      <alignment horizontal="right"/>
    </xf>
    <xf numFmtId="43" fontId="0" fillId="2" borderId="0" xfId="1" applyFont="1" applyFill="1"/>
    <xf numFmtId="2" fontId="0" fillId="0" borderId="0" xfId="0" quotePrefix="1" applyNumberFormat="1" applyAlignment="1">
      <alignment horizontal="righ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8E27C-849A-4120-917F-42E6E54CB564}">
  <dimension ref="A1"/>
  <sheetViews>
    <sheetView workbookViewId="0"/>
  </sheetViews>
  <sheetFormatPr defaultRowHeight="14.4" x14ac:dyDescent="0.3"/>
  <sheetData>
    <row r="1" spans="1:1" x14ac:dyDescent="0.3">
      <c r="A1" t="s">
        <v>6653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4A26-494D-468E-AA2E-22D7646332AA}">
  <dimension ref="A1:AJ2908"/>
  <sheetViews>
    <sheetView tabSelected="1" workbookViewId="0">
      <pane ySplit="5" topLeftCell="A6" activePane="bottomLeft" state="frozen"/>
      <selection pane="bottomLeft" activeCell="B8" sqref="B8"/>
    </sheetView>
  </sheetViews>
  <sheetFormatPr defaultRowHeight="14.4" x14ac:dyDescent="0.3"/>
  <cols>
    <col min="1" max="1" width="23" customWidth="1"/>
    <col min="10" max="13" width="8.88671875" style="20"/>
    <col min="21" max="21" width="11.44140625" bestFit="1" customWidth="1"/>
    <col min="22" max="22" width="10.44140625" bestFit="1" customWidth="1"/>
    <col min="24" max="25" width="8.88671875" style="20"/>
  </cols>
  <sheetData>
    <row r="1" spans="1:36" s="7" customFormat="1" x14ac:dyDescent="0.3">
      <c r="A1" s="7" t="str">
        <f>_xll.SNL.Clients.Office.Excel.Functions.SPGTable($B$6:$B$2908,$C$3:$AJ$3,,"Options:Curr=USD,Mag=Standard,ConvMethod=R,FilingVer=Current/Restated")</f>
        <v>SPGTable</v>
      </c>
      <c r="J1" s="14" t="s">
        <v>6643</v>
      </c>
      <c r="K1" s="14"/>
      <c r="L1" s="14"/>
      <c r="M1" s="14"/>
      <c r="X1" s="14"/>
      <c r="Y1" s="14"/>
    </row>
    <row r="2" spans="1:36" s="7" customFormat="1" ht="72" x14ac:dyDescent="0.3">
      <c r="A2" s="6" t="str">
        <f>_xll.SNL.Clients.Office.Excel.Functions.SPGLabel(266637,"SP_ENTITY_NAME","","","Options:Curr=USD,Mag=Standard,ConvMethod=R,FilingVer=Current/Restated")</f>
        <v xml:space="preserve">Entity Name </v>
      </c>
      <c r="B2" s="6" t="str">
        <f>_xll.SNL.Clients.Office.Excel.Functions.SPGLabel(266637,"SP_ENTITY_ID","","","Options:Curr=USD,Mag=Standard,ConvMethod=R,FilingVer=Current/Restated")</f>
        <v xml:space="preserve">Entity ID </v>
      </c>
      <c r="C2" s="6" t="str">
        <f>_xll.SNL.Clients.Office.Excel.Functions.SPGLabel(266637,"SP_EXCHANGE","","","Options:Curr=USD,Mag=Standard,ConvMethod=R,FilingVer=Current/Restated")</f>
        <v xml:space="preserve">Exchange </v>
      </c>
      <c r="D2" s="6" t="str">
        <f>_xll.SNL.Clients.Office.Excel.Functions.SPGLabel(266637,"SP_MARKETCAP","","","Options:Curr=USD,Mag=Standard,ConvMethod=R,FilingVer=Current/Restated")</f>
        <v>Market Capitalization ($M)</v>
      </c>
      <c r="E2" s="6" t="str">
        <f>_xll.SNL.Clients.Office.Excel.Functions.SPGLabel(266637,"IQ_SECTOR","","","Options:Curr=USD,Mag=Standard,ConvMethod=R,FilingVer=Current/Restated")</f>
        <v xml:space="preserve">Sector </v>
      </c>
      <c r="F2" s="6" t="str">
        <f>_xll.SNL.Clients.Office.Excel.Functions.SPGLabel(266637,"IQ_INDUSTRY_GROUP","","","Options:Curr=USD,Mag=Standard,ConvMethod=R,FilingVer=Current/Restated")</f>
        <v xml:space="preserve">Industry Group </v>
      </c>
      <c r="G2" s="6" t="str">
        <f>_xll.SNL.Clients.Office.Excel.Functions.SPGLabel(266637,"IQ_INDUSTRY","","","Options:Curr=USD,Mag=Standard,ConvMethod=R,FilingVer=Current/Restated")</f>
        <v xml:space="preserve">Industry </v>
      </c>
      <c r="H2" s="6" t="str">
        <f>_xll.SNL.Clients.Office.Excel.Functions.SPGLabel(266637,"IQ_PRIMARY_INDUSTRY","","","Options:Curr=USD,Mag=Standard,ConvMethod=R,FilingVer=Current/Restated")</f>
        <v xml:space="preserve">Primary Industry </v>
      </c>
      <c r="I2" s="6" t="str">
        <f>_xll.SNL.Clients.Office.Excel.Functions.SPGLabel(266637,"NAICS_CODE","Primary","","Options:Curr=USD,Mag=Standard,ConvMethod=R,FilingVer=Current/Restated")</f>
        <v xml:space="preserve">NAICS Code </v>
      </c>
      <c r="J2" s="15" t="str">
        <f>_xll.SNL.Clients.Office.Excel.Functions.SPGLabel(266637,"SP_PRICE_CHANGE","","52W","Options:Curr=USD,Mag=Standard,ConvMethod=R,FilingVer=Current/Restated")</f>
        <v>Price Change (%)</v>
      </c>
      <c r="K2" s="15" t="str">
        <f>_xll.SNL.Clients.Office.Excel.Functions.SPGLabel(266637,"SP_PRICE_CHANGE","","3M","Options:Curr=USD,Mag=Standard,ConvMethod=R,FilingVer=Current/Restated")</f>
        <v>Price Change (%)</v>
      </c>
      <c r="L2" s="15" t="str">
        <f>_xll.SNL.Clients.Office.Excel.Functions.SPGLabel(266637,"SP_PRICE_CHANGE","","1M","Options:Curr=USD,Mag=Standard,ConvMethod=R,FilingVer=Current/Restated")</f>
        <v>Price Change (%)</v>
      </c>
      <c r="M2" s="15" t="str">
        <f>_xll.SNL.Clients.Office.Excel.Functions.SPGLabel(266637,"SP_PRICE_CHANGE","","1W","Options:Curr=USD,Mag=Standard,ConvMethod=R,FilingVer=Current/Restated")</f>
        <v>Price Change (%)</v>
      </c>
      <c r="N2" s="6" t="str">
        <f>_xll.SNL.Clients.Office.Excel.Functions.SPGLabel(266637,"SP_PE_EXCL","","","Options:Curr=USD,Mag=Standard,ConvMethod=R,FilingVer=Current/Restated")</f>
        <v>Price/ EPS Before Extra (x)</v>
      </c>
      <c r="O2" s="6" t="str">
        <f>_xll.SNL.Clients.Office.Excel.Functions.SPGLabel(266637,"SP_PNETFCF","","","Options:Curr=USD,Mag=Standard,ConvMethod=R,FilingVer=Current/Restated")</f>
        <v>Price/ Net FCF (x)</v>
      </c>
      <c r="P2" s="6" t="str">
        <f>_xll.SNL.Clients.Office.Excel.Functions.SPGLabel(266637,"IQ_PBV_X","LTM","","Options:Curr=USD,Mag=Standard,ConvMethod=R,FilingVer=Current/Restated")</f>
        <v>Price/ Book (x)</v>
      </c>
      <c r="Q2" s="6" t="str">
        <f>_xll.SNL.Clients.Office.Excel.Functions.SPGLabel(266637,"IQ_TEV_EBITDA","LTM","","Options:Curr=USD,Mag=Standard,ConvMethod=R,FilingVer=Current/Restated")</f>
        <v>TEV/ EBITDA (x)</v>
      </c>
      <c r="R2" s="6" t="str">
        <f>_xll.SNL.Clients.Office.Excel.Functions.SPGLabel(266637,"IQ_TEV_UFCF","LTM","","Options:Curr=USD,Mag=Standard,ConvMethod=R,FilingVer=Current/Restated")</f>
        <v>TEV/ Free Cash Flow Unlevered (x)</v>
      </c>
      <c r="S2" s="6" t="str">
        <f>_xll.SNL.Clients.Office.Excel.Functions.SPGLabel(266637,"SP_EXCHANGE_TICKER","","","Options:Curr=USD,Mag=Standard,ConvMethod=R,FilingVer=Current/Restated")</f>
        <v xml:space="preserve">Exchange: Ticker </v>
      </c>
      <c r="T2" s="6" t="str">
        <f>_xll.SNL.Clients.Office.Excel.Functions.SPGLabel(266637,"SP_PRICE_CLOSE","","","Options:Curr=USD,Mag=Standard,ConvMethod=R,FilingVer=Current/Restated")</f>
        <v>Day Close Price ($)</v>
      </c>
      <c r="U2" s="6" t="str">
        <f>_xll.SNL.Clients.Office.Excel.Functions.SPGLabel(266637,"SP_MARKETCAP","","","Options:Curr=USD,Mag=Standard,ConvMethod=R,FilingVer=Current/Restated")</f>
        <v>Market Capitalization ($M)</v>
      </c>
      <c r="V2" s="6" t="str">
        <f>_xll.SNL.Clients.Office.Excel.Functions.SPGLabel(266637,"IQ_TEV","","","Options:Curr=USD,Mag=Standard,ConvMethod=R,FilingVer=Current/Restated")</f>
        <v>Total Enterprise Value (CIQ) ($M)</v>
      </c>
      <c r="W2" s="6" t="str">
        <f>_xll.SNL.Clients.Office.Excel.Functions.SPGLabel(266637,"SP_DIV_YIELD","","","Options:Curr=USD,Mag=Standard,ConvMethod=R,FilingVer=Current/Restated")</f>
        <v>Dividend Yield (%)</v>
      </c>
      <c r="X2" s="15" t="str">
        <f>_xll.SNL.Clients.Office.Excel.Functions.SPGLabel(266637,"SP_PRICE_HIGH","","52W","Options:Curr=USD,Mag=Standard,ConvMethod=R,FilingVer=Current/Restated")</f>
        <v>High Price ($)</v>
      </c>
      <c r="Y2" s="15" t="str">
        <f>_xll.SNL.Clients.Office.Excel.Functions.SPGLabel(266637,"SP_PRICE_LOW","","52W","Options:Curr=USD,Mag=Standard,ConvMethod=R,FilingVer=Current/Restated")</f>
        <v>Low Price ($)</v>
      </c>
      <c r="Z2" s="6" t="str">
        <f>_xll.SNL.Clients.Office.Excel.Functions.SPGLabel(266637,"IQ_PE","LTM","","Options:Curr=USD,Mag=Standard,ConvMethod=R,FilingVer=Current/Restated")</f>
        <v>Price/ EPS (x)</v>
      </c>
      <c r="AA2" s="6" t="str">
        <f>_xll.SNL.Clients.Office.Excel.Functions.SPGLabel(266637,"SP_PE_FWD","NTM","","Options:Curr=USD,Mag=Standard,ConvMethod=R,FilingVer=Current/Restated")</f>
        <v>Price/ Forward EPS (x)</v>
      </c>
      <c r="AB2" s="6" t="str">
        <f>_xll.SNL.Clients.Office.Excel.Functions.SPGLabel(266637,"SP_PE_FWD","FY+1","","Options:Curr=USD,Mag=Standard,ConvMethod=R,FilingVer=Current/Restated")</f>
        <v>Price/ Forward EPS (x)</v>
      </c>
      <c r="AC2" s="6" t="str">
        <f>_xll.SNL.Clients.Office.Excel.Functions.SPGLabel(266637,"IQ_TEV_TOTAL_REV","LTM","","Options:Curr=USD,Mag=Standard,ConvMethod=R,FilingVer=Current/Restated")</f>
        <v>TEV/ Total Revenue (x)</v>
      </c>
      <c r="AD2" s="6" t="str">
        <f>_xll.SNL.Clients.Office.Excel.Functions.SPGLabel(266637,"SP_TEV_TOTAL_REV_FWD","NTM","","Options:Curr=USD,Mag=Standard,ConvMethod=R,FilingVer=Current/Restated")</f>
        <v>TEV/ Forward Total Revenue (x)</v>
      </c>
      <c r="AE2" s="6" t="str">
        <f>_xll.SNL.Clients.Office.Excel.Functions.SPGLabel(266637,"SP_TEV_TOTAL_REV_FWD","FY+1","","Options:Curr=USD,Mag=Standard,ConvMethod=R,FilingVer=Current/Restated")</f>
        <v>TEV/ Forward Total Revenue (x)</v>
      </c>
      <c r="AF2" s="6" t="str">
        <f>_xll.SNL.Clients.Office.Excel.Functions.SPGLabel(266637,"IQ_TEV_EBITDA","LTM","","Options:Curr=USD,Mag=Standard,ConvMethod=R,FilingVer=Current/Restated")</f>
        <v>TEV/ EBITDA (x)</v>
      </c>
      <c r="AG2" s="6" t="str">
        <f>_xll.SNL.Clients.Office.Excel.Functions.SPGLabel(266637,"SP_TEV_EBITDA_FWD","NTM","","Options:Curr=USD,Mag=Standard,ConvMethod=R,FilingVer=Current/Restated")</f>
        <v>TEV/ Forward EBITDA (x)</v>
      </c>
      <c r="AH2" s="6" t="str">
        <f>_xll.SNL.Clients.Office.Excel.Functions.SPGLabel(266637,"SP_TEV_EBITDA_FWD","FY+1","","Options:Curr=USD,Mag=Standard,ConvMethod=R,FilingVer=Current/Restated")</f>
        <v>TEV/ Forward EBITDA (x)</v>
      </c>
      <c r="AI2" s="6" t="str">
        <f>_xll.SNL.Clients.Office.Excel.Functions.SPGLabel(266637,"IQ_PBV_X","LTM","","Options:Curr=USD,Mag=Standard,ConvMethod=R,FilingVer=Current/Restated")</f>
        <v>Price/ Book (x)</v>
      </c>
      <c r="AJ2" s="6" t="str">
        <f>_xll.SNL.Clients.Office.Excel.Functions.SPGLabel(266637,"IQ_PTBV_X","LTM","","Options:Curr=USD,Mag=Standard,ConvMethod=R,FilingVer=Current/Restated")</f>
        <v>Price/ Tangible Book (x)</v>
      </c>
    </row>
    <row r="3" spans="1:36" s="7" customFormat="1" ht="57.6" x14ac:dyDescent="0.3">
      <c r="A3" s="8" t="s">
        <v>2917</v>
      </c>
      <c r="B3" s="8" t="s">
        <v>2918</v>
      </c>
      <c r="C3" s="8" t="s">
        <v>2904</v>
      </c>
      <c r="D3" s="8" t="s">
        <v>2905</v>
      </c>
      <c r="E3" s="8" t="s">
        <v>2906</v>
      </c>
      <c r="F3" s="8" t="s">
        <v>2907</v>
      </c>
      <c r="G3" s="8" t="s">
        <v>2908</v>
      </c>
      <c r="H3" s="8" t="s">
        <v>2909</v>
      </c>
      <c r="I3" s="8" t="s">
        <v>2910</v>
      </c>
      <c r="J3" s="16" t="s">
        <v>2911</v>
      </c>
      <c r="K3" s="16" t="s">
        <v>2911</v>
      </c>
      <c r="L3" s="16" t="s">
        <v>2911</v>
      </c>
      <c r="M3" s="16" t="s">
        <v>2911</v>
      </c>
      <c r="N3" s="8" t="s">
        <v>2912</v>
      </c>
      <c r="O3" s="8" t="s">
        <v>2913</v>
      </c>
      <c r="P3" s="8" t="s">
        <v>2914</v>
      </c>
      <c r="Q3" s="8" t="s">
        <v>2915</v>
      </c>
      <c r="R3" s="8" t="s">
        <v>2916</v>
      </c>
      <c r="S3" s="8" t="s">
        <v>3735</v>
      </c>
      <c r="T3" s="8" t="s">
        <v>3736</v>
      </c>
      <c r="U3" s="8" t="s">
        <v>2905</v>
      </c>
      <c r="V3" s="8" t="s">
        <v>3737</v>
      </c>
      <c r="W3" s="8" t="s">
        <v>3738</v>
      </c>
      <c r="X3" s="16" t="s">
        <v>3739</v>
      </c>
      <c r="Y3" s="16" t="s">
        <v>3740</v>
      </c>
      <c r="Z3" s="8" t="s">
        <v>3741</v>
      </c>
      <c r="AA3" s="8" t="s">
        <v>3742</v>
      </c>
      <c r="AB3" s="8" t="s">
        <v>3742</v>
      </c>
      <c r="AC3" s="8" t="s">
        <v>3743</v>
      </c>
      <c r="AD3" s="8" t="s">
        <v>3744</v>
      </c>
      <c r="AE3" s="8" t="s">
        <v>3744</v>
      </c>
      <c r="AF3" s="8" t="s">
        <v>2915</v>
      </c>
      <c r="AG3" s="8" t="s">
        <v>3745</v>
      </c>
      <c r="AH3" s="8" t="s">
        <v>3745</v>
      </c>
      <c r="AI3" s="8" t="s">
        <v>2914</v>
      </c>
      <c r="AJ3" s="8" t="s">
        <v>3746</v>
      </c>
    </row>
    <row r="4" spans="1:36" s="7" customFormat="1" x14ac:dyDescent="0.3">
      <c r="A4" s="9"/>
      <c r="B4" s="9"/>
      <c r="C4" s="9"/>
      <c r="D4" s="9"/>
      <c r="E4" s="9"/>
      <c r="F4" s="9"/>
      <c r="G4" s="9"/>
      <c r="H4" s="9"/>
      <c r="I4" s="9" t="str">
        <f>_xll.SNL.Clients.Office.Excel.Functions.SPGLabel(266637,"NAICS_CODE","&lt;&gt;Primary")</f>
        <v>Primary</v>
      </c>
      <c r="J4" s="16"/>
      <c r="K4" s="16"/>
      <c r="L4" s="16"/>
      <c r="M4" s="16"/>
      <c r="N4" s="9"/>
      <c r="O4" s="9"/>
      <c r="P4" s="9" t="s">
        <v>2903</v>
      </c>
      <c r="Q4" s="9" t="s">
        <v>2903</v>
      </c>
      <c r="R4" s="9" t="s">
        <v>2903</v>
      </c>
      <c r="S4" s="9"/>
      <c r="T4" s="9"/>
      <c r="U4" s="9"/>
      <c r="V4" s="9"/>
      <c r="W4" s="9"/>
      <c r="X4" s="16"/>
      <c r="Y4" s="16"/>
      <c r="Z4" s="9" t="s">
        <v>2903</v>
      </c>
      <c r="AA4" s="9" t="str">
        <f>_xll.SNL.Clients.Office.Excel.Functions.SPGLabel(266637,"SP_PE_FWD","&lt;&gt;NTM")</f>
        <v>NTM</v>
      </c>
      <c r="AB4" s="9" t="s">
        <v>3734</v>
      </c>
      <c r="AC4" s="9" t="s">
        <v>2903</v>
      </c>
      <c r="AD4" s="9" t="str">
        <f>_xll.SNL.Clients.Office.Excel.Functions.SPGLabel(266637,"SP_TEV_TOTAL_REV_FWD","&lt;&gt;NTM")</f>
        <v>NTM</v>
      </c>
      <c r="AE4" s="9" t="s">
        <v>3734</v>
      </c>
      <c r="AF4" s="9" t="s">
        <v>2903</v>
      </c>
      <c r="AG4" s="9" t="str">
        <f>_xll.SNL.Clients.Office.Excel.Functions.SPGLabel(266637,"SP_TEV_EBITDA_FWD","&lt;&gt;NTM")</f>
        <v>NTM</v>
      </c>
      <c r="AH4" s="9" t="s">
        <v>3734</v>
      </c>
      <c r="AI4" s="9" t="s">
        <v>2903</v>
      </c>
      <c r="AJ4" s="9" t="s">
        <v>2903</v>
      </c>
    </row>
    <row r="5" spans="1:36" s="13" customFormat="1" ht="33" customHeight="1" x14ac:dyDescent="0.3">
      <c r="A5" s="12"/>
      <c r="B5" s="12"/>
      <c r="C5" s="12"/>
      <c r="D5" s="12"/>
      <c r="E5" s="12"/>
      <c r="F5" s="12"/>
      <c r="G5" s="12"/>
      <c r="H5" s="12"/>
      <c r="I5" s="12"/>
      <c r="J5" s="17" t="str">
        <f>_xll.SNL.Clients.Office.Excel.Functions.SPGLabel(266637,"SP_PRICE_CHANGE",,"&lt;&gt;52W")</f>
        <v>52W</v>
      </c>
      <c r="K5" s="17" t="str">
        <f>_xll.SNL.Clients.Office.Excel.Functions.SPGLabel(266637,"SP_PRICE_CHANGE",,"&lt;&gt;3M")</f>
        <v>3M</v>
      </c>
      <c r="L5" s="17" t="str">
        <f>_xll.SNL.Clients.Office.Excel.Functions.SPGLabel(266637,"SP_PRICE_CHANGE",,"&lt;&gt;1M")</f>
        <v>1M</v>
      </c>
      <c r="M5" s="17" t="str">
        <f>_xll.SNL.Clients.Office.Excel.Functions.SPGLabel(266637,"SP_PRICE_CHANGE",,"&lt;&gt;1W")</f>
        <v>1W</v>
      </c>
      <c r="N5" s="12"/>
      <c r="O5" s="12"/>
      <c r="P5" s="12"/>
      <c r="Q5" s="12"/>
      <c r="R5" s="12"/>
      <c r="S5" s="12"/>
      <c r="T5" s="12"/>
      <c r="U5" s="12"/>
      <c r="V5" s="12"/>
      <c r="W5" s="12"/>
      <c r="X5" s="17" t="str">
        <f>_xll.SNL.Clients.Office.Excel.Functions.SPGLabel(266637,"SP_PRICE_HIGH",,"&lt;&gt;52W")</f>
        <v>52W</v>
      </c>
      <c r="Y5" s="17" t="str">
        <f>_xll.SNL.Clients.Office.Excel.Functions.SPGLabel(266637,"SP_PRICE_LOW",,"&lt;&gt;52W")</f>
        <v>52W</v>
      </c>
      <c r="Z5" s="12"/>
      <c r="AA5" s="12"/>
      <c r="AB5" s="12"/>
      <c r="AC5" s="12"/>
      <c r="AD5" s="12"/>
      <c r="AE5" s="12"/>
      <c r="AF5" s="12"/>
      <c r="AG5" s="12"/>
      <c r="AH5" s="12"/>
      <c r="AI5" s="12"/>
      <c r="AJ5" s="12"/>
    </row>
    <row r="6" spans="1:36" x14ac:dyDescent="0.3">
      <c r="A6" s="1" t="s">
        <v>0</v>
      </c>
      <c r="B6" s="2">
        <v>5248867</v>
      </c>
      <c r="C6" s="3" t="s">
        <v>2919</v>
      </c>
      <c r="D6" s="4">
        <v>1699.60444992</v>
      </c>
      <c r="E6" s="3" t="s">
        <v>2920</v>
      </c>
      <c r="F6" s="3" t="s">
        <v>2921</v>
      </c>
      <c r="G6" s="3" t="s">
        <v>2922</v>
      </c>
      <c r="H6" s="3" t="s">
        <v>2922</v>
      </c>
      <c r="I6" s="3" t="s">
        <v>2923</v>
      </c>
      <c r="J6" s="4">
        <v>-75.185578000000007</v>
      </c>
      <c r="K6" s="4">
        <v>-38.095238000000002</v>
      </c>
      <c r="L6" s="4">
        <v>5.405405</v>
      </c>
      <c r="M6" s="4">
        <v>-1.1615629999999999</v>
      </c>
      <c r="N6" s="4" t="s">
        <v>2924</v>
      </c>
      <c r="O6" s="4">
        <v>67.177032999999994</v>
      </c>
      <c r="P6" s="4">
        <v>2.3509709999999999</v>
      </c>
      <c r="Q6" s="4" t="s">
        <v>2924</v>
      </c>
      <c r="R6" s="4">
        <v>14.242724000000001</v>
      </c>
      <c r="S6" s="3" t="s">
        <v>3747</v>
      </c>
      <c r="T6" s="4">
        <v>14.04</v>
      </c>
      <c r="U6" s="4">
        <v>1699.60444992</v>
      </c>
      <c r="V6" s="10">
        <v>1387.321449</v>
      </c>
      <c r="W6" s="4">
        <v>0</v>
      </c>
      <c r="X6" s="4">
        <v>57.78</v>
      </c>
      <c r="Y6" s="4">
        <v>12.95</v>
      </c>
      <c r="Z6" s="4" t="s">
        <v>2924</v>
      </c>
      <c r="AA6" s="10" t="s">
        <v>2924</v>
      </c>
      <c r="AB6" s="10" t="s">
        <v>2924</v>
      </c>
      <c r="AC6" s="4">
        <v>2.2029960000000002</v>
      </c>
      <c r="AD6" s="4">
        <v>2.2766229717602</v>
      </c>
      <c r="AE6" s="4">
        <v>2.3145105220428999</v>
      </c>
      <c r="AF6" s="4" t="s">
        <v>2924</v>
      </c>
      <c r="AG6" s="4" t="s">
        <v>2924</v>
      </c>
      <c r="AH6" s="4" t="s">
        <v>2924</v>
      </c>
      <c r="AI6" s="4">
        <v>2.3509709999999999</v>
      </c>
      <c r="AJ6" s="4">
        <v>2.4202720000000002</v>
      </c>
    </row>
    <row r="7" spans="1:36" x14ac:dyDescent="0.3">
      <c r="A7" s="1" t="s">
        <v>1</v>
      </c>
      <c r="B7" s="2">
        <v>4122591</v>
      </c>
      <c r="C7" s="3" t="s">
        <v>2919</v>
      </c>
      <c r="D7" s="4" t="s">
        <v>2934</v>
      </c>
      <c r="E7" s="3" t="s">
        <v>2925</v>
      </c>
      <c r="F7" s="3" t="s">
        <v>2926</v>
      </c>
      <c r="G7" s="3" t="s">
        <v>2927</v>
      </c>
      <c r="H7" s="3" t="s">
        <v>2928</v>
      </c>
      <c r="I7" s="3" t="s">
        <v>2929</v>
      </c>
      <c r="J7" s="4">
        <v>-33.856088999999997</v>
      </c>
      <c r="K7" s="4">
        <v>-10.037641000000001</v>
      </c>
      <c r="L7" s="4">
        <v>-4.5272969999999999</v>
      </c>
      <c r="M7" s="4">
        <v>-9.3552470000000003</v>
      </c>
      <c r="N7" s="4" t="s">
        <v>2924</v>
      </c>
      <c r="O7" s="4" t="s">
        <v>2934</v>
      </c>
      <c r="P7" s="4" t="s">
        <v>2934</v>
      </c>
      <c r="Q7" s="4" t="s">
        <v>2934</v>
      </c>
      <c r="R7" s="4" t="s">
        <v>2934</v>
      </c>
      <c r="S7" s="3" t="s">
        <v>3748</v>
      </c>
      <c r="T7" s="4">
        <v>7.17</v>
      </c>
      <c r="U7" s="4" t="s">
        <v>2934</v>
      </c>
      <c r="V7" s="10" t="s">
        <v>2934</v>
      </c>
      <c r="W7" s="4">
        <v>0</v>
      </c>
      <c r="X7" s="4">
        <v>11.42</v>
      </c>
      <c r="Y7" s="5">
        <v>7.07</v>
      </c>
      <c r="Z7" s="4" t="s">
        <v>2934</v>
      </c>
      <c r="AA7" s="10">
        <v>42.176470588199997</v>
      </c>
      <c r="AB7" s="10">
        <v>46.761886127899999</v>
      </c>
      <c r="AC7" s="4" t="s">
        <v>2934</v>
      </c>
      <c r="AD7" s="4">
        <v>0.4454975571782</v>
      </c>
      <c r="AE7" s="4">
        <v>0.44688121988669999</v>
      </c>
      <c r="AF7" s="4" t="s">
        <v>2934</v>
      </c>
      <c r="AG7" s="4">
        <v>9.3822678905491994</v>
      </c>
      <c r="AH7" s="4">
        <v>9.2528991861835994</v>
      </c>
      <c r="AI7" s="4" t="s">
        <v>2934</v>
      </c>
      <c r="AJ7" s="4" t="s">
        <v>2934</v>
      </c>
    </row>
    <row r="8" spans="1:36" x14ac:dyDescent="0.3">
      <c r="A8" s="1" t="s">
        <v>2</v>
      </c>
      <c r="B8" s="2">
        <v>100444</v>
      </c>
      <c r="C8" s="3" t="s">
        <v>2919</v>
      </c>
      <c r="D8" s="4">
        <v>1450.1387309500001</v>
      </c>
      <c r="E8" s="3" t="s">
        <v>2930</v>
      </c>
      <c r="F8" s="3" t="s">
        <v>2931</v>
      </c>
      <c r="G8" s="3" t="s">
        <v>2931</v>
      </c>
      <c r="H8" s="3" t="s">
        <v>2932</v>
      </c>
      <c r="I8" s="3" t="s">
        <v>2933</v>
      </c>
      <c r="J8" s="4">
        <v>7.3113210000000004</v>
      </c>
      <c r="K8" s="4">
        <v>-1.8908609999999999</v>
      </c>
      <c r="L8" s="4">
        <v>-7.8947370000000001</v>
      </c>
      <c r="M8" s="4">
        <v>-6.6003470000000002</v>
      </c>
      <c r="N8" s="4">
        <v>11.2881679389313</v>
      </c>
      <c r="O8" s="5">
        <v>7.4141389999999996</v>
      </c>
      <c r="P8" s="4">
        <v>1.313131</v>
      </c>
      <c r="Q8" s="4" t="s">
        <v>2934</v>
      </c>
      <c r="R8" s="4" t="s">
        <v>2934</v>
      </c>
      <c r="S8" s="3" t="s">
        <v>3749</v>
      </c>
      <c r="T8" s="4">
        <v>59.15</v>
      </c>
      <c r="U8" s="4">
        <v>1450.1387309500001</v>
      </c>
      <c r="V8" s="10" t="s">
        <v>2934</v>
      </c>
      <c r="W8" s="4">
        <v>2.43448858833474</v>
      </c>
      <c r="X8" s="4">
        <v>68.125</v>
      </c>
      <c r="Y8" s="4">
        <v>47.3</v>
      </c>
      <c r="Z8" s="4">
        <v>11.275257</v>
      </c>
      <c r="AA8" s="10">
        <v>11.223908918399999</v>
      </c>
      <c r="AB8" s="10">
        <v>11.0354477611</v>
      </c>
      <c r="AC8" s="4" t="s">
        <v>2934</v>
      </c>
      <c r="AD8" s="4" t="s">
        <v>2934</v>
      </c>
      <c r="AE8" s="4" t="s">
        <v>2934</v>
      </c>
      <c r="AF8" s="4" t="s">
        <v>2934</v>
      </c>
      <c r="AG8" s="4" t="s">
        <v>2934</v>
      </c>
      <c r="AH8" s="4" t="s">
        <v>2934</v>
      </c>
      <c r="AI8" s="4">
        <v>1.313131</v>
      </c>
      <c r="AJ8" s="4">
        <v>1.421089</v>
      </c>
    </row>
    <row r="9" spans="1:36" x14ac:dyDescent="0.3">
      <c r="A9" s="1" t="s">
        <v>3</v>
      </c>
      <c r="B9" s="2">
        <v>105135</v>
      </c>
      <c r="C9" s="3" t="s">
        <v>2935</v>
      </c>
      <c r="D9" s="4">
        <v>70400.536712960005</v>
      </c>
      <c r="E9" s="3" t="s">
        <v>2936</v>
      </c>
      <c r="F9" s="3" t="s">
        <v>2937</v>
      </c>
      <c r="G9" s="3" t="s">
        <v>2938</v>
      </c>
      <c r="H9" s="3" t="s">
        <v>2938</v>
      </c>
      <c r="I9" s="3" t="s">
        <v>2939</v>
      </c>
      <c r="J9" s="4">
        <v>21.583749000000001</v>
      </c>
      <c r="K9" s="4">
        <v>-4.073607</v>
      </c>
      <c r="L9" s="4">
        <v>1.1264080000000001</v>
      </c>
      <c r="M9" s="4">
        <v>-0.49261100000000002</v>
      </c>
      <c r="N9" s="4">
        <v>13.466666999999999</v>
      </c>
      <c r="O9" s="4">
        <v>96.838950999999994</v>
      </c>
      <c r="P9" s="4">
        <v>15.166588000000001</v>
      </c>
      <c r="Q9" s="4">
        <v>9.0373739999999998</v>
      </c>
      <c r="R9" s="4">
        <v>19.500753</v>
      </c>
      <c r="S9" s="3" t="s">
        <v>3750</v>
      </c>
      <c r="T9" s="4">
        <v>129.28</v>
      </c>
      <c r="U9" s="4">
        <v>70400.536712960005</v>
      </c>
      <c r="V9" s="10">
        <v>77025.536712000001</v>
      </c>
      <c r="W9" s="4">
        <v>2.1658415841584202</v>
      </c>
      <c r="X9" s="4">
        <v>141.34</v>
      </c>
      <c r="Y9" s="4">
        <v>88.23</v>
      </c>
      <c r="Z9" s="4">
        <v>16.325294</v>
      </c>
      <c r="AA9" s="10">
        <v>17.0644139387</v>
      </c>
      <c r="AB9" s="10">
        <v>17.725566332300001</v>
      </c>
      <c r="AC9" s="4">
        <v>2.3599960000000002</v>
      </c>
      <c r="AD9" s="4">
        <v>3.1919342904966999</v>
      </c>
      <c r="AE9" s="4">
        <v>3.2354326821866</v>
      </c>
      <c r="AF9" s="4">
        <v>9.0373739999999998</v>
      </c>
      <c r="AG9" s="4">
        <v>11.3873886199555</v>
      </c>
      <c r="AH9" s="4">
        <v>11.8678186426165</v>
      </c>
      <c r="AI9" s="4">
        <v>15.166588000000001</v>
      </c>
      <c r="AJ9" s="4" t="s">
        <v>2924</v>
      </c>
    </row>
    <row r="10" spans="1:36" x14ac:dyDescent="0.3">
      <c r="A10" s="1" t="s">
        <v>4</v>
      </c>
      <c r="B10" s="2">
        <v>19357914</v>
      </c>
      <c r="C10" s="3" t="s">
        <v>2940</v>
      </c>
      <c r="D10" s="4">
        <v>933.6028268</v>
      </c>
      <c r="E10" s="3" t="s">
        <v>2920</v>
      </c>
      <c r="F10" s="3" t="s">
        <v>2921</v>
      </c>
      <c r="G10" s="3" t="s">
        <v>2941</v>
      </c>
      <c r="H10" s="3" t="s">
        <v>2941</v>
      </c>
      <c r="I10" s="3" t="s">
        <v>2942</v>
      </c>
      <c r="J10" s="4">
        <v>-27.155963</v>
      </c>
      <c r="K10" s="4">
        <v>-3.0525030000000002</v>
      </c>
      <c r="L10" s="4">
        <v>-0.50125299999999995</v>
      </c>
      <c r="M10" s="4">
        <v>3.2509749999999999</v>
      </c>
      <c r="N10" s="4" t="s">
        <v>2924</v>
      </c>
      <c r="O10" s="4" t="s">
        <v>2924</v>
      </c>
      <c r="P10" s="4">
        <v>2.228459</v>
      </c>
      <c r="Q10" s="4" t="s">
        <v>2924</v>
      </c>
      <c r="R10" s="4" t="s">
        <v>2924</v>
      </c>
      <c r="S10" s="3" t="s">
        <v>3751</v>
      </c>
      <c r="T10" s="4">
        <v>7.94</v>
      </c>
      <c r="U10" s="4">
        <v>933.6028268</v>
      </c>
      <c r="V10" s="10">
        <v>547.39682600000003</v>
      </c>
      <c r="W10" s="4">
        <v>0</v>
      </c>
      <c r="X10" s="4">
        <v>16.63</v>
      </c>
      <c r="Y10" s="4">
        <v>6.43</v>
      </c>
      <c r="Z10" s="4" t="s">
        <v>2924</v>
      </c>
      <c r="AA10" s="10" t="s">
        <v>2924</v>
      </c>
      <c r="AB10" s="10" t="s">
        <v>2924</v>
      </c>
      <c r="AC10" s="4" t="s">
        <v>2934</v>
      </c>
      <c r="AD10" s="4" t="s">
        <v>2934</v>
      </c>
      <c r="AE10" s="4" t="s">
        <v>2934</v>
      </c>
      <c r="AF10" s="4" t="s">
        <v>2924</v>
      </c>
      <c r="AG10" s="4" t="s">
        <v>2924</v>
      </c>
      <c r="AH10" s="4" t="s">
        <v>2924</v>
      </c>
      <c r="AI10" s="4">
        <v>2.228459</v>
      </c>
      <c r="AJ10" s="4">
        <v>2.228459</v>
      </c>
    </row>
    <row r="11" spans="1:36" x14ac:dyDescent="0.3">
      <c r="A11" s="1" t="s">
        <v>5</v>
      </c>
      <c r="B11" s="2">
        <v>4020605</v>
      </c>
      <c r="C11" s="3" t="s">
        <v>2935</v>
      </c>
      <c r="D11" s="4">
        <v>9964.0882173600003</v>
      </c>
      <c r="E11" s="3" t="s">
        <v>2936</v>
      </c>
      <c r="F11" s="3" t="s">
        <v>2937</v>
      </c>
      <c r="G11" s="3" t="s">
        <v>2943</v>
      </c>
      <c r="H11" s="3" t="s">
        <v>2943</v>
      </c>
      <c r="I11" s="3" t="s">
        <v>2944</v>
      </c>
      <c r="J11" s="4">
        <v>-15.918267999999999</v>
      </c>
      <c r="K11" s="4">
        <v>-17.094944999999999</v>
      </c>
      <c r="L11" s="4">
        <v>-4.2229970000000003</v>
      </c>
      <c r="M11" s="4">
        <v>-5.200717</v>
      </c>
      <c r="N11" s="4">
        <v>18.131926</v>
      </c>
      <c r="O11" s="4">
        <v>20.862174</v>
      </c>
      <c r="P11" s="4">
        <v>5.1985780000000004</v>
      </c>
      <c r="Q11" s="4">
        <v>11.864858</v>
      </c>
      <c r="R11" s="4">
        <v>24.241358999999999</v>
      </c>
      <c r="S11" s="3" t="s">
        <v>3752</v>
      </c>
      <c r="T11" s="4">
        <v>68.72</v>
      </c>
      <c r="U11" s="4">
        <v>9964.0882173600003</v>
      </c>
      <c r="V11" s="10">
        <v>9851.6882170000008</v>
      </c>
      <c r="W11" s="4">
        <v>1.9790454016298</v>
      </c>
      <c r="X11" s="4">
        <v>92.444999999999993</v>
      </c>
      <c r="Y11" s="4">
        <v>68.069999999999993</v>
      </c>
      <c r="Z11" s="4">
        <v>18.131926</v>
      </c>
      <c r="AA11" s="10">
        <v>17.459349593399999</v>
      </c>
      <c r="AB11" s="10">
        <v>18.210871932900002</v>
      </c>
      <c r="AC11" s="4">
        <v>2.5300959999999999</v>
      </c>
      <c r="AD11" s="4">
        <v>2.4955623249559</v>
      </c>
      <c r="AE11" s="4">
        <v>2.5516844718468001</v>
      </c>
      <c r="AF11" s="4">
        <v>11.864858</v>
      </c>
      <c r="AG11" s="4">
        <v>11.699935164964</v>
      </c>
      <c r="AH11" s="4">
        <v>12.1295960268529</v>
      </c>
      <c r="AI11" s="4">
        <v>5.1985780000000004</v>
      </c>
      <c r="AJ11" s="4">
        <v>10.624613</v>
      </c>
    </row>
    <row r="12" spans="1:36" x14ac:dyDescent="0.3">
      <c r="A12" s="1" t="s">
        <v>6</v>
      </c>
      <c r="B12" s="2">
        <v>4433033</v>
      </c>
      <c r="C12" s="3" t="s">
        <v>2935</v>
      </c>
      <c r="D12" s="4">
        <v>1366.75560948</v>
      </c>
      <c r="E12" s="3" t="s">
        <v>2945</v>
      </c>
      <c r="F12" s="3" t="s">
        <v>2946</v>
      </c>
      <c r="G12" s="3" t="s">
        <v>2947</v>
      </c>
      <c r="H12" s="3" t="s">
        <v>2948</v>
      </c>
      <c r="I12" s="3" t="s">
        <v>2949</v>
      </c>
      <c r="J12" s="4">
        <v>39.773584999999997</v>
      </c>
      <c r="K12" s="4">
        <v>32.097003999999998</v>
      </c>
      <c r="L12" s="4">
        <v>12.378641</v>
      </c>
      <c r="M12" s="4">
        <v>-0.80342800000000003</v>
      </c>
      <c r="N12" s="4">
        <v>28.018153999999999</v>
      </c>
      <c r="O12" s="4">
        <v>25.231608000000001</v>
      </c>
      <c r="P12" s="4">
        <v>6.2886249999999997</v>
      </c>
      <c r="Q12" s="4">
        <v>20.377248999999999</v>
      </c>
      <c r="R12" s="4">
        <v>24.086030999999998</v>
      </c>
      <c r="S12" s="3" t="s">
        <v>3753</v>
      </c>
      <c r="T12" s="4">
        <v>18.52</v>
      </c>
      <c r="U12" s="4">
        <v>1366.75560948</v>
      </c>
      <c r="V12" s="10">
        <v>1197.8766089999999</v>
      </c>
      <c r="W12" s="4">
        <v>1.2958963282937399</v>
      </c>
      <c r="X12" s="4">
        <v>19.37</v>
      </c>
      <c r="Y12" s="5">
        <v>12.27</v>
      </c>
      <c r="Z12" s="4">
        <v>28.018153999999999</v>
      </c>
      <c r="AA12" s="10">
        <v>22.453928224999999</v>
      </c>
      <c r="AB12" s="10">
        <v>23.789338471400001</v>
      </c>
      <c r="AC12" s="4">
        <v>4.644571</v>
      </c>
      <c r="AD12" s="4">
        <v>4.3815750385439003</v>
      </c>
      <c r="AE12" s="4">
        <v>4.6194503868899002</v>
      </c>
      <c r="AF12" s="4">
        <v>20.377248999999999</v>
      </c>
      <c r="AG12" s="4">
        <v>15.4155961804505</v>
      </c>
      <c r="AH12" s="4">
        <v>17.424673566462001</v>
      </c>
      <c r="AI12" s="4">
        <v>6.2886249999999997</v>
      </c>
      <c r="AJ12" s="4">
        <v>6.379607</v>
      </c>
    </row>
    <row r="13" spans="1:36" x14ac:dyDescent="0.3">
      <c r="A13" s="1" t="s">
        <v>7</v>
      </c>
      <c r="B13" s="2">
        <v>4987250</v>
      </c>
      <c r="C13" s="3" t="s">
        <v>2919</v>
      </c>
      <c r="D13" s="4">
        <v>10089.23985125</v>
      </c>
      <c r="E13" s="3" t="s">
        <v>2936</v>
      </c>
      <c r="F13" s="3" t="s">
        <v>2937</v>
      </c>
      <c r="G13" s="3" t="s">
        <v>2943</v>
      </c>
      <c r="H13" s="3" t="s">
        <v>2943</v>
      </c>
      <c r="I13" s="3" t="s">
        <v>2950</v>
      </c>
      <c r="J13" s="4">
        <v>69.091403999999997</v>
      </c>
      <c r="K13" s="4">
        <v>19.298414000000001</v>
      </c>
      <c r="L13" s="4">
        <v>-5.9977280000000004</v>
      </c>
      <c r="M13" s="4">
        <v>-5.4751750000000001</v>
      </c>
      <c r="N13" s="4">
        <v>54.442982000000001</v>
      </c>
      <c r="O13" s="4">
        <v>98.048973000000004</v>
      </c>
      <c r="P13" s="4">
        <v>12.655995000000001</v>
      </c>
      <c r="Q13" s="4">
        <v>32.701639</v>
      </c>
      <c r="R13" s="4">
        <v>113.923914</v>
      </c>
      <c r="S13" s="3" t="s">
        <v>3754</v>
      </c>
      <c r="T13" s="4">
        <v>124.13</v>
      </c>
      <c r="U13" s="4">
        <v>10089.23985125</v>
      </c>
      <c r="V13" s="10">
        <v>10160.987851</v>
      </c>
      <c r="W13" s="4">
        <v>0.25779424796584199</v>
      </c>
      <c r="X13" s="4">
        <v>144.065</v>
      </c>
      <c r="Y13" s="4">
        <v>68.38</v>
      </c>
      <c r="Z13" s="4">
        <v>54.442982000000001</v>
      </c>
      <c r="AA13" s="10">
        <v>45.387399904900001</v>
      </c>
      <c r="AB13" s="10">
        <v>55.133848265300003</v>
      </c>
      <c r="AC13" s="4">
        <v>8.4006000000000007</v>
      </c>
      <c r="AD13" s="4">
        <v>7.0153605240959003</v>
      </c>
      <c r="AE13" s="4">
        <v>8.3073004097152996</v>
      </c>
      <c r="AF13" s="4">
        <v>32.701639</v>
      </c>
      <c r="AG13" s="4">
        <v>26.798483002551901</v>
      </c>
      <c r="AH13" s="4">
        <v>33.938137828416799</v>
      </c>
      <c r="AI13" s="4">
        <v>12.655995000000001</v>
      </c>
      <c r="AJ13" s="4">
        <v>15.806698000000001</v>
      </c>
    </row>
    <row r="14" spans="1:36" x14ac:dyDescent="0.3">
      <c r="A14" s="1" t="s">
        <v>8</v>
      </c>
      <c r="B14" s="2">
        <v>4157610</v>
      </c>
      <c r="C14" s="3" t="s">
        <v>2935</v>
      </c>
      <c r="D14" s="4">
        <v>2132.91113202</v>
      </c>
      <c r="E14" s="3" t="s">
        <v>2936</v>
      </c>
      <c r="F14" s="3" t="s">
        <v>2937</v>
      </c>
      <c r="G14" s="3" t="s">
        <v>2951</v>
      </c>
      <c r="H14" s="3" t="s">
        <v>2951</v>
      </c>
      <c r="I14" s="3" t="s">
        <v>2952</v>
      </c>
      <c r="J14" s="4">
        <v>-4.7192069999999999</v>
      </c>
      <c r="K14" s="4">
        <v>-12.572171000000001</v>
      </c>
      <c r="L14" s="4">
        <v>-10.319811</v>
      </c>
      <c r="M14" s="4">
        <v>-4.1917119999999999</v>
      </c>
      <c r="N14" s="4">
        <v>33.538206000000002</v>
      </c>
      <c r="O14" s="4">
        <v>140.20833300000001</v>
      </c>
      <c r="P14" s="4">
        <v>1.765323</v>
      </c>
      <c r="Q14" s="4">
        <v>12.409005000000001</v>
      </c>
      <c r="R14" s="4" t="s">
        <v>2924</v>
      </c>
      <c r="S14" s="3" t="s">
        <v>3755</v>
      </c>
      <c r="T14" s="4">
        <v>60.57</v>
      </c>
      <c r="U14" s="4">
        <v>2132.91113202</v>
      </c>
      <c r="V14" s="10">
        <v>3143.5111320000001</v>
      </c>
      <c r="W14" s="4">
        <v>0</v>
      </c>
      <c r="X14" s="4">
        <v>76.34</v>
      </c>
      <c r="Y14" s="4">
        <v>54.71</v>
      </c>
      <c r="Z14" s="4">
        <v>33.538206000000002</v>
      </c>
      <c r="AA14" s="10">
        <v>15.618875709099999</v>
      </c>
      <c r="AB14" s="10">
        <v>16.603618421</v>
      </c>
      <c r="AC14" s="4">
        <v>1.293147</v>
      </c>
      <c r="AD14" s="4">
        <v>1.1412672694346999</v>
      </c>
      <c r="AE14" s="4">
        <v>1.1649865368279999</v>
      </c>
      <c r="AF14" s="4">
        <v>12.409005000000001</v>
      </c>
      <c r="AG14" s="4">
        <v>9.8462232170207997</v>
      </c>
      <c r="AH14" s="4">
        <v>10.1949243564264</v>
      </c>
      <c r="AI14" s="4">
        <v>1.765323</v>
      </c>
      <c r="AJ14" s="4">
        <v>5.011584</v>
      </c>
    </row>
    <row r="15" spans="1:36" x14ac:dyDescent="0.3">
      <c r="A15" s="1" t="s">
        <v>9</v>
      </c>
      <c r="B15" s="2">
        <v>112904984</v>
      </c>
      <c r="C15" s="3" t="s">
        <v>2940</v>
      </c>
      <c r="D15" s="4">
        <v>702.39599999999996</v>
      </c>
      <c r="E15" s="3" t="s">
        <v>2930</v>
      </c>
      <c r="F15" s="3" t="s">
        <v>2953</v>
      </c>
      <c r="G15" s="3" t="s">
        <v>2954</v>
      </c>
      <c r="H15" s="3" t="s">
        <v>2955</v>
      </c>
      <c r="I15" s="3"/>
      <c r="J15" s="4">
        <v>11.240254999999999</v>
      </c>
      <c r="K15" s="4">
        <v>2.0546160000000002</v>
      </c>
      <c r="L15" s="4">
        <v>0.46083000000000002</v>
      </c>
      <c r="M15" s="4">
        <v>-0.58272100000000004</v>
      </c>
      <c r="N15" s="4" t="s">
        <v>2934</v>
      </c>
      <c r="O15" s="4" t="s">
        <v>2934</v>
      </c>
      <c r="P15" s="4" t="s">
        <v>2934</v>
      </c>
      <c r="Q15" s="4" t="s">
        <v>2934</v>
      </c>
      <c r="R15" s="4" t="s">
        <v>2934</v>
      </c>
      <c r="S15" s="3" t="s">
        <v>3756</v>
      </c>
      <c r="T15" s="4">
        <v>39.24</v>
      </c>
      <c r="U15" s="4">
        <v>702.39599999999996</v>
      </c>
      <c r="V15" s="10" t="s">
        <v>2934</v>
      </c>
      <c r="W15" s="4">
        <v>0</v>
      </c>
      <c r="X15" s="4">
        <v>39.520000000000003</v>
      </c>
      <c r="Y15" s="4">
        <v>35.21</v>
      </c>
      <c r="Z15" s="4" t="s">
        <v>2934</v>
      </c>
      <c r="AA15" s="10" t="s">
        <v>2934</v>
      </c>
      <c r="AB15" s="10" t="s">
        <v>2934</v>
      </c>
      <c r="AC15" s="4" t="s">
        <v>2934</v>
      </c>
      <c r="AD15" s="4" t="s">
        <v>2934</v>
      </c>
      <c r="AE15" s="4" t="s">
        <v>2934</v>
      </c>
      <c r="AF15" s="4" t="s">
        <v>2934</v>
      </c>
      <c r="AG15" s="4" t="s">
        <v>2934</v>
      </c>
      <c r="AH15" s="4" t="s">
        <v>2934</v>
      </c>
      <c r="AI15" s="4" t="s">
        <v>2934</v>
      </c>
      <c r="AJ15" s="4" t="s">
        <v>2934</v>
      </c>
    </row>
    <row r="16" spans="1:36" x14ac:dyDescent="0.3">
      <c r="A16" s="1" t="s">
        <v>10</v>
      </c>
      <c r="B16" s="2">
        <v>107089758</v>
      </c>
      <c r="C16" s="3" t="s">
        <v>2956</v>
      </c>
      <c r="D16" s="4">
        <v>724.85013088000005</v>
      </c>
      <c r="E16" s="3" t="s">
        <v>2930</v>
      </c>
      <c r="F16" s="3" t="s">
        <v>2957</v>
      </c>
      <c r="G16" s="3" t="s">
        <v>2957</v>
      </c>
      <c r="H16" s="3" t="s">
        <v>2958</v>
      </c>
      <c r="I16" s="3" t="s">
        <v>2959</v>
      </c>
      <c r="J16" s="4">
        <v>-6.5375300000000003</v>
      </c>
      <c r="K16" s="4">
        <v>-24.461839999999999</v>
      </c>
      <c r="L16" s="4">
        <v>-12.866816999999999</v>
      </c>
      <c r="M16" s="4">
        <v>-2.7707809999999999</v>
      </c>
      <c r="N16" s="4" t="s">
        <v>2924</v>
      </c>
      <c r="O16" s="4" t="s">
        <v>2924</v>
      </c>
      <c r="P16" s="4">
        <v>2.23509</v>
      </c>
      <c r="Q16" s="4">
        <v>30.701415000000001</v>
      </c>
      <c r="R16" s="4">
        <v>20.715847</v>
      </c>
      <c r="S16" s="3" t="s">
        <v>3757</v>
      </c>
      <c r="T16" s="4">
        <v>7.72</v>
      </c>
      <c r="U16" s="4">
        <v>724.85013088000005</v>
      </c>
      <c r="V16" s="10">
        <v>884.84675000000004</v>
      </c>
      <c r="W16" s="4">
        <v>0</v>
      </c>
      <c r="X16" s="4">
        <v>13.25</v>
      </c>
      <c r="Y16" s="5">
        <v>7.07</v>
      </c>
      <c r="Z16" s="4" t="s">
        <v>2924</v>
      </c>
      <c r="AA16" s="10">
        <v>10.2933333333</v>
      </c>
      <c r="AB16" s="10">
        <v>12.0625</v>
      </c>
      <c r="AC16" s="4">
        <v>8.6404639999999997</v>
      </c>
      <c r="AD16" s="4">
        <v>5.3516054270444</v>
      </c>
      <c r="AE16" s="4">
        <v>7.9351158301591003</v>
      </c>
      <c r="AF16" s="4">
        <v>30.701415000000001</v>
      </c>
      <c r="AG16" s="4">
        <v>9.58671138351</v>
      </c>
      <c r="AH16" s="4">
        <v>14.0543329786051</v>
      </c>
      <c r="AI16" s="4">
        <v>2.23509</v>
      </c>
      <c r="AJ16" s="4">
        <v>6.1710630000000002</v>
      </c>
    </row>
    <row r="17" spans="1:36" x14ac:dyDescent="0.3">
      <c r="A17" s="1" t="s">
        <v>11</v>
      </c>
      <c r="B17" s="2">
        <v>4004092</v>
      </c>
      <c r="C17" s="3" t="s">
        <v>2935</v>
      </c>
      <c r="D17" s="4">
        <v>198126.81898099001</v>
      </c>
      <c r="E17" s="3" t="s">
        <v>2920</v>
      </c>
      <c r="F17" s="3" t="s">
        <v>2960</v>
      </c>
      <c r="G17" s="3" t="s">
        <v>2961</v>
      </c>
      <c r="H17" s="3" t="s">
        <v>2962</v>
      </c>
      <c r="I17" s="3" t="s">
        <v>2963</v>
      </c>
      <c r="J17" s="4">
        <v>4.7693300000000001</v>
      </c>
      <c r="K17" s="4">
        <v>0.46613900000000003</v>
      </c>
      <c r="L17" s="4">
        <v>-1.466402</v>
      </c>
      <c r="M17" s="4">
        <v>0.749691</v>
      </c>
      <c r="N17" s="4">
        <v>38.076667</v>
      </c>
      <c r="O17" s="4">
        <v>30.649315999999999</v>
      </c>
      <c r="P17" s="4">
        <v>4.9786440000000001</v>
      </c>
      <c r="Q17" s="4">
        <v>18.389842000000002</v>
      </c>
      <c r="R17" s="4">
        <v>30.377929999999999</v>
      </c>
      <c r="S17" s="3" t="s">
        <v>3758</v>
      </c>
      <c r="T17" s="4">
        <v>114.23</v>
      </c>
      <c r="U17" s="4">
        <v>198126.81898099001</v>
      </c>
      <c r="V17" s="10">
        <v>205616.81898000001</v>
      </c>
      <c r="W17" s="4">
        <v>2.06600717849952</v>
      </c>
      <c r="X17" s="4">
        <v>121.64</v>
      </c>
      <c r="Y17" s="4">
        <v>99.71</v>
      </c>
      <c r="Z17" s="4">
        <v>38.076667</v>
      </c>
      <c r="AA17" s="10">
        <v>22.613085222199999</v>
      </c>
      <c r="AB17" s="10">
        <v>24.433127068000001</v>
      </c>
      <c r="AC17" s="4">
        <v>4.9886410000000003</v>
      </c>
      <c r="AD17" s="4">
        <v>4.6463662735133999</v>
      </c>
      <c r="AE17" s="4">
        <v>4.8967545583129999</v>
      </c>
      <c r="AF17" s="4">
        <v>18.389842000000002</v>
      </c>
      <c r="AG17" s="4">
        <v>17.585612281744901</v>
      </c>
      <c r="AH17" s="4">
        <v>19.305096052985899</v>
      </c>
      <c r="AI17" s="4">
        <v>4.9786440000000001</v>
      </c>
      <c r="AJ17" s="4">
        <v>22.548362000000001</v>
      </c>
    </row>
    <row r="18" spans="1:36" x14ac:dyDescent="0.3">
      <c r="A18" s="1" t="s">
        <v>12</v>
      </c>
      <c r="B18" s="2">
        <v>4558282</v>
      </c>
      <c r="C18" s="3" t="s">
        <v>2935</v>
      </c>
      <c r="D18" s="4">
        <v>310274.49791233998</v>
      </c>
      <c r="E18" s="3" t="s">
        <v>2920</v>
      </c>
      <c r="F18" s="3" t="s">
        <v>2921</v>
      </c>
      <c r="G18" s="3" t="s">
        <v>2941</v>
      </c>
      <c r="H18" s="3" t="s">
        <v>2941</v>
      </c>
      <c r="I18" s="3" t="s">
        <v>2942</v>
      </c>
      <c r="J18" s="4">
        <v>13.321286000000001</v>
      </c>
      <c r="K18" s="4">
        <v>-9.246912</v>
      </c>
      <c r="L18" s="4">
        <v>4.6614209999999998</v>
      </c>
      <c r="M18" s="4">
        <v>1.2747299999999999</v>
      </c>
      <c r="N18" s="4">
        <v>87.79</v>
      </c>
      <c r="O18" s="4">
        <v>21.947500000000002</v>
      </c>
      <c r="P18" s="4">
        <v>51.444476999999999</v>
      </c>
      <c r="Q18" s="4">
        <v>14.43422</v>
      </c>
      <c r="R18" s="4">
        <v>19.288762999999999</v>
      </c>
      <c r="S18" s="3" t="s">
        <v>3759</v>
      </c>
      <c r="T18" s="4">
        <v>175.58</v>
      </c>
      <c r="U18" s="4">
        <v>310274.49791233998</v>
      </c>
      <c r="V18" s="10">
        <v>374351.49791199999</v>
      </c>
      <c r="W18" s="4">
        <v>3.7361886319626398</v>
      </c>
      <c r="X18" s="4">
        <v>207.32</v>
      </c>
      <c r="Y18" s="4">
        <v>153.0891</v>
      </c>
      <c r="Z18" s="4">
        <v>87.79</v>
      </c>
      <c r="AA18" s="10">
        <v>14.637033578900001</v>
      </c>
      <c r="AB18" s="10">
        <v>16.051414257699999</v>
      </c>
      <c r="AC18" s="4">
        <v>6.7410639999999997</v>
      </c>
      <c r="AD18" s="4">
        <v>6.4107271222764002</v>
      </c>
      <c r="AE18" s="4">
        <v>6.6795670905939</v>
      </c>
      <c r="AF18" s="4">
        <v>14.43422</v>
      </c>
      <c r="AG18" s="4">
        <v>13.4594258758622</v>
      </c>
      <c r="AH18" s="4">
        <v>14.481206376473599</v>
      </c>
      <c r="AI18" s="4">
        <v>51.444476999999999</v>
      </c>
      <c r="AJ18" s="4" t="s">
        <v>2924</v>
      </c>
    </row>
    <row r="19" spans="1:36" x14ac:dyDescent="0.3">
      <c r="A19" s="1" t="s">
        <v>13</v>
      </c>
      <c r="B19" s="2">
        <v>4066681</v>
      </c>
      <c r="C19" s="3" t="s">
        <v>2935</v>
      </c>
      <c r="D19" s="4">
        <v>7785.60281184</v>
      </c>
      <c r="E19" s="3" t="s">
        <v>2925</v>
      </c>
      <c r="F19" s="3" t="s">
        <v>2926</v>
      </c>
      <c r="G19" s="3" t="s">
        <v>2927</v>
      </c>
      <c r="H19" s="3" t="s">
        <v>2964</v>
      </c>
      <c r="I19" s="3" t="s">
        <v>2965</v>
      </c>
      <c r="J19" s="4">
        <v>66.947505000000007</v>
      </c>
      <c r="K19" s="4">
        <v>8.9985900000000001</v>
      </c>
      <c r="L19" s="4">
        <v>12.974197999999999</v>
      </c>
      <c r="M19" s="4">
        <v>8.3718970000000006</v>
      </c>
      <c r="N19" s="4">
        <v>15.379104</v>
      </c>
      <c r="O19" s="4">
        <v>14.446210000000001</v>
      </c>
      <c r="P19" s="4">
        <v>6.242578</v>
      </c>
      <c r="Q19" s="4">
        <v>6.1696629999999999</v>
      </c>
      <c r="R19" s="4">
        <v>16.233498000000001</v>
      </c>
      <c r="S19" s="3" t="s">
        <v>3760</v>
      </c>
      <c r="T19" s="4">
        <v>154.56</v>
      </c>
      <c r="U19" s="4">
        <v>7785.60281184</v>
      </c>
      <c r="V19" s="10">
        <v>8005.3038109999998</v>
      </c>
      <c r="W19" s="4">
        <v>0</v>
      </c>
      <c r="X19" s="4">
        <v>196.99</v>
      </c>
      <c r="Y19" s="4">
        <v>86.91</v>
      </c>
      <c r="Z19" s="4">
        <v>15.379104</v>
      </c>
      <c r="AA19" s="10">
        <v>13.931227184600001</v>
      </c>
      <c r="AB19" s="10">
        <v>14.5082758937</v>
      </c>
      <c r="AC19" s="4">
        <v>1.662032</v>
      </c>
      <c r="AD19" s="4">
        <v>1.5579376403319001</v>
      </c>
      <c r="AE19" s="4">
        <v>1.6258133840282001</v>
      </c>
      <c r="AF19" s="4">
        <v>6.1696629999999999</v>
      </c>
      <c r="AG19" s="4">
        <v>8.2721321885123</v>
      </c>
      <c r="AH19" s="4">
        <v>8.9497424802348995</v>
      </c>
      <c r="AI19" s="4">
        <v>6.242578</v>
      </c>
      <c r="AJ19" s="4">
        <v>6.242578</v>
      </c>
    </row>
    <row r="20" spans="1:36" x14ac:dyDescent="0.3">
      <c r="A20" s="1" t="s">
        <v>14</v>
      </c>
      <c r="B20" s="2">
        <v>4066692</v>
      </c>
      <c r="C20" s="3" t="s">
        <v>2935</v>
      </c>
      <c r="D20" s="4">
        <v>3131.31769614</v>
      </c>
      <c r="E20" s="3" t="s">
        <v>2936</v>
      </c>
      <c r="F20" s="3" t="s">
        <v>2966</v>
      </c>
      <c r="G20" s="3" t="s">
        <v>2967</v>
      </c>
      <c r="H20" s="3" t="s">
        <v>2968</v>
      </c>
      <c r="I20" s="3" t="s">
        <v>2969</v>
      </c>
      <c r="J20" s="4">
        <v>10.297984</v>
      </c>
      <c r="K20" s="4">
        <v>-3.3410139999999999</v>
      </c>
      <c r="L20" s="4">
        <v>-9.4278519999999997</v>
      </c>
      <c r="M20" s="4">
        <v>-10.347284</v>
      </c>
      <c r="N20" s="4" t="s">
        <v>2934</v>
      </c>
      <c r="O20" s="4" t="s">
        <v>2934</v>
      </c>
      <c r="P20" s="4" t="s">
        <v>2934</v>
      </c>
      <c r="Q20" s="4" t="s">
        <v>2934</v>
      </c>
      <c r="R20" s="4" t="s">
        <v>2934</v>
      </c>
      <c r="S20" s="3" t="s">
        <v>3761</v>
      </c>
      <c r="T20" s="4">
        <v>50.34</v>
      </c>
      <c r="U20" s="4">
        <v>3131.31769614</v>
      </c>
      <c r="V20" s="10">
        <v>4538.6176960000003</v>
      </c>
      <c r="W20" s="4">
        <v>2.1056813667064</v>
      </c>
      <c r="X20" s="4">
        <v>59.78</v>
      </c>
      <c r="Y20" s="4">
        <v>39.64</v>
      </c>
      <c r="Z20" s="4" t="s">
        <v>2934</v>
      </c>
      <c r="AA20" s="10">
        <v>13.4865777206</v>
      </c>
      <c r="AB20" s="10">
        <v>13.4865777206</v>
      </c>
      <c r="AC20" s="4" t="s">
        <v>2934</v>
      </c>
      <c r="AD20" s="4">
        <v>0.53382154004070004</v>
      </c>
      <c r="AE20" s="4">
        <v>0.53382154004070004</v>
      </c>
      <c r="AF20" s="4" t="s">
        <v>2934</v>
      </c>
      <c r="AG20" s="4">
        <v>8.8516018643563008</v>
      </c>
      <c r="AH20" s="4">
        <v>8.8516018643563008</v>
      </c>
      <c r="AI20" s="4" t="s">
        <v>2934</v>
      </c>
      <c r="AJ20" s="4" t="s">
        <v>2934</v>
      </c>
    </row>
    <row r="21" spans="1:36" x14ac:dyDescent="0.3">
      <c r="A21" s="1" t="s">
        <v>15</v>
      </c>
      <c r="B21" s="2">
        <v>5720659</v>
      </c>
      <c r="C21" s="3" t="s">
        <v>2970</v>
      </c>
      <c r="D21" s="4">
        <v>629.14725071999999</v>
      </c>
      <c r="E21" s="3" t="s">
        <v>2930</v>
      </c>
      <c r="F21" s="3" t="s">
        <v>2953</v>
      </c>
      <c r="G21" s="3" t="s">
        <v>2954</v>
      </c>
      <c r="H21" s="3" t="s">
        <v>2955</v>
      </c>
      <c r="I21" s="3"/>
      <c r="J21" s="4">
        <v>-8.9605519999999999</v>
      </c>
      <c r="K21" s="4">
        <v>-12.964021000000001</v>
      </c>
      <c r="L21" s="4">
        <v>-4.2713570000000001</v>
      </c>
      <c r="M21" s="4">
        <v>-3.7878790000000002</v>
      </c>
      <c r="N21" s="4">
        <v>38.004987999999997</v>
      </c>
      <c r="O21" s="4">
        <v>5.3661969999999997</v>
      </c>
      <c r="P21" s="4">
        <v>0.87777899999999998</v>
      </c>
      <c r="Q21" s="4" t="s">
        <v>2934</v>
      </c>
      <c r="R21" s="4">
        <v>19.540797000000001</v>
      </c>
      <c r="S21" s="3" t="s">
        <v>3762</v>
      </c>
      <c r="T21" s="4">
        <v>15.24</v>
      </c>
      <c r="U21" s="4">
        <v>629.14725071999999</v>
      </c>
      <c r="V21" s="10">
        <v>946.19088999999997</v>
      </c>
      <c r="W21" s="4">
        <v>12.992125984252</v>
      </c>
      <c r="X21" s="4">
        <v>17.55</v>
      </c>
      <c r="Y21" s="4">
        <v>14.879996999999999</v>
      </c>
      <c r="Z21" s="4">
        <v>38.004987999999997</v>
      </c>
      <c r="AA21" s="10" t="s">
        <v>2934</v>
      </c>
      <c r="AB21" s="10" t="s">
        <v>2934</v>
      </c>
      <c r="AC21" s="4">
        <v>13.283661</v>
      </c>
      <c r="AD21" s="4" t="s">
        <v>2934</v>
      </c>
      <c r="AE21" s="4" t="s">
        <v>2934</v>
      </c>
      <c r="AF21" s="4" t="s">
        <v>2934</v>
      </c>
      <c r="AG21" s="4" t="s">
        <v>2934</v>
      </c>
      <c r="AH21" s="4" t="s">
        <v>2934</v>
      </c>
      <c r="AI21" s="4">
        <v>0.87777899999999998</v>
      </c>
      <c r="AJ21" s="4">
        <v>0.87777899999999998</v>
      </c>
    </row>
    <row r="22" spans="1:36" x14ac:dyDescent="0.3">
      <c r="A22" s="1" t="s">
        <v>16</v>
      </c>
      <c r="B22" s="2">
        <v>19477916</v>
      </c>
      <c r="C22" s="3" t="s">
        <v>2935</v>
      </c>
      <c r="D22" s="4">
        <v>512.60231329999999</v>
      </c>
      <c r="E22" s="3" t="s">
        <v>2930</v>
      </c>
      <c r="F22" s="3" t="s">
        <v>2953</v>
      </c>
      <c r="G22" s="3" t="s">
        <v>2954</v>
      </c>
      <c r="H22" s="3" t="s">
        <v>2955</v>
      </c>
      <c r="I22" s="3" t="s">
        <v>2971</v>
      </c>
      <c r="J22" s="4">
        <v>-1.171875</v>
      </c>
      <c r="K22" s="4">
        <v>-10.374494</v>
      </c>
      <c r="L22" s="4">
        <v>-10.419828000000001</v>
      </c>
      <c r="M22" s="4">
        <v>-5.4962650000000002</v>
      </c>
      <c r="N22" s="4" t="s">
        <v>2934</v>
      </c>
      <c r="O22" s="4" t="s">
        <v>2934</v>
      </c>
      <c r="P22" s="4" t="s">
        <v>2934</v>
      </c>
      <c r="Q22" s="4" t="s">
        <v>2934</v>
      </c>
      <c r="R22" s="4" t="s">
        <v>2934</v>
      </c>
      <c r="S22" s="3" t="s">
        <v>3763</v>
      </c>
      <c r="T22" s="4">
        <v>17.71</v>
      </c>
      <c r="U22" s="4">
        <v>512.60231329999999</v>
      </c>
      <c r="V22" s="10" t="s">
        <v>2934</v>
      </c>
      <c r="W22" s="4">
        <v>13.5516657255788</v>
      </c>
      <c r="X22" s="4">
        <v>20.350000000000001</v>
      </c>
      <c r="Y22" s="4">
        <v>16.579999999999998</v>
      </c>
      <c r="Z22" s="4" t="s">
        <v>2934</v>
      </c>
      <c r="AA22" s="10" t="s">
        <v>2934</v>
      </c>
      <c r="AB22" s="10" t="s">
        <v>2934</v>
      </c>
      <c r="AC22" s="4" t="s">
        <v>2934</v>
      </c>
      <c r="AD22" s="4" t="s">
        <v>2934</v>
      </c>
      <c r="AE22" s="4" t="s">
        <v>2934</v>
      </c>
      <c r="AF22" s="4" t="s">
        <v>2934</v>
      </c>
      <c r="AG22" s="4" t="s">
        <v>2934</v>
      </c>
      <c r="AH22" s="4" t="s">
        <v>2934</v>
      </c>
      <c r="AI22" s="4" t="s">
        <v>2934</v>
      </c>
      <c r="AJ22" s="4" t="s">
        <v>2934</v>
      </c>
    </row>
    <row r="23" spans="1:36" x14ac:dyDescent="0.3">
      <c r="A23" s="1" t="s">
        <v>17</v>
      </c>
      <c r="B23" s="2">
        <v>5720683</v>
      </c>
      <c r="C23" s="3" t="s">
        <v>2935</v>
      </c>
      <c r="D23" s="4">
        <v>849.19594068000004</v>
      </c>
      <c r="E23" s="3" t="s">
        <v>2930</v>
      </c>
      <c r="F23" s="3" t="s">
        <v>2953</v>
      </c>
      <c r="G23" s="3" t="s">
        <v>2954</v>
      </c>
      <c r="H23" s="3" t="s">
        <v>2955</v>
      </c>
      <c r="I23" s="3"/>
      <c r="J23" s="4">
        <v>-0.18382399999999999</v>
      </c>
      <c r="K23" s="4">
        <v>-13.351063999999999</v>
      </c>
      <c r="L23" s="4">
        <v>-8.0699769999999997</v>
      </c>
      <c r="M23" s="4">
        <v>-4.0070709999999998</v>
      </c>
      <c r="N23" s="4">
        <v>4.5913190000000004</v>
      </c>
      <c r="O23" s="4" t="s">
        <v>2934</v>
      </c>
      <c r="P23" s="4">
        <v>0.80143699999999995</v>
      </c>
      <c r="Q23" s="4" t="s">
        <v>2934</v>
      </c>
      <c r="R23" s="4" t="s">
        <v>2934</v>
      </c>
      <c r="S23" s="3" t="s">
        <v>3764</v>
      </c>
      <c r="T23" s="4">
        <v>16.29</v>
      </c>
      <c r="U23" s="4">
        <v>849.19594068000004</v>
      </c>
      <c r="V23" s="10">
        <v>849.19587999999999</v>
      </c>
      <c r="W23" s="4">
        <v>15.2240638428484</v>
      </c>
      <c r="X23" s="4">
        <v>19.79</v>
      </c>
      <c r="Y23" s="4">
        <v>15.76</v>
      </c>
      <c r="Z23" s="4">
        <v>4.5913190000000004</v>
      </c>
      <c r="AA23" s="10" t="s">
        <v>2934</v>
      </c>
      <c r="AB23" s="10" t="s">
        <v>2934</v>
      </c>
      <c r="AC23" s="4">
        <v>78.853703999999993</v>
      </c>
      <c r="AD23" s="4" t="s">
        <v>2934</v>
      </c>
      <c r="AE23" s="4" t="s">
        <v>2934</v>
      </c>
      <c r="AF23" s="4" t="s">
        <v>2934</v>
      </c>
      <c r="AG23" s="4" t="s">
        <v>2934</v>
      </c>
      <c r="AH23" s="4" t="s">
        <v>2934</v>
      </c>
      <c r="AI23" s="4">
        <v>0.80143699999999995</v>
      </c>
      <c r="AJ23" s="4">
        <v>0.80143699999999995</v>
      </c>
    </row>
    <row r="24" spans="1:36" x14ac:dyDescent="0.3">
      <c r="A24" s="1" t="s">
        <v>18</v>
      </c>
      <c r="B24" s="2">
        <v>5735674</v>
      </c>
      <c r="C24" s="3" t="s">
        <v>2935</v>
      </c>
      <c r="D24" s="4">
        <v>773.47974466000005</v>
      </c>
      <c r="E24" s="3" t="s">
        <v>2930</v>
      </c>
      <c r="F24" s="3" t="s">
        <v>2953</v>
      </c>
      <c r="G24" s="3" t="s">
        <v>2954</v>
      </c>
      <c r="H24" s="3" t="s">
        <v>2955</v>
      </c>
      <c r="I24" s="3"/>
      <c r="J24" s="4">
        <v>3.2560709999999999</v>
      </c>
      <c r="K24" s="4">
        <v>-15.185857</v>
      </c>
      <c r="L24" s="4">
        <v>-5.6955650000000002</v>
      </c>
      <c r="M24" s="4">
        <v>-4.6381240000000004</v>
      </c>
      <c r="N24" s="4" t="s">
        <v>2934</v>
      </c>
      <c r="O24" s="4" t="s">
        <v>2934</v>
      </c>
      <c r="P24" s="4" t="s">
        <v>2934</v>
      </c>
      <c r="Q24" s="4" t="s">
        <v>2934</v>
      </c>
      <c r="R24" s="4" t="s">
        <v>2934</v>
      </c>
      <c r="S24" s="3" t="s">
        <v>3765</v>
      </c>
      <c r="T24" s="4">
        <v>18.71</v>
      </c>
      <c r="U24" s="4">
        <v>773.47974466000005</v>
      </c>
      <c r="V24" s="10" t="s">
        <v>2934</v>
      </c>
      <c r="W24" s="4">
        <v>11.544628540887199</v>
      </c>
      <c r="X24" s="4">
        <v>22.6</v>
      </c>
      <c r="Y24" s="4">
        <v>17.920000000000002</v>
      </c>
      <c r="Z24" s="4" t="s">
        <v>2934</v>
      </c>
      <c r="AA24" s="10" t="s">
        <v>2934</v>
      </c>
      <c r="AB24" s="10" t="s">
        <v>2934</v>
      </c>
      <c r="AC24" s="4" t="s">
        <v>2934</v>
      </c>
      <c r="AD24" s="4" t="s">
        <v>2934</v>
      </c>
      <c r="AE24" s="4" t="s">
        <v>2934</v>
      </c>
      <c r="AF24" s="4" t="s">
        <v>2934</v>
      </c>
      <c r="AG24" s="4" t="s">
        <v>2934</v>
      </c>
      <c r="AH24" s="4" t="s">
        <v>2934</v>
      </c>
      <c r="AI24" s="4" t="s">
        <v>2934</v>
      </c>
      <c r="AJ24" s="4" t="s">
        <v>2934</v>
      </c>
    </row>
    <row r="25" spans="1:36" x14ac:dyDescent="0.3">
      <c r="A25" s="1" t="s">
        <v>19</v>
      </c>
      <c r="B25" s="2">
        <v>5726755</v>
      </c>
      <c r="C25" s="3" t="s">
        <v>2935</v>
      </c>
      <c r="D25" s="4">
        <v>894.05486303999999</v>
      </c>
      <c r="E25" s="3" t="s">
        <v>2930</v>
      </c>
      <c r="F25" s="3" t="s">
        <v>2953</v>
      </c>
      <c r="G25" s="3" t="s">
        <v>2954</v>
      </c>
      <c r="H25" s="3" t="s">
        <v>2955</v>
      </c>
      <c r="I25" s="3"/>
      <c r="J25" s="4">
        <v>5.341615</v>
      </c>
      <c r="K25" s="4">
        <v>-5.7777779999999996</v>
      </c>
      <c r="L25" s="4">
        <v>-2.4165709999999998</v>
      </c>
      <c r="M25" s="4">
        <v>-1.280559</v>
      </c>
      <c r="N25" s="4">
        <v>16.926148000000001</v>
      </c>
      <c r="O25" s="4" t="s">
        <v>2934</v>
      </c>
      <c r="P25" s="4">
        <v>0.906273</v>
      </c>
      <c r="Q25" s="4" t="s">
        <v>2934</v>
      </c>
      <c r="R25" s="4" t="s">
        <v>2934</v>
      </c>
      <c r="S25" s="3" t="s">
        <v>3766</v>
      </c>
      <c r="T25" s="4">
        <v>8.48</v>
      </c>
      <c r="U25" s="4">
        <v>894.05486303999999</v>
      </c>
      <c r="V25" s="10">
        <v>953.07395299999996</v>
      </c>
      <c r="W25" s="4">
        <v>10.6426886792453</v>
      </c>
      <c r="X25" s="5">
        <v>9.14</v>
      </c>
      <c r="Y25" s="4">
        <v>7.73</v>
      </c>
      <c r="Z25" s="4">
        <v>16.926148000000001</v>
      </c>
      <c r="AA25" s="10" t="s">
        <v>2934</v>
      </c>
      <c r="AB25" s="10" t="s">
        <v>2934</v>
      </c>
      <c r="AC25" s="4">
        <v>13.481256999999999</v>
      </c>
      <c r="AD25" s="4" t="s">
        <v>2934</v>
      </c>
      <c r="AE25" s="4" t="s">
        <v>2934</v>
      </c>
      <c r="AF25" s="4" t="s">
        <v>2934</v>
      </c>
      <c r="AG25" s="4" t="s">
        <v>2934</v>
      </c>
      <c r="AH25" s="4" t="s">
        <v>2934</v>
      </c>
      <c r="AI25" s="4">
        <v>0.906273</v>
      </c>
      <c r="AJ25" s="4">
        <v>0.906273</v>
      </c>
    </row>
    <row r="26" spans="1:36" x14ac:dyDescent="0.3">
      <c r="A26" s="1" t="s">
        <v>20</v>
      </c>
      <c r="B26" s="2">
        <v>5223225</v>
      </c>
      <c r="C26" s="3" t="s">
        <v>2919</v>
      </c>
      <c r="D26" s="4">
        <v>3861.25447708</v>
      </c>
      <c r="E26" s="3" t="s">
        <v>2925</v>
      </c>
      <c r="F26" s="3" t="s">
        <v>2926</v>
      </c>
      <c r="G26" s="3" t="s">
        <v>2927</v>
      </c>
      <c r="H26" s="3" t="s">
        <v>2928</v>
      </c>
      <c r="I26" s="3" t="s">
        <v>2972</v>
      </c>
      <c r="J26" s="4">
        <v>-10.833333</v>
      </c>
      <c r="K26" s="4">
        <v>-7.7891950000000003</v>
      </c>
      <c r="L26" s="4">
        <v>22.934158</v>
      </c>
      <c r="M26" s="4">
        <v>2.4489040000000002</v>
      </c>
      <c r="N26" s="4">
        <v>9.1452989999999996</v>
      </c>
      <c r="O26" s="4">
        <v>9.3843820000000004</v>
      </c>
      <c r="P26" s="4">
        <v>1.983671</v>
      </c>
      <c r="Q26" s="4">
        <v>5.6807749999999997</v>
      </c>
      <c r="R26" s="4">
        <v>15.414859999999999</v>
      </c>
      <c r="S26" s="3" t="s">
        <v>3767</v>
      </c>
      <c r="T26" s="4">
        <v>55.64</v>
      </c>
      <c r="U26" s="4">
        <v>3861.25447708</v>
      </c>
      <c r="V26" s="10">
        <v>5354.8004769999998</v>
      </c>
      <c r="W26" s="4">
        <v>0.79079798705966897</v>
      </c>
      <c r="X26" s="4">
        <v>75.73</v>
      </c>
      <c r="Y26" s="4">
        <v>44.73</v>
      </c>
      <c r="Z26" s="4">
        <v>9.1452989999999996</v>
      </c>
      <c r="AA26" s="10">
        <v>8.6542649163000007</v>
      </c>
      <c r="AB26" s="10">
        <v>9.4649190701000006</v>
      </c>
      <c r="AC26" s="4">
        <v>0.88489200000000001</v>
      </c>
      <c r="AD26" s="4">
        <v>0.8721967199556</v>
      </c>
      <c r="AE26" s="4">
        <v>0.89951962619089998</v>
      </c>
      <c r="AF26" s="4">
        <v>5.6807749999999997</v>
      </c>
      <c r="AG26" s="4">
        <v>7.1133075575365998</v>
      </c>
      <c r="AH26" s="4">
        <v>7.5474521656934996</v>
      </c>
      <c r="AI26" s="4">
        <v>1.983671</v>
      </c>
      <c r="AJ26" s="4">
        <v>7.4714650000000002</v>
      </c>
    </row>
    <row r="27" spans="1:36" x14ac:dyDescent="0.3">
      <c r="A27" s="1" t="s">
        <v>21</v>
      </c>
      <c r="B27" s="2">
        <v>4811530</v>
      </c>
      <c r="C27" s="3" t="s">
        <v>2919</v>
      </c>
      <c r="D27" s="4">
        <v>3520.3548408000001</v>
      </c>
      <c r="E27" s="3" t="s">
        <v>2920</v>
      </c>
      <c r="F27" s="3" t="s">
        <v>2960</v>
      </c>
      <c r="G27" s="3" t="s">
        <v>2973</v>
      </c>
      <c r="H27" s="3" t="s">
        <v>2974</v>
      </c>
      <c r="I27" s="3" t="s">
        <v>2975</v>
      </c>
      <c r="J27" s="4">
        <v>-51.322887000000001</v>
      </c>
      <c r="K27" s="4">
        <v>-50.392670000000003</v>
      </c>
      <c r="L27" s="4">
        <v>-3.0690539999999999</v>
      </c>
      <c r="M27" s="4">
        <v>-6.787998</v>
      </c>
      <c r="N27" s="4">
        <v>12.434383</v>
      </c>
      <c r="O27" s="4" t="s">
        <v>2924</v>
      </c>
      <c r="P27" s="4">
        <v>1.1471640000000001</v>
      </c>
      <c r="Q27" s="4">
        <v>7.5470050000000004</v>
      </c>
      <c r="R27" s="4" t="s">
        <v>2924</v>
      </c>
      <c r="S27" s="3" t="s">
        <v>3768</v>
      </c>
      <c r="T27" s="4">
        <v>37.9</v>
      </c>
      <c r="U27" s="4">
        <v>3520.3548408000001</v>
      </c>
      <c r="V27" s="10">
        <v>5562.9428399999997</v>
      </c>
      <c r="W27" s="4">
        <v>0</v>
      </c>
      <c r="X27" s="4">
        <v>87.77</v>
      </c>
      <c r="Y27" s="4">
        <v>36.5</v>
      </c>
      <c r="Z27" s="4">
        <v>12.434383</v>
      </c>
      <c r="AA27" s="10">
        <v>10.9918793503</v>
      </c>
      <c r="AB27" s="10">
        <v>11.1604513651</v>
      </c>
      <c r="AC27" s="4">
        <v>1.7815529999999999</v>
      </c>
      <c r="AD27" s="4">
        <v>1.6581251350985</v>
      </c>
      <c r="AE27" s="4">
        <v>1.7604573451248999</v>
      </c>
      <c r="AF27" s="4">
        <v>7.5470050000000004</v>
      </c>
      <c r="AG27" s="4">
        <v>7.3036129032258001</v>
      </c>
      <c r="AH27" s="4">
        <v>7.6585536377540002</v>
      </c>
      <c r="AI27" s="4">
        <v>1.1471640000000001</v>
      </c>
      <c r="AJ27" s="4">
        <v>5.0145540000000004</v>
      </c>
    </row>
    <row r="28" spans="1:36" x14ac:dyDescent="0.3">
      <c r="A28" s="1" t="s">
        <v>22</v>
      </c>
      <c r="B28" s="2">
        <v>4811060</v>
      </c>
      <c r="C28" s="3" t="s">
        <v>2919</v>
      </c>
      <c r="D28" s="4">
        <v>2807.0312011699998</v>
      </c>
      <c r="E28" s="3" t="s">
        <v>2920</v>
      </c>
      <c r="F28" s="3" t="s">
        <v>2921</v>
      </c>
      <c r="G28" s="3" t="s">
        <v>2941</v>
      </c>
      <c r="H28" s="3" t="s">
        <v>2941</v>
      </c>
      <c r="I28" s="3" t="s">
        <v>2942</v>
      </c>
      <c r="J28" s="4">
        <v>-46.273885</v>
      </c>
      <c r="K28" s="4">
        <v>2.0568659999999999</v>
      </c>
      <c r="L28" s="4">
        <v>3.6877689999999999</v>
      </c>
      <c r="M28" s="4">
        <v>-2.25956</v>
      </c>
      <c r="N28" s="4">
        <v>21.739691000000001</v>
      </c>
      <c r="O28" s="4">
        <v>13.760196000000001</v>
      </c>
      <c r="P28" s="4">
        <v>4.8616710000000003</v>
      </c>
      <c r="Q28" s="4">
        <v>16.913767</v>
      </c>
      <c r="R28" s="4">
        <v>10.332946</v>
      </c>
      <c r="S28" s="3" t="s">
        <v>3769</v>
      </c>
      <c r="T28" s="4">
        <v>16.87</v>
      </c>
      <c r="U28" s="4">
        <v>2807.0312011699998</v>
      </c>
      <c r="V28" s="10">
        <v>2291.0712010000002</v>
      </c>
      <c r="W28" s="4">
        <v>0</v>
      </c>
      <c r="X28" s="4">
        <v>32.590000000000003</v>
      </c>
      <c r="Y28" s="4">
        <v>14.15</v>
      </c>
      <c r="Z28" s="4">
        <v>21.739691000000001</v>
      </c>
      <c r="AA28" s="10">
        <v>33.000782472600001</v>
      </c>
      <c r="AB28" s="10">
        <v>24.318168713599999</v>
      </c>
      <c r="AC28" s="4">
        <v>2.4655429999999998</v>
      </c>
      <c r="AD28" s="4">
        <v>2.2011115517681001</v>
      </c>
      <c r="AE28" s="4">
        <v>2.3519300004026999</v>
      </c>
      <c r="AF28" s="4">
        <v>16.913767</v>
      </c>
      <c r="AG28" s="4">
        <v>18.078450627873298</v>
      </c>
      <c r="AH28" s="4">
        <v>18.5099523329006</v>
      </c>
      <c r="AI28" s="4">
        <v>4.8616710000000003</v>
      </c>
      <c r="AJ28" s="4">
        <v>5.9506170000000003</v>
      </c>
    </row>
    <row r="29" spans="1:36" x14ac:dyDescent="0.3">
      <c r="A29" s="1" t="s">
        <v>23</v>
      </c>
      <c r="B29" s="2">
        <v>103085</v>
      </c>
      <c r="C29" s="3" t="s">
        <v>2935</v>
      </c>
      <c r="D29" s="4">
        <v>2858.5557043399999</v>
      </c>
      <c r="E29" s="3" t="s">
        <v>2976</v>
      </c>
      <c r="F29" s="3" t="s">
        <v>2977</v>
      </c>
      <c r="G29" s="3" t="s">
        <v>2978</v>
      </c>
      <c r="H29" s="3" t="s">
        <v>2978</v>
      </c>
      <c r="I29" s="3" t="s">
        <v>2979</v>
      </c>
      <c r="J29" s="4">
        <v>40.446795999999999</v>
      </c>
      <c r="K29" s="4">
        <v>5.1959489999999997</v>
      </c>
      <c r="L29" s="4">
        <v>-4.2484970000000004</v>
      </c>
      <c r="M29" s="4">
        <v>-5.7593690000000004</v>
      </c>
      <c r="N29" s="4">
        <v>265.444444444444</v>
      </c>
      <c r="O29" s="4">
        <v>17.076483</v>
      </c>
      <c r="P29" s="4">
        <v>1.412272</v>
      </c>
      <c r="Q29" s="4">
        <v>22.553211999999998</v>
      </c>
      <c r="R29" s="4">
        <v>40.242868000000001</v>
      </c>
      <c r="S29" s="3" t="s">
        <v>3770</v>
      </c>
      <c r="T29" s="4">
        <v>23.89</v>
      </c>
      <c r="U29" s="4">
        <v>2858.5557043399999</v>
      </c>
      <c r="V29" s="10">
        <v>4933.1317040000004</v>
      </c>
      <c r="W29" s="4">
        <v>3.1812473838426101</v>
      </c>
      <c r="X29" s="4">
        <v>26.29</v>
      </c>
      <c r="Y29" s="4">
        <v>16.094999999999999</v>
      </c>
      <c r="Z29" s="5">
        <v>229.71153799999999</v>
      </c>
      <c r="AA29" s="10">
        <v>58.668958742599997</v>
      </c>
      <c r="AB29" s="10">
        <v>115.17693568599999</v>
      </c>
      <c r="AC29" s="4">
        <v>13.427324</v>
      </c>
      <c r="AD29" s="4">
        <v>13.759158686028499</v>
      </c>
      <c r="AE29" s="4">
        <v>15.788865974894</v>
      </c>
      <c r="AF29" s="4">
        <v>22.553211999999998</v>
      </c>
      <c r="AG29" s="4">
        <v>22.054652338902098</v>
      </c>
      <c r="AH29" s="4">
        <v>26.7275456765787</v>
      </c>
      <c r="AI29" s="4">
        <v>1.412272</v>
      </c>
      <c r="AJ29" s="4">
        <v>1.4765140000000001</v>
      </c>
    </row>
    <row r="30" spans="1:36" x14ac:dyDescent="0.3">
      <c r="A30" s="1" t="s">
        <v>24</v>
      </c>
      <c r="B30" s="2">
        <v>7689847</v>
      </c>
      <c r="C30" s="3" t="s">
        <v>2935</v>
      </c>
      <c r="D30" s="4">
        <v>868.72347134999995</v>
      </c>
      <c r="E30" s="3" t="s">
        <v>2925</v>
      </c>
      <c r="F30" s="3" t="s">
        <v>2980</v>
      </c>
      <c r="G30" s="3" t="s">
        <v>2981</v>
      </c>
      <c r="H30" s="3" t="s">
        <v>2982</v>
      </c>
      <c r="I30" s="3" t="s">
        <v>2983</v>
      </c>
      <c r="J30" s="4">
        <v>2.826511</v>
      </c>
      <c r="K30" s="4">
        <v>-11.567477</v>
      </c>
      <c r="L30" s="4">
        <v>-7.4561400000000004</v>
      </c>
      <c r="M30" s="4">
        <v>-10.365335999999999</v>
      </c>
      <c r="N30" s="4">
        <v>20.686274999999998</v>
      </c>
      <c r="O30" s="4">
        <v>12.382629</v>
      </c>
      <c r="P30" s="4">
        <v>4.2065390000000003</v>
      </c>
      <c r="Q30" s="4">
        <v>6.8837630000000001</v>
      </c>
      <c r="R30" s="4">
        <v>14.380501000000001</v>
      </c>
      <c r="S30" s="3" t="s">
        <v>3771</v>
      </c>
      <c r="T30" s="4">
        <v>10.55</v>
      </c>
      <c r="U30" s="4">
        <v>868.72347134999995</v>
      </c>
      <c r="V30" s="10">
        <v>1156.7854709999999</v>
      </c>
      <c r="W30" s="4">
        <v>0</v>
      </c>
      <c r="X30" s="4">
        <v>12.959899999999999</v>
      </c>
      <c r="Y30" s="4">
        <v>9.3699999999999992</v>
      </c>
      <c r="Z30" s="4">
        <v>20.686274999999998</v>
      </c>
      <c r="AA30" s="10">
        <v>11.535097310199999</v>
      </c>
      <c r="AB30" s="10">
        <v>11.715583391599999</v>
      </c>
      <c r="AC30" s="4">
        <v>0.95560599999999996</v>
      </c>
      <c r="AD30" s="4">
        <v>0.93422021110020004</v>
      </c>
      <c r="AE30" s="4">
        <v>0.95007121763500002</v>
      </c>
      <c r="AF30" s="4">
        <v>6.8837630000000001</v>
      </c>
      <c r="AG30" s="4">
        <v>6.1391606789462001</v>
      </c>
      <c r="AH30" s="4">
        <v>6.1791326286177997</v>
      </c>
      <c r="AI30" s="4">
        <v>4.2065390000000003</v>
      </c>
      <c r="AJ30" s="4" t="s">
        <v>2924</v>
      </c>
    </row>
    <row r="31" spans="1:36" x14ac:dyDescent="0.3">
      <c r="A31" s="1" t="s">
        <v>25</v>
      </c>
      <c r="B31" s="2">
        <v>4142760</v>
      </c>
      <c r="C31" s="3" t="s">
        <v>2935</v>
      </c>
      <c r="D31" s="4">
        <v>229157.08451869001</v>
      </c>
      <c r="E31" s="3" t="s">
        <v>2945</v>
      </c>
      <c r="F31" s="3" t="s">
        <v>2946</v>
      </c>
      <c r="G31" s="3" t="s">
        <v>2984</v>
      </c>
      <c r="H31" s="3" t="s">
        <v>2985</v>
      </c>
      <c r="I31" s="3" t="s">
        <v>2986</v>
      </c>
      <c r="J31" s="4">
        <v>3.3629570000000002</v>
      </c>
      <c r="K31" s="4">
        <v>8.9673429999999996</v>
      </c>
      <c r="L31" s="4">
        <v>2.6045310000000002</v>
      </c>
      <c r="M31" s="4">
        <v>2.1439720000000002</v>
      </c>
      <c r="N31" s="4" t="s">
        <v>2934</v>
      </c>
      <c r="O31" s="4" t="s">
        <v>2934</v>
      </c>
      <c r="P31" s="4" t="s">
        <v>2934</v>
      </c>
      <c r="Q31" s="4" t="s">
        <v>2934</v>
      </c>
      <c r="R31" s="4" t="s">
        <v>2934</v>
      </c>
      <c r="S31" s="3" t="s">
        <v>3772</v>
      </c>
      <c r="T31" s="4">
        <v>366.37</v>
      </c>
      <c r="U31" s="4">
        <v>229157.08451869001</v>
      </c>
      <c r="V31" s="10">
        <v>229904.20451800001</v>
      </c>
      <c r="W31" s="4">
        <v>1.5121325436034601</v>
      </c>
      <c r="X31" s="4">
        <v>387.51</v>
      </c>
      <c r="Y31" s="4">
        <v>278.69</v>
      </c>
      <c r="Z31" s="4" t="s">
        <v>2934</v>
      </c>
      <c r="AA31" s="10">
        <v>28.346060704500001</v>
      </c>
      <c r="AB31" s="10">
        <v>28.753642570099998</v>
      </c>
      <c r="AC31" s="4" t="s">
        <v>2934</v>
      </c>
      <c r="AD31" s="4">
        <v>3.3024366162500001</v>
      </c>
      <c r="AE31" s="4">
        <v>3.3428389369131</v>
      </c>
      <c r="AF31" s="4" t="s">
        <v>2934</v>
      </c>
      <c r="AG31" s="4">
        <v>16.973583748153501</v>
      </c>
      <c r="AH31" s="4">
        <v>17.3118691214883</v>
      </c>
      <c r="AI31" s="4" t="s">
        <v>2934</v>
      </c>
      <c r="AJ31" s="4" t="s">
        <v>2934</v>
      </c>
    </row>
    <row r="32" spans="1:36" x14ac:dyDescent="0.3">
      <c r="A32" s="1" t="s">
        <v>26</v>
      </c>
      <c r="B32" s="2">
        <v>4828634</v>
      </c>
      <c r="C32" s="3" t="s">
        <v>2935</v>
      </c>
      <c r="D32" s="4">
        <v>492.26934240000003</v>
      </c>
      <c r="E32" s="3" t="s">
        <v>2936</v>
      </c>
      <c r="F32" s="3" t="s">
        <v>2966</v>
      </c>
      <c r="G32" s="3" t="s">
        <v>2967</v>
      </c>
      <c r="H32" s="3" t="s">
        <v>2987</v>
      </c>
      <c r="I32" s="3" t="s">
        <v>2988</v>
      </c>
      <c r="J32" s="4">
        <v>-8.4628669999999993</v>
      </c>
      <c r="K32" s="4">
        <v>0.56925999999999999</v>
      </c>
      <c r="L32" s="4">
        <v>-6.1946899999999996</v>
      </c>
      <c r="M32" s="4">
        <v>-10.016978</v>
      </c>
      <c r="N32" s="4" t="s">
        <v>2924</v>
      </c>
      <c r="O32" s="4">
        <v>3.6152799999999998</v>
      </c>
      <c r="P32" s="4">
        <v>0.80424899999999999</v>
      </c>
      <c r="Q32" s="4">
        <v>6.122503</v>
      </c>
      <c r="R32" s="4">
        <v>6.3666749999999999</v>
      </c>
      <c r="S32" s="3" t="s">
        <v>3773</v>
      </c>
      <c r="T32" s="4">
        <v>5.3</v>
      </c>
      <c r="U32" s="4">
        <v>492.26934240000003</v>
      </c>
      <c r="V32" s="10">
        <v>1392.869342</v>
      </c>
      <c r="W32" s="4">
        <v>5.6603773584905701</v>
      </c>
      <c r="X32" s="4">
        <v>6.62</v>
      </c>
      <c r="Y32" s="5">
        <v>4.3650000000000002</v>
      </c>
      <c r="Z32" s="4" t="s">
        <v>2924</v>
      </c>
      <c r="AA32" s="10">
        <v>4.6902654867000004</v>
      </c>
      <c r="AB32" s="10">
        <v>5.0798884340999999</v>
      </c>
      <c r="AC32" s="4">
        <v>0.81611800000000001</v>
      </c>
      <c r="AD32" s="4">
        <v>0.82569420957999995</v>
      </c>
      <c r="AE32" s="4">
        <v>0.83247976250879996</v>
      </c>
      <c r="AF32" s="4">
        <v>6.122503</v>
      </c>
      <c r="AG32" s="4">
        <v>5.6586201178142996</v>
      </c>
      <c r="AH32" s="4">
        <v>6.0253900010757997</v>
      </c>
      <c r="AI32" s="4">
        <v>0.80424899999999999</v>
      </c>
      <c r="AJ32" s="4" t="s">
        <v>2924</v>
      </c>
    </row>
    <row r="33" spans="1:36" x14ac:dyDescent="0.3">
      <c r="A33" s="1" t="s">
        <v>27</v>
      </c>
      <c r="B33" s="2">
        <v>4097321</v>
      </c>
      <c r="C33" s="3" t="s">
        <v>2919</v>
      </c>
      <c r="D33" s="4">
        <v>5563.2935716800002</v>
      </c>
      <c r="E33" s="3" t="s">
        <v>2945</v>
      </c>
      <c r="F33" s="3" t="s">
        <v>2946</v>
      </c>
      <c r="G33" s="3" t="s">
        <v>2947</v>
      </c>
      <c r="H33" s="3" t="s">
        <v>2989</v>
      </c>
      <c r="I33" s="3" t="s">
        <v>2949</v>
      </c>
      <c r="J33" s="4">
        <v>74.991752000000005</v>
      </c>
      <c r="K33" s="4">
        <v>5.3844630000000002</v>
      </c>
      <c r="L33" s="4">
        <v>-3.0878860000000001</v>
      </c>
      <c r="M33" s="4">
        <v>-1.7959639999999999</v>
      </c>
      <c r="N33" s="4">
        <v>25.054321999999999</v>
      </c>
      <c r="O33" s="4">
        <v>20.221121</v>
      </c>
      <c r="P33" s="4">
        <v>4.1832950000000002</v>
      </c>
      <c r="Q33" s="4">
        <v>14.675461</v>
      </c>
      <c r="R33" s="4">
        <v>19.578596999999998</v>
      </c>
      <c r="S33" s="3" t="s">
        <v>3774</v>
      </c>
      <c r="T33" s="4">
        <v>53.04</v>
      </c>
      <c r="U33" s="4">
        <v>5563.2935716800002</v>
      </c>
      <c r="V33" s="10">
        <v>6420.3675709999998</v>
      </c>
      <c r="W33" s="4">
        <v>0</v>
      </c>
      <c r="X33" s="4">
        <v>59.71</v>
      </c>
      <c r="Y33" s="4">
        <v>28.79</v>
      </c>
      <c r="Z33" s="4">
        <v>25.054321999999999</v>
      </c>
      <c r="AA33" s="10">
        <v>24.686990923900002</v>
      </c>
      <c r="AB33" s="10">
        <v>23.202099737499999</v>
      </c>
      <c r="AC33" s="4">
        <v>3.968547</v>
      </c>
      <c r="AD33" s="4">
        <v>3.8885717669634001</v>
      </c>
      <c r="AE33" s="4">
        <v>4.0321754017720002</v>
      </c>
      <c r="AF33" s="4">
        <v>14.675461</v>
      </c>
      <c r="AG33" s="4">
        <v>15.1003979526726</v>
      </c>
      <c r="AH33" s="4">
        <v>14.456320624906001</v>
      </c>
      <c r="AI33" s="4">
        <v>4.1832950000000002</v>
      </c>
      <c r="AJ33" s="4" t="s">
        <v>2924</v>
      </c>
    </row>
    <row r="34" spans="1:36" x14ac:dyDescent="0.3">
      <c r="A34" s="1" t="s">
        <v>28</v>
      </c>
      <c r="B34" s="2">
        <v>5328081</v>
      </c>
      <c r="C34" s="3" t="s">
        <v>2940</v>
      </c>
      <c r="D34" s="4">
        <v>933.78119876999995</v>
      </c>
      <c r="E34" s="3" t="s">
        <v>2945</v>
      </c>
      <c r="F34" s="3" t="s">
        <v>2990</v>
      </c>
      <c r="G34" s="3" t="s">
        <v>2990</v>
      </c>
      <c r="H34" s="3" t="s">
        <v>2991</v>
      </c>
      <c r="I34" s="3" t="s">
        <v>2992</v>
      </c>
      <c r="J34" s="4">
        <v>-19.492440999999999</v>
      </c>
      <c r="K34" s="4">
        <v>-12.5</v>
      </c>
      <c r="L34" s="4">
        <v>-20.182013000000001</v>
      </c>
      <c r="M34" s="4">
        <v>-4.3617699999999999</v>
      </c>
      <c r="N34" s="4">
        <v>11.176912</v>
      </c>
      <c r="O34" s="4" t="s">
        <v>2924</v>
      </c>
      <c r="P34" s="4">
        <v>1.05</v>
      </c>
      <c r="Q34" s="4">
        <v>6.0705410000000004</v>
      </c>
      <c r="R34" s="4" t="s">
        <v>2924</v>
      </c>
      <c r="S34" s="3" t="s">
        <v>3775</v>
      </c>
      <c r="T34" s="4">
        <v>14.91</v>
      </c>
      <c r="U34" s="4">
        <v>933.78119876999995</v>
      </c>
      <c r="V34" s="10">
        <v>916.78519800000004</v>
      </c>
      <c r="W34" s="4">
        <v>0</v>
      </c>
      <c r="X34" s="4">
        <v>34.399900000000002</v>
      </c>
      <c r="Y34" s="4">
        <v>13.87</v>
      </c>
      <c r="Z34" s="4">
        <v>11.176912</v>
      </c>
      <c r="AA34" s="10">
        <v>9.0776255707000004</v>
      </c>
      <c r="AB34" s="10">
        <v>7.3629629629000002</v>
      </c>
      <c r="AC34" s="4">
        <v>1.2576480000000001</v>
      </c>
      <c r="AD34" s="4">
        <v>1.1230030306137</v>
      </c>
      <c r="AE34" s="4">
        <v>1.2388945466017001</v>
      </c>
      <c r="AF34" s="4">
        <v>6.0705410000000004</v>
      </c>
      <c r="AG34" s="4">
        <v>5.2016181446809</v>
      </c>
      <c r="AH34" s="4">
        <v>5.6049678497814996</v>
      </c>
      <c r="AI34" s="4">
        <v>1.05</v>
      </c>
      <c r="AJ34" s="4">
        <v>1.063329</v>
      </c>
    </row>
    <row r="35" spans="1:36" x14ac:dyDescent="0.3">
      <c r="A35" s="1" t="s">
        <v>29</v>
      </c>
      <c r="B35" s="2">
        <v>4991217</v>
      </c>
      <c r="C35" s="3" t="s">
        <v>2935</v>
      </c>
      <c r="D35" s="4">
        <v>9251.5242288000009</v>
      </c>
      <c r="E35" s="3" t="s">
        <v>2936</v>
      </c>
      <c r="F35" s="3" t="s">
        <v>2937</v>
      </c>
      <c r="G35" s="3" t="s">
        <v>2993</v>
      </c>
      <c r="H35" s="3" t="s">
        <v>2994</v>
      </c>
      <c r="I35" s="3" t="s">
        <v>2995</v>
      </c>
      <c r="J35" s="4">
        <v>49.607078000000001</v>
      </c>
      <c r="K35" s="4">
        <v>11.192741</v>
      </c>
      <c r="L35" s="4">
        <v>-4.0935300000000003</v>
      </c>
      <c r="M35" s="4">
        <v>-4.7334300000000002</v>
      </c>
      <c r="N35" s="4">
        <v>22.522321000000002</v>
      </c>
      <c r="O35" s="4">
        <v>16.839119</v>
      </c>
      <c r="P35" s="4">
        <v>3.8811179999999998</v>
      </c>
      <c r="Q35" s="4">
        <v>13.322291</v>
      </c>
      <c r="R35" s="4">
        <v>18.583793</v>
      </c>
      <c r="S35" s="3" t="s">
        <v>3776</v>
      </c>
      <c r="T35" s="4">
        <v>302.7</v>
      </c>
      <c r="U35" s="4">
        <v>9251.5242288000009</v>
      </c>
      <c r="V35" s="10">
        <v>8979.2242279999991</v>
      </c>
      <c r="W35" s="4">
        <v>0.19821605550049601</v>
      </c>
      <c r="X35" s="4">
        <v>337.99</v>
      </c>
      <c r="Y35" s="4">
        <v>200.27</v>
      </c>
      <c r="Z35" s="4">
        <v>22.522321000000002</v>
      </c>
      <c r="AA35" s="10">
        <v>17.940435619999999</v>
      </c>
      <c r="AB35" s="10">
        <v>17.940435619999999</v>
      </c>
      <c r="AC35" s="4">
        <v>2.3377309999999998</v>
      </c>
      <c r="AD35" s="4">
        <v>2.1661626448817</v>
      </c>
      <c r="AE35" s="4">
        <v>2.1661626448817</v>
      </c>
      <c r="AF35" s="4">
        <v>13.322291</v>
      </c>
      <c r="AG35" s="4">
        <v>11.904112215893999</v>
      </c>
      <c r="AH35" s="4">
        <v>11.904112215893999</v>
      </c>
      <c r="AI35" s="4">
        <v>3.8811179999999998</v>
      </c>
      <c r="AJ35" s="4">
        <v>10.996077</v>
      </c>
    </row>
    <row r="36" spans="1:36" x14ac:dyDescent="0.3">
      <c r="A36" s="1" t="s">
        <v>30</v>
      </c>
      <c r="B36" s="2">
        <v>4912136</v>
      </c>
      <c r="C36" s="3" t="s">
        <v>2935</v>
      </c>
      <c r="D36" s="4">
        <v>4251.3421940799999</v>
      </c>
      <c r="E36" s="3" t="s">
        <v>2925</v>
      </c>
      <c r="F36" s="3" t="s">
        <v>2996</v>
      </c>
      <c r="G36" s="3" t="s">
        <v>2997</v>
      </c>
      <c r="H36" s="3" t="s">
        <v>2997</v>
      </c>
      <c r="I36" s="3" t="s">
        <v>2998</v>
      </c>
      <c r="J36" s="4">
        <v>10.790683</v>
      </c>
      <c r="K36" s="4">
        <v>10.336121</v>
      </c>
      <c r="L36" s="4">
        <v>1.1866859999999999</v>
      </c>
      <c r="M36" s="4">
        <v>-4.9870910000000004</v>
      </c>
      <c r="N36" s="4">
        <v>23.871628999999999</v>
      </c>
      <c r="O36" s="4">
        <v>18.232073</v>
      </c>
      <c r="P36" s="4">
        <v>4.950088</v>
      </c>
      <c r="Q36" s="4">
        <v>13.645651000000001</v>
      </c>
      <c r="R36" s="4">
        <v>25.233875000000001</v>
      </c>
      <c r="S36" s="3" t="s">
        <v>3777</v>
      </c>
      <c r="T36" s="4">
        <v>69.92</v>
      </c>
      <c r="U36" s="4">
        <v>4251.3421940799999</v>
      </c>
      <c r="V36" s="10">
        <v>5002.7071939999996</v>
      </c>
      <c r="W36" s="4">
        <v>1.2299771167048099</v>
      </c>
      <c r="X36" s="4">
        <v>76.59</v>
      </c>
      <c r="Y36" s="4">
        <v>58.54</v>
      </c>
      <c r="Z36" s="4">
        <v>23.871628999999999</v>
      </c>
      <c r="AA36" s="10">
        <v>20.5683355886</v>
      </c>
      <c r="AB36" s="10">
        <v>22.796927370599999</v>
      </c>
      <c r="AC36" s="4">
        <v>2.063072</v>
      </c>
      <c r="AD36" s="4">
        <v>1.9626064491891999</v>
      </c>
      <c r="AE36" s="4">
        <v>2.0269196576302999</v>
      </c>
      <c r="AF36" s="4">
        <v>13.645651000000001</v>
      </c>
      <c r="AG36" s="4">
        <v>12.254028644213101</v>
      </c>
      <c r="AH36" s="4">
        <v>12.4502996509332</v>
      </c>
      <c r="AI36" s="4">
        <v>4.950088</v>
      </c>
      <c r="AJ36" s="4">
        <v>38.207650000000001</v>
      </c>
    </row>
    <row r="37" spans="1:36" x14ac:dyDescent="0.3">
      <c r="A37" s="1" t="s">
        <v>31</v>
      </c>
      <c r="B37" s="2">
        <v>5294845</v>
      </c>
      <c r="C37" s="3" t="s">
        <v>2919</v>
      </c>
      <c r="D37" s="4">
        <v>3669.6387900700001</v>
      </c>
      <c r="E37" s="3" t="s">
        <v>2936</v>
      </c>
      <c r="F37" s="3" t="s">
        <v>2966</v>
      </c>
      <c r="G37" s="3" t="s">
        <v>2967</v>
      </c>
      <c r="H37" s="3" t="s">
        <v>2999</v>
      </c>
      <c r="I37" s="3" t="s">
        <v>3000</v>
      </c>
      <c r="J37" s="4">
        <v>43.823915999999997</v>
      </c>
      <c r="K37" s="4">
        <v>5.493976</v>
      </c>
      <c r="L37" s="4">
        <v>2.4333179999999999</v>
      </c>
      <c r="M37" s="4">
        <v>7.8325120000000004</v>
      </c>
      <c r="N37" s="4" t="s">
        <v>2924</v>
      </c>
      <c r="O37" s="4" t="s">
        <v>2924</v>
      </c>
      <c r="P37" s="4">
        <v>8.0153789999999994</v>
      </c>
      <c r="Q37" s="4" t="s">
        <v>2924</v>
      </c>
      <c r="R37" s="4" t="s">
        <v>2924</v>
      </c>
      <c r="S37" s="3" t="s">
        <v>3778</v>
      </c>
      <c r="T37" s="4">
        <v>21.89</v>
      </c>
      <c r="U37" s="4">
        <v>3669.6387900700001</v>
      </c>
      <c r="V37" s="10">
        <v>3538.2447900000002</v>
      </c>
      <c r="W37" s="4">
        <v>0</v>
      </c>
      <c r="X37" s="4">
        <v>23.456</v>
      </c>
      <c r="Y37" s="4">
        <v>12.84</v>
      </c>
      <c r="Z37" s="4" t="s">
        <v>2924</v>
      </c>
      <c r="AA37" s="10">
        <v>77.955840455800001</v>
      </c>
      <c r="AB37" s="10" t="s">
        <v>2924</v>
      </c>
      <c r="AC37" s="4">
        <v>5.9364629999999998</v>
      </c>
      <c r="AD37" s="4">
        <v>4.6865975761450001</v>
      </c>
      <c r="AE37" s="4">
        <v>5.5893561851519999</v>
      </c>
      <c r="AF37" s="4" t="s">
        <v>2924</v>
      </c>
      <c r="AG37" s="4">
        <v>49.151368099940697</v>
      </c>
      <c r="AH37" s="4">
        <v>136.50488304910289</v>
      </c>
      <c r="AI37" s="4">
        <v>8.0153789999999994</v>
      </c>
      <c r="AJ37" s="4">
        <v>32.333826000000002</v>
      </c>
    </row>
    <row r="38" spans="1:36" x14ac:dyDescent="0.3">
      <c r="A38" s="1" t="s">
        <v>32</v>
      </c>
      <c r="B38" s="2">
        <v>4047880</v>
      </c>
      <c r="C38" s="3" t="s">
        <v>2935</v>
      </c>
      <c r="D38" s="4">
        <v>2264.1922570800002</v>
      </c>
      <c r="E38" s="3" t="s">
        <v>2930</v>
      </c>
      <c r="F38" s="3" t="s">
        <v>2953</v>
      </c>
      <c r="G38" s="3" t="s">
        <v>2954</v>
      </c>
      <c r="H38" s="3" t="s">
        <v>2955</v>
      </c>
      <c r="I38" s="3" t="s">
        <v>3001</v>
      </c>
      <c r="J38" s="4">
        <v>15.358362</v>
      </c>
      <c r="K38" s="4">
        <v>-5.2336450000000001</v>
      </c>
      <c r="L38" s="4">
        <v>-9.0582960000000003</v>
      </c>
      <c r="M38" s="4">
        <v>-1.0248900000000001</v>
      </c>
      <c r="N38" s="4">
        <v>4.0214160000000003</v>
      </c>
      <c r="O38" s="4" t="s">
        <v>2934</v>
      </c>
      <c r="P38" s="4">
        <v>0.85602100000000003</v>
      </c>
      <c r="Q38" s="4" t="s">
        <v>2934</v>
      </c>
      <c r="R38" s="4" t="s">
        <v>2934</v>
      </c>
      <c r="S38" s="3" t="s">
        <v>3779</v>
      </c>
      <c r="T38" s="4">
        <v>20.28</v>
      </c>
      <c r="U38" s="4">
        <v>2264.1922570800002</v>
      </c>
      <c r="V38" s="10">
        <v>2263.9378470000001</v>
      </c>
      <c r="W38" s="4">
        <v>38.658777120315598</v>
      </c>
      <c r="X38" s="4">
        <v>22.628499999999999</v>
      </c>
      <c r="Y38" s="4">
        <v>17.18</v>
      </c>
      <c r="Z38" s="4">
        <v>4.0214160000000003</v>
      </c>
      <c r="AA38" s="10" t="s">
        <v>2934</v>
      </c>
      <c r="AB38" s="10" t="s">
        <v>2934</v>
      </c>
      <c r="AC38" s="4">
        <v>65.132756999999998</v>
      </c>
      <c r="AD38" s="4" t="s">
        <v>2934</v>
      </c>
      <c r="AE38" s="4" t="s">
        <v>2934</v>
      </c>
      <c r="AF38" s="4" t="s">
        <v>2934</v>
      </c>
      <c r="AG38" s="4" t="s">
        <v>2934</v>
      </c>
      <c r="AH38" s="4" t="s">
        <v>2934</v>
      </c>
      <c r="AI38" s="4">
        <v>0.85602100000000003</v>
      </c>
      <c r="AJ38" s="4">
        <v>0.85602100000000003</v>
      </c>
    </row>
    <row r="39" spans="1:36" x14ac:dyDescent="0.3">
      <c r="A39" s="1" t="s">
        <v>33</v>
      </c>
      <c r="B39" s="2">
        <v>4783704</v>
      </c>
      <c r="C39" s="3" t="s">
        <v>2935</v>
      </c>
      <c r="D39" s="4">
        <v>536.30821587000003</v>
      </c>
      <c r="E39" s="3" t="s">
        <v>2930</v>
      </c>
      <c r="F39" s="3" t="s">
        <v>2953</v>
      </c>
      <c r="G39" s="3" t="s">
        <v>2954</v>
      </c>
      <c r="H39" s="3" t="s">
        <v>2955</v>
      </c>
      <c r="I39" s="3" t="s">
        <v>2971</v>
      </c>
      <c r="J39" s="4">
        <v>0.52480899999999997</v>
      </c>
      <c r="K39" s="4">
        <v>-9.1418719999999993</v>
      </c>
      <c r="L39" s="4">
        <v>-13.505747</v>
      </c>
      <c r="M39" s="4">
        <v>-4.5742750000000001</v>
      </c>
      <c r="N39" s="4">
        <v>5.6609350000000003</v>
      </c>
      <c r="O39" s="4" t="s">
        <v>2934</v>
      </c>
      <c r="P39" s="4">
        <v>0.77726099999999998</v>
      </c>
      <c r="Q39" s="4" t="s">
        <v>2934</v>
      </c>
      <c r="R39" s="4" t="s">
        <v>2934</v>
      </c>
      <c r="S39" s="3" t="s">
        <v>3780</v>
      </c>
      <c r="T39" s="4">
        <v>21.07</v>
      </c>
      <c r="U39" s="4">
        <v>536.30821587000003</v>
      </c>
      <c r="V39" s="10">
        <v>536.15736500000003</v>
      </c>
      <c r="W39" s="4">
        <v>19.553868058851499</v>
      </c>
      <c r="X39" s="4">
        <v>24.79</v>
      </c>
      <c r="Y39" s="4">
        <v>19.850000000000001</v>
      </c>
      <c r="Z39" s="4">
        <v>5.6609350000000003</v>
      </c>
      <c r="AA39" s="10" t="s">
        <v>2934</v>
      </c>
      <c r="AB39" s="10" t="s">
        <v>2934</v>
      </c>
      <c r="AC39" s="4">
        <v>25.944053</v>
      </c>
      <c r="AD39" s="4" t="s">
        <v>2934</v>
      </c>
      <c r="AE39" s="4" t="s">
        <v>2934</v>
      </c>
      <c r="AF39" s="4" t="s">
        <v>2934</v>
      </c>
      <c r="AG39" s="4" t="s">
        <v>2934</v>
      </c>
      <c r="AH39" s="4" t="s">
        <v>2934</v>
      </c>
      <c r="AI39" s="4">
        <v>0.77726099999999998</v>
      </c>
      <c r="AJ39" s="4">
        <v>0.77726099999999998</v>
      </c>
    </row>
    <row r="40" spans="1:36" x14ac:dyDescent="0.3">
      <c r="A40" s="1" t="s">
        <v>34</v>
      </c>
      <c r="B40" s="2">
        <v>15907646</v>
      </c>
      <c r="C40" s="3" t="s">
        <v>2956</v>
      </c>
      <c r="D40" s="4">
        <v>1353.0520991200001</v>
      </c>
      <c r="E40" s="3" t="s">
        <v>2920</v>
      </c>
      <c r="F40" s="3" t="s">
        <v>2960</v>
      </c>
      <c r="G40" s="3" t="s">
        <v>2973</v>
      </c>
      <c r="H40" s="3" t="s">
        <v>3002</v>
      </c>
      <c r="I40" s="3" t="s">
        <v>3003</v>
      </c>
      <c r="J40" s="4">
        <v>44.992947999999998</v>
      </c>
      <c r="K40" s="4">
        <v>-8.6222220000000007</v>
      </c>
      <c r="L40" s="4">
        <v>5.761317</v>
      </c>
      <c r="M40" s="4">
        <v>7.6439789999999999</v>
      </c>
      <c r="N40" s="4" t="s">
        <v>2924</v>
      </c>
      <c r="O40" s="4">
        <v>5.9767440000000001</v>
      </c>
      <c r="P40" s="4">
        <v>0.89228399999999997</v>
      </c>
      <c r="Q40" s="4">
        <v>4.704701</v>
      </c>
      <c r="R40" s="4">
        <v>10.869507</v>
      </c>
      <c r="S40" s="3" t="s">
        <v>3781</v>
      </c>
      <c r="T40" s="5">
        <v>10.28</v>
      </c>
      <c r="U40" s="4">
        <v>1353.0520991200001</v>
      </c>
      <c r="V40" s="10">
        <v>3437.400099</v>
      </c>
      <c r="W40" s="4">
        <v>0</v>
      </c>
      <c r="X40" s="5">
        <v>11.9</v>
      </c>
      <c r="Y40" s="4">
        <v>6.46</v>
      </c>
      <c r="Z40" s="4" t="s">
        <v>2924</v>
      </c>
      <c r="AA40" s="10">
        <v>10.699417152300001</v>
      </c>
      <c r="AB40" s="10">
        <v>11.222094863800001</v>
      </c>
      <c r="AC40" s="4">
        <v>1.0535890000000001</v>
      </c>
      <c r="AD40" s="4">
        <v>1.0431791924389999</v>
      </c>
      <c r="AE40" s="4">
        <v>1.0630528068884</v>
      </c>
      <c r="AF40" s="4">
        <v>4.704701</v>
      </c>
      <c r="AG40" s="4">
        <v>5.0776224470080003</v>
      </c>
      <c r="AH40" s="4">
        <v>5.1701024403411999</v>
      </c>
      <c r="AI40" s="4">
        <v>0.89228399999999997</v>
      </c>
      <c r="AJ40" s="4" t="s">
        <v>2924</v>
      </c>
    </row>
    <row r="41" spans="1:36" x14ac:dyDescent="0.3">
      <c r="A41" s="1" t="s">
        <v>35</v>
      </c>
      <c r="B41" s="2">
        <v>4810366</v>
      </c>
      <c r="C41" s="3" t="s">
        <v>2919</v>
      </c>
      <c r="D41" s="4">
        <v>2356.2799110000001</v>
      </c>
      <c r="E41" s="3" t="s">
        <v>2920</v>
      </c>
      <c r="F41" s="3" t="s">
        <v>2960</v>
      </c>
      <c r="G41" s="3" t="s">
        <v>2973</v>
      </c>
      <c r="H41" s="3" t="s">
        <v>3004</v>
      </c>
      <c r="I41" s="3" t="s">
        <v>3005</v>
      </c>
      <c r="J41" s="4">
        <v>36.377789</v>
      </c>
      <c r="K41" s="4">
        <v>0.73597100000000004</v>
      </c>
      <c r="L41" s="4">
        <v>8.6040170000000007</v>
      </c>
      <c r="M41" s="4">
        <v>5.12</v>
      </c>
      <c r="N41" s="4">
        <v>30.103093000000001</v>
      </c>
      <c r="O41" s="4">
        <v>17.189952999999999</v>
      </c>
      <c r="P41" s="4">
        <v>2.4864700000000002</v>
      </c>
      <c r="Q41" s="4">
        <v>16.105097000000001</v>
      </c>
      <c r="R41" s="4">
        <v>17.647473000000002</v>
      </c>
      <c r="S41" s="3" t="s">
        <v>3782</v>
      </c>
      <c r="T41" s="4">
        <v>131.4</v>
      </c>
      <c r="U41" s="4">
        <v>2356.2799110000001</v>
      </c>
      <c r="V41" s="10">
        <v>2183.1909110000001</v>
      </c>
      <c r="W41" s="4">
        <v>0</v>
      </c>
      <c r="X41" s="5">
        <v>136.12</v>
      </c>
      <c r="Y41" s="4">
        <v>85.94</v>
      </c>
      <c r="Z41" s="4">
        <v>30.103093000000001</v>
      </c>
      <c r="AA41" s="10">
        <v>22.782044835800001</v>
      </c>
      <c r="AB41" s="10">
        <v>25.1464002755</v>
      </c>
      <c r="AC41" s="4">
        <v>1.9255420000000001</v>
      </c>
      <c r="AD41" s="4">
        <v>1.6058259766381999</v>
      </c>
      <c r="AE41" s="4">
        <v>1.9110385537264001</v>
      </c>
      <c r="AF41" s="4">
        <v>16.105097000000001</v>
      </c>
      <c r="AG41" s="4">
        <v>13.1066214828938</v>
      </c>
      <c r="AH41" s="4">
        <v>15.711308194943699</v>
      </c>
      <c r="AI41" s="4">
        <v>2.4864700000000002</v>
      </c>
      <c r="AJ41" s="4">
        <v>11.935689</v>
      </c>
    </row>
    <row r="42" spans="1:36" x14ac:dyDescent="0.3">
      <c r="A42" s="1" t="s">
        <v>36</v>
      </c>
      <c r="B42" s="2">
        <v>4910946</v>
      </c>
      <c r="C42" s="3" t="s">
        <v>2935</v>
      </c>
      <c r="D42" s="4">
        <v>970.05002562000004</v>
      </c>
      <c r="E42" s="3" t="s">
        <v>3006</v>
      </c>
      <c r="F42" s="3" t="s">
        <v>3007</v>
      </c>
      <c r="G42" s="3" t="s">
        <v>3008</v>
      </c>
      <c r="H42" s="3" t="s">
        <v>3009</v>
      </c>
      <c r="I42" s="3" t="s">
        <v>3010</v>
      </c>
      <c r="J42" s="4">
        <v>-13.255185000000001</v>
      </c>
      <c r="K42" s="4">
        <v>-15.687993000000001</v>
      </c>
      <c r="L42" s="4">
        <v>-12.704174</v>
      </c>
      <c r="M42" s="4">
        <v>-7.7660590000000003</v>
      </c>
      <c r="N42" s="4" t="s">
        <v>2934</v>
      </c>
      <c r="O42" s="4" t="s">
        <v>2934</v>
      </c>
      <c r="P42" s="4" t="s">
        <v>2934</v>
      </c>
      <c r="Q42" s="4" t="s">
        <v>2934</v>
      </c>
      <c r="R42" s="4" t="s">
        <v>2934</v>
      </c>
      <c r="S42" s="3" t="s">
        <v>3783</v>
      </c>
      <c r="T42" s="5">
        <v>9.6199999999999992</v>
      </c>
      <c r="U42" s="4">
        <v>970.05002562000004</v>
      </c>
      <c r="V42" s="10">
        <v>2024.981025</v>
      </c>
      <c r="W42" s="4">
        <v>3.5571725571725601</v>
      </c>
      <c r="X42" s="4">
        <v>12.074999999999999</v>
      </c>
      <c r="Y42" s="4">
        <v>8.7200000000000006</v>
      </c>
      <c r="Z42" s="4" t="s">
        <v>2934</v>
      </c>
      <c r="AA42" s="10">
        <v>5.2499454267000001</v>
      </c>
      <c r="AB42" s="10">
        <v>5.8303030302999996</v>
      </c>
      <c r="AC42" s="4" t="s">
        <v>2934</v>
      </c>
      <c r="AD42" s="4">
        <v>1.2606866922035</v>
      </c>
      <c r="AE42" s="4">
        <v>1.3441627255059001</v>
      </c>
      <c r="AF42" s="4" t="s">
        <v>2934</v>
      </c>
      <c r="AG42" s="4">
        <v>3.8380138745975998</v>
      </c>
      <c r="AH42" s="4">
        <v>4.2822298547428996</v>
      </c>
      <c r="AI42" s="4" t="s">
        <v>2934</v>
      </c>
      <c r="AJ42" s="4" t="s">
        <v>2934</v>
      </c>
    </row>
    <row r="43" spans="1:36" x14ac:dyDescent="0.3">
      <c r="A43" s="1" t="s">
        <v>37</v>
      </c>
      <c r="B43" s="2">
        <v>4968288</v>
      </c>
      <c r="C43" s="3" t="s">
        <v>2919</v>
      </c>
      <c r="D43" s="4">
        <v>1492.5590394200001</v>
      </c>
      <c r="E43" s="3" t="s">
        <v>2945</v>
      </c>
      <c r="F43" s="3" t="s">
        <v>2946</v>
      </c>
      <c r="G43" s="3" t="s">
        <v>2947</v>
      </c>
      <c r="H43" s="3" t="s">
        <v>2948</v>
      </c>
      <c r="I43" s="3" t="s">
        <v>2949</v>
      </c>
      <c r="J43" s="4">
        <v>15.080033999999999</v>
      </c>
      <c r="K43" s="4">
        <v>9.1054309999999994</v>
      </c>
      <c r="L43" s="4">
        <v>18.576388999999999</v>
      </c>
      <c r="M43" s="4">
        <v>-5.0069540000000003</v>
      </c>
      <c r="N43" s="4">
        <v>36.918919000000002</v>
      </c>
      <c r="O43" s="4">
        <v>11.3361</v>
      </c>
      <c r="P43" s="4">
        <v>3.9434179999999999</v>
      </c>
      <c r="Q43" s="4">
        <v>10.140909000000001</v>
      </c>
      <c r="R43" s="4">
        <v>13.428542999999999</v>
      </c>
      <c r="S43" s="3" t="s">
        <v>3784</v>
      </c>
      <c r="T43" s="5">
        <v>13.66</v>
      </c>
      <c r="U43" s="4">
        <v>1492.5590394200001</v>
      </c>
      <c r="V43" s="10">
        <v>1937.299039</v>
      </c>
      <c r="W43" s="4">
        <v>1.46412884333821</v>
      </c>
      <c r="X43" s="4">
        <v>14.75</v>
      </c>
      <c r="Y43" s="5">
        <v>9.6800999999999995</v>
      </c>
      <c r="Z43" s="4">
        <v>36.918919000000002</v>
      </c>
      <c r="AA43" s="10">
        <v>8.9986824768999991</v>
      </c>
      <c r="AB43" s="10">
        <v>10.904707544600001</v>
      </c>
      <c r="AC43" s="4">
        <v>5.6362220000000001</v>
      </c>
      <c r="AD43" s="4">
        <v>4.5422689105184997</v>
      </c>
      <c r="AE43" s="4">
        <v>5.1539948308383003</v>
      </c>
      <c r="AF43" s="4">
        <v>10.140909000000001</v>
      </c>
      <c r="AG43" s="4">
        <v>7.8022514659685998</v>
      </c>
      <c r="AH43" s="4">
        <v>8.5759142939353996</v>
      </c>
      <c r="AI43" s="4">
        <v>3.9434179999999999</v>
      </c>
      <c r="AJ43" s="4" t="s">
        <v>2924</v>
      </c>
    </row>
    <row r="44" spans="1:36" x14ac:dyDescent="0.3">
      <c r="A44" s="1" t="s">
        <v>38</v>
      </c>
      <c r="B44" s="2">
        <v>4915451</v>
      </c>
      <c r="C44" s="3" t="s">
        <v>2935</v>
      </c>
      <c r="D44" s="4">
        <v>1430.0049565500001</v>
      </c>
      <c r="E44" s="3" t="s">
        <v>2925</v>
      </c>
      <c r="F44" s="3" t="s">
        <v>3011</v>
      </c>
      <c r="G44" s="3" t="s">
        <v>3012</v>
      </c>
      <c r="H44" s="3" t="s">
        <v>3013</v>
      </c>
      <c r="I44" s="3" t="s">
        <v>3014</v>
      </c>
      <c r="J44" s="4">
        <v>-54.137180000000001</v>
      </c>
      <c r="K44" s="4">
        <v>-25.672695000000001</v>
      </c>
      <c r="L44" s="4">
        <v>-11.594963</v>
      </c>
      <c r="M44" s="4">
        <v>-11.128691999999999</v>
      </c>
      <c r="N44" s="4">
        <v>84.25</v>
      </c>
      <c r="O44" s="4">
        <v>5.4442649999999997</v>
      </c>
      <c r="P44" s="4">
        <v>0.67011299999999996</v>
      </c>
      <c r="Q44" s="4">
        <v>3.683338</v>
      </c>
      <c r="R44" s="4">
        <v>7.4188409999999996</v>
      </c>
      <c r="S44" s="3" t="s">
        <v>3785</v>
      </c>
      <c r="T44" s="4">
        <v>16.850000000000001</v>
      </c>
      <c r="U44" s="4">
        <v>1430.0049565500001</v>
      </c>
      <c r="V44" s="10">
        <v>3536.0049560000002</v>
      </c>
      <c r="W44" s="4">
        <v>0</v>
      </c>
      <c r="X44" s="4">
        <v>37.19</v>
      </c>
      <c r="Y44" s="4">
        <v>16.77</v>
      </c>
      <c r="Z44" s="4">
        <v>84.25</v>
      </c>
      <c r="AA44" s="10">
        <v>8.4299315098999994</v>
      </c>
      <c r="AB44" s="10">
        <v>8.4299315098999994</v>
      </c>
      <c r="AC44" s="4">
        <v>0.24074100000000001</v>
      </c>
      <c r="AD44" s="4">
        <v>0.24886535458610001</v>
      </c>
      <c r="AE44" s="4">
        <v>0.24886535458610001</v>
      </c>
      <c r="AF44" s="4">
        <v>3.683338</v>
      </c>
      <c r="AG44" s="4">
        <v>4.0614136290834999</v>
      </c>
      <c r="AH44" s="4">
        <v>4.0614136290834999</v>
      </c>
      <c r="AI44" s="4">
        <v>0.67011299999999996</v>
      </c>
      <c r="AJ44" s="4" t="s">
        <v>2924</v>
      </c>
    </row>
    <row r="45" spans="1:36" x14ac:dyDescent="0.3">
      <c r="A45" s="1" t="s">
        <v>39</v>
      </c>
      <c r="B45" s="2">
        <v>4812756</v>
      </c>
      <c r="C45" s="3" t="s">
        <v>2940</v>
      </c>
      <c r="D45" s="4">
        <v>4113.1904021999999</v>
      </c>
      <c r="E45" s="3" t="s">
        <v>2920</v>
      </c>
      <c r="F45" s="3" t="s">
        <v>2921</v>
      </c>
      <c r="G45" s="3" t="s">
        <v>2941</v>
      </c>
      <c r="H45" s="3" t="s">
        <v>2941</v>
      </c>
      <c r="I45" s="3" t="s">
        <v>2942</v>
      </c>
      <c r="J45" s="4">
        <v>310.37735900000001</v>
      </c>
      <c r="K45" s="4">
        <v>-12.912913</v>
      </c>
      <c r="L45" s="4">
        <v>-18.577445000000001</v>
      </c>
      <c r="M45" s="4">
        <v>-6.4012909999999996</v>
      </c>
      <c r="N45" s="4" t="s">
        <v>2934</v>
      </c>
      <c r="O45" s="4">
        <v>50.877192999999998</v>
      </c>
      <c r="P45" s="4">
        <v>17.737003000000001</v>
      </c>
      <c r="Q45" s="4">
        <v>32.253008000000001</v>
      </c>
      <c r="R45" s="4">
        <v>74.744230000000002</v>
      </c>
      <c r="S45" s="3" t="s">
        <v>3786</v>
      </c>
      <c r="T45" s="4">
        <v>17.399999999999999</v>
      </c>
      <c r="U45" s="4">
        <v>4113.1904021999999</v>
      </c>
      <c r="V45" s="10">
        <v>4137.8674019999999</v>
      </c>
      <c r="W45" s="4">
        <v>0</v>
      </c>
      <c r="X45" s="4">
        <v>23.64</v>
      </c>
      <c r="Y45" s="5">
        <v>4.16</v>
      </c>
      <c r="Z45" s="4" t="s">
        <v>2934</v>
      </c>
      <c r="AA45" s="10">
        <v>25.6523662096</v>
      </c>
      <c r="AB45" s="10">
        <v>30.526315789400002</v>
      </c>
      <c r="AC45" s="4">
        <v>10.809222</v>
      </c>
      <c r="AD45" s="4">
        <v>8.8296675282518997</v>
      </c>
      <c r="AE45" s="4">
        <v>9.7972299137624006</v>
      </c>
      <c r="AF45" s="4">
        <v>32.253008000000001</v>
      </c>
      <c r="AG45" s="4">
        <v>19.2825137318918</v>
      </c>
      <c r="AH45" s="4">
        <v>24.696903548876101</v>
      </c>
      <c r="AI45" s="4">
        <v>17.737003000000001</v>
      </c>
      <c r="AJ45" s="4">
        <v>18.049793000000001</v>
      </c>
    </row>
    <row r="46" spans="1:36" x14ac:dyDescent="0.3">
      <c r="A46" s="1" t="s">
        <v>40</v>
      </c>
      <c r="B46" s="2">
        <v>4047847</v>
      </c>
      <c r="C46" s="3" t="s">
        <v>2919</v>
      </c>
      <c r="D46" s="4">
        <v>196844.234</v>
      </c>
      <c r="E46" s="3" t="s">
        <v>2945</v>
      </c>
      <c r="F46" s="3" t="s">
        <v>2946</v>
      </c>
      <c r="G46" s="3" t="s">
        <v>2947</v>
      </c>
      <c r="H46" s="3" t="s">
        <v>2989</v>
      </c>
      <c r="I46" s="3" t="s">
        <v>2949</v>
      </c>
      <c r="J46" s="4">
        <v>-25.316075000000001</v>
      </c>
      <c r="K46" s="4">
        <v>-14.384453000000001</v>
      </c>
      <c r="L46" s="4">
        <v>-10.476476999999999</v>
      </c>
      <c r="M46" s="4">
        <v>-3.9768949999999998</v>
      </c>
      <c r="N46" s="4">
        <v>37.847650999999999</v>
      </c>
      <c r="O46" s="4">
        <v>30.765049999999999</v>
      </c>
      <c r="P46" s="4">
        <v>13.681198999999999</v>
      </c>
      <c r="Q46" s="4">
        <v>23.643820999999999</v>
      </c>
      <c r="R46" s="4">
        <v>29.061599999999999</v>
      </c>
      <c r="S46" s="3" t="s">
        <v>3787</v>
      </c>
      <c r="T46" s="4">
        <v>447.17</v>
      </c>
      <c r="U46" s="4">
        <v>196844.234</v>
      </c>
      <c r="V46" s="10">
        <v>195014.234</v>
      </c>
      <c r="W46" s="4">
        <v>0</v>
      </c>
      <c r="X46" s="4">
        <v>638.25</v>
      </c>
      <c r="Y46" s="4">
        <v>432.47</v>
      </c>
      <c r="Z46" s="4">
        <v>37.847650999999999</v>
      </c>
      <c r="AA46" s="10">
        <v>21.884117974599999</v>
      </c>
      <c r="AB46" s="10">
        <v>21.884117974599999</v>
      </c>
      <c r="AC46" s="4">
        <v>9.3098880000000008</v>
      </c>
      <c r="AD46" s="4">
        <v>8.2858971558954</v>
      </c>
      <c r="AE46" s="4">
        <v>8.2858971558954</v>
      </c>
      <c r="AF46" s="4">
        <v>23.643820999999999</v>
      </c>
      <c r="AG46" s="4">
        <v>16.7709599760137</v>
      </c>
      <c r="AH46" s="4">
        <v>16.7709599760137</v>
      </c>
      <c r="AI46" s="4">
        <v>13.681198999999999</v>
      </c>
      <c r="AJ46" s="4">
        <v>227.915392</v>
      </c>
    </row>
    <row r="47" spans="1:36" x14ac:dyDescent="0.3">
      <c r="A47" s="1" t="s">
        <v>41</v>
      </c>
      <c r="B47" s="2">
        <v>9995793</v>
      </c>
      <c r="C47" s="3" t="s">
        <v>2956</v>
      </c>
      <c r="D47" s="4">
        <v>719.10350561999996</v>
      </c>
      <c r="E47" s="3" t="s">
        <v>2936</v>
      </c>
      <c r="F47" s="3" t="s">
        <v>2937</v>
      </c>
      <c r="G47" s="3" t="s">
        <v>2993</v>
      </c>
      <c r="H47" s="3" t="s">
        <v>2994</v>
      </c>
      <c r="I47" s="3" t="s">
        <v>3015</v>
      </c>
      <c r="J47" s="4">
        <v>104.087591</v>
      </c>
      <c r="K47" s="4">
        <v>28.021978000000001</v>
      </c>
      <c r="L47" s="4">
        <v>2.0437959999999999</v>
      </c>
      <c r="M47" s="4">
        <v>-0.85106400000000004</v>
      </c>
      <c r="N47" s="4" t="s">
        <v>2924</v>
      </c>
      <c r="O47" s="4" t="s">
        <v>2924</v>
      </c>
      <c r="P47" s="4" t="s">
        <v>2924</v>
      </c>
      <c r="Q47" s="4" t="s">
        <v>2924</v>
      </c>
      <c r="R47" s="4">
        <v>103.603903</v>
      </c>
      <c r="S47" s="3" t="s">
        <v>3788</v>
      </c>
      <c r="T47" s="4">
        <v>13.98</v>
      </c>
      <c r="U47" s="4">
        <v>719.10350561999996</v>
      </c>
      <c r="V47" s="10">
        <v>714.00439500000005</v>
      </c>
      <c r="W47" s="4">
        <v>0</v>
      </c>
      <c r="X47" s="4">
        <v>15.005000000000001</v>
      </c>
      <c r="Y47" s="5">
        <v>6.25</v>
      </c>
      <c r="Z47" s="4" t="s">
        <v>2924</v>
      </c>
      <c r="AA47" s="10">
        <v>107.5384615384</v>
      </c>
      <c r="AB47" s="10" t="s">
        <v>2924</v>
      </c>
      <c r="AC47" s="4">
        <v>4.4913109999999996</v>
      </c>
      <c r="AD47" s="4">
        <v>2.8798943036894999</v>
      </c>
      <c r="AE47" s="4">
        <v>3.5676435459693998</v>
      </c>
      <c r="AF47" s="4" t="s">
        <v>2924</v>
      </c>
      <c r="AG47" s="4">
        <v>55.055760578313297</v>
      </c>
      <c r="AH47" s="4" t="s">
        <v>2924</v>
      </c>
      <c r="AI47" s="4" t="s">
        <v>2924</v>
      </c>
      <c r="AJ47" s="4" t="s">
        <v>2924</v>
      </c>
    </row>
    <row r="48" spans="1:36" x14ac:dyDescent="0.3">
      <c r="A48" s="1" t="s">
        <v>42</v>
      </c>
      <c r="B48" s="2">
        <v>4589651</v>
      </c>
      <c r="C48" s="3" t="s">
        <v>2935</v>
      </c>
      <c r="D48" s="4">
        <v>6132.1043300600004</v>
      </c>
      <c r="E48" s="3" t="s">
        <v>2925</v>
      </c>
      <c r="F48" s="3" t="s">
        <v>2980</v>
      </c>
      <c r="G48" s="3" t="s">
        <v>3016</v>
      </c>
      <c r="H48" s="3" t="s">
        <v>3017</v>
      </c>
      <c r="I48" s="3" t="s">
        <v>3018</v>
      </c>
      <c r="J48" s="4">
        <v>2.5525530000000001</v>
      </c>
      <c r="K48" s="4">
        <v>-5.7931030000000003</v>
      </c>
      <c r="L48" s="4">
        <v>-9.5364240000000002</v>
      </c>
      <c r="M48" s="4">
        <v>-5.1388889999999998</v>
      </c>
      <c r="N48" s="4" t="s">
        <v>2924</v>
      </c>
      <c r="O48" s="4">
        <v>14.470338999999999</v>
      </c>
      <c r="P48" s="4">
        <v>1.582117</v>
      </c>
      <c r="Q48" s="4">
        <v>5.4876550000000002</v>
      </c>
      <c r="R48" s="4">
        <v>14.979558000000001</v>
      </c>
      <c r="S48" s="3" t="s">
        <v>3789</v>
      </c>
      <c r="T48" s="4">
        <v>6.83</v>
      </c>
      <c r="U48" s="4">
        <v>6132.1043300600004</v>
      </c>
      <c r="V48" s="10">
        <v>13805.12333</v>
      </c>
      <c r="W48" s="4">
        <v>3.2210834553440701</v>
      </c>
      <c r="X48" s="5">
        <v>8.25</v>
      </c>
      <c r="Y48" s="4">
        <v>6.02</v>
      </c>
      <c r="Z48" s="4">
        <v>6.9907880000000002</v>
      </c>
      <c r="AA48" s="10" t="s">
        <v>2934</v>
      </c>
      <c r="AB48" s="10">
        <v>9.3159653548999994</v>
      </c>
      <c r="AC48" s="4">
        <v>2.6856650000000002</v>
      </c>
      <c r="AD48" s="4">
        <v>2.7326034045104</v>
      </c>
      <c r="AE48" s="4">
        <v>2.8264975188549002</v>
      </c>
      <c r="AF48" s="4">
        <v>5.4876550000000002</v>
      </c>
      <c r="AG48" s="4">
        <v>5.1575898926637</v>
      </c>
      <c r="AH48" s="4">
        <v>5.3679113674568999</v>
      </c>
      <c r="AI48" s="4">
        <v>1.582117</v>
      </c>
      <c r="AJ48" s="4" t="s">
        <v>2924</v>
      </c>
    </row>
    <row r="49" spans="1:36" x14ac:dyDescent="0.3">
      <c r="A49" s="1" t="s">
        <v>43</v>
      </c>
      <c r="B49" s="2">
        <v>4183694</v>
      </c>
      <c r="C49" s="3" t="s">
        <v>2935</v>
      </c>
      <c r="D49" s="4">
        <v>3272.1977222400001</v>
      </c>
      <c r="E49" s="3" t="s">
        <v>2925</v>
      </c>
      <c r="F49" s="3" t="s">
        <v>2980</v>
      </c>
      <c r="G49" s="3" t="s">
        <v>3016</v>
      </c>
      <c r="H49" s="3" t="s">
        <v>3019</v>
      </c>
      <c r="I49" s="3" t="s">
        <v>3020</v>
      </c>
      <c r="J49" s="4">
        <v>46.467528000000001</v>
      </c>
      <c r="K49" s="4">
        <v>15.909694999999999</v>
      </c>
      <c r="L49" s="4">
        <v>-1.1455999999999999E-2</v>
      </c>
      <c r="M49" s="4">
        <v>-1.6563380000000001</v>
      </c>
      <c r="N49" s="4">
        <v>20.041332000000001</v>
      </c>
      <c r="O49" s="4">
        <v>13.931365</v>
      </c>
      <c r="P49" s="4">
        <v>2.368328</v>
      </c>
      <c r="Q49" s="4">
        <v>9.7517969999999998</v>
      </c>
      <c r="R49" s="4">
        <v>13.883704</v>
      </c>
      <c r="S49" s="3" t="s">
        <v>3790</v>
      </c>
      <c r="T49" s="4">
        <v>87.28</v>
      </c>
      <c r="U49" s="4">
        <v>3272.1977222400001</v>
      </c>
      <c r="V49" s="10">
        <v>3850.740722</v>
      </c>
      <c r="W49" s="4">
        <v>0</v>
      </c>
      <c r="X49" s="4">
        <v>92.93</v>
      </c>
      <c r="Y49" s="4">
        <v>43.774999999999999</v>
      </c>
      <c r="Z49" s="4">
        <v>20.009170000000001</v>
      </c>
      <c r="AA49" s="10">
        <v>14.434319546099999</v>
      </c>
      <c r="AB49" s="10">
        <v>14.8183361629</v>
      </c>
      <c r="AC49" s="4">
        <v>2.3577789999999998</v>
      </c>
      <c r="AD49" s="4">
        <v>2.2032632130455001</v>
      </c>
      <c r="AE49" s="4">
        <v>2.2400618033420998</v>
      </c>
      <c r="AF49" s="4">
        <v>9.7517969999999998</v>
      </c>
      <c r="AG49" s="4">
        <v>9.2565882740384993</v>
      </c>
      <c r="AH49" s="4">
        <v>9.3396573417414999</v>
      </c>
      <c r="AI49" s="4">
        <v>2.368328</v>
      </c>
      <c r="AJ49" s="4" t="s">
        <v>2924</v>
      </c>
    </row>
    <row r="50" spans="1:36" x14ac:dyDescent="0.3">
      <c r="A50" s="1" t="s">
        <v>44</v>
      </c>
      <c r="B50" s="2">
        <v>4189232</v>
      </c>
      <c r="C50" s="3" t="s">
        <v>2919</v>
      </c>
      <c r="D50" s="4">
        <v>646.87029498000004</v>
      </c>
      <c r="E50" s="3" t="s">
        <v>2945</v>
      </c>
      <c r="F50" s="3" t="s">
        <v>3021</v>
      </c>
      <c r="G50" s="3" t="s">
        <v>3022</v>
      </c>
      <c r="H50" s="3" t="s">
        <v>3022</v>
      </c>
      <c r="I50" s="3" t="s">
        <v>3023</v>
      </c>
      <c r="J50" s="4">
        <v>14.545455</v>
      </c>
      <c r="K50" s="4">
        <v>42.682926999999999</v>
      </c>
      <c r="L50" s="4">
        <v>5.9508409999999996</v>
      </c>
      <c r="M50" s="4">
        <v>-4.0983609999999997</v>
      </c>
      <c r="N50" s="4" t="s">
        <v>2924</v>
      </c>
      <c r="O50" s="4">
        <v>26.25</v>
      </c>
      <c r="P50" s="4">
        <v>3.0221399999999998</v>
      </c>
      <c r="Q50" s="4" t="s">
        <v>2924</v>
      </c>
      <c r="R50" s="5">
        <v>9.7285710000000005</v>
      </c>
      <c r="S50" s="3" t="s">
        <v>3791</v>
      </c>
      <c r="T50" s="4">
        <v>8.19</v>
      </c>
      <c r="U50" s="4">
        <v>646.87029498000004</v>
      </c>
      <c r="V50" s="10">
        <v>1194.6392940000001</v>
      </c>
      <c r="W50" s="4">
        <v>0</v>
      </c>
      <c r="X50" s="4">
        <v>9.2101000000000006</v>
      </c>
      <c r="Y50" s="4">
        <v>4.34</v>
      </c>
      <c r="Z50" s="4" t="s">
        <v>2924</v>
      </c>
      <c r="AA50" s="10">
        <v>131.04</v>
      </c>
      <c r="AB50" s="10" t="s">
        <v>2924</v>
      </c>
      <c r="AC50" s="4">
        <v>1.319537</v>
      </c>
      <c r="AD50" s="4">
        <v>1.211970471746</v>
      </c>
      <c r="AE50" s="4">
        <v>1.3009720738312001</v>
      </c>
      <c r="AF50" s="4" t="s">
        <v>2924</v>
      </c>
      <c r="AG50" s="4">
        <v>9.0778061854102994</v>
      </c>
      <c r="AH50" s="4">
        <v>25.453964037923601</v>
      </c>
      <c r="AI50" s="4">
        <v>3.0221399999999998</v>
      </c>
      <c r="AJ50" s="4" t="s">
        <v>2924</v>
      </c>
    </row>
    <row r="51" spans="1:36" x14ac:dyDescent="0.3">
      <c r="A51" s="1" t="s">
        <v>45</v>
      </c>
      <c r="B51" s="2">
        <v>4226924</v>
      </c>
      <c r="C51" s="3" t="s">
        <v>2935</v>
      </c>
      <c r="D51" s="4">
        <v>2582.49912576</v>
      </c>
      <c r="E51" s="3" t="s">
        <v>2925</v>
      </c>
      <c r="F51" s="3" t="s">
        <v>2926</v>
      </c>
      <c r="G51" s="3" t="s">
        <v>2927</v>
      </c>
      <c r="H51" s="3" t="s">
        <v>3024</v>
      </c>
      <c r="I51" s="3" t="s">
        <v>3025</v>
      </c>
      <c r="J51" s="4">
        <v>-28.946939</v>
      </c>
      <c r="K51" s="4">
        <v>6.172237</v>
      </c>
      <c r="L51" s="4">
        <v>12.658556000000001</v>
      </c>
      <c r="M51" s="4">
        <v>-0.77519400000000005</v>
      </c>
      <c r="N51" s="4">
        <v>55.158428000000001</v>
      </c>
      <c r="O51" s="4">
        <v>11.864776000000001</v>
      </c>
      <c r="P51" s="4">
        <v>0.99410699999999996</v>
      </c>
      <c r="Q51" s="4">
        <v>5.1824640000000004</v>
      </c>
      <c r="R51" s="4" t="s">
        <v>2924</v>
      </c>
      <c r="S51" s="3" t="s">
        <v>3792</v>
      </c>
      <c r="T51" s="4">
        <v>43.52</v>
      </c>
      <c r="U51" s="4">
        <v>2582.49912576</v>
      </c>
      <c r="V51" s="10">
        <v>6383.2461249999997</v>
      </c>
      <c r="W51" s="4">
        <v>2.2977941176470602</v>
      </c>
      <c r="X51" s="4">
        <v>88.56</v>
      </c>
      <c r="Y51" s="4">
        <v>35.590000000000003</v>
      </c>
      <c r="Z51" s="4">
        <v>59.291553</v>
      </c>
      <c r="AA51" s="10">
        <v>181.93979933110001</v>
      </c>
      <c r="AB51" s="10" t="s">
        <v>2924</v>
      </c>
      <c r="AC51" s="4">
        <v>0.57037899999999997</v>
      </c>
      <c r="AD51" s="4">
        <v>0.74656014885529998</v>
      </c>
      <c r="AE51" s="4">
        <v>0.70736639191320005</v>
      </c>
      <c r="AF51" s="4">
        <v>5.1824640000000004</v>
      </c>
      <c r="AG51" s="4">
        <v>16.859321936980301</v>
      </c>
      <c r="AH51" s="4">
        <v>20.132404247505399</v>
      </c>
      <c r="AI51" s="4">
        <v>0.99410699999999996</v>
      </c>
      <c r="AJ51" s="4">
        <v>1.6261859999999999</v>
      </c>
    </row>
    <row r="52" spans="1:36" x14ac:dyDescent="0.3">
      <c r="A52" s="1" t="s">
        <v>46</v>
      </c>
      <c r="B52" s="2">
        <v>4987603</v>
      </c>
      <c r="C52" s="3" t="s">
        <v>2935</v>
      </c>
      <c r="D52" s="4">
        <v>8928.2874422000004</v>
      </c>
      <c r="E52" s="3" t="s">
        <v>2936</v>
      </c>
      <c r="F52" s="3" t="s">
        <v>2937</v>
      </c>
      <c r="G52" s="3" t="s">
        <v>2943</v>
      </c>
      <c r="H52" s="3" t="s">
        <v>2943</v>
      </c>
      <c r="I52" s="3" t="s">
        <v>3026</v>
      </c>
      <c r="J52" s="4">
        <v>-18.696604000000001</v>
      </c>
      <c r="K52" s="4">
        <v>-24.467037999999999</v>
      </c>
      <c r="L52" s="4">
        <v>-10.312329999999999</v>
      </c>
      <c r="M52" s="4">
        <v>-9.1016739999999992</v>
      </c>
      <c r="N52" s="4">
        <v>18.335986999999999</v>
      </c>
      <c r="O52" s="4">
        <v>22.578430999999998</v>
      </c>
      <c r="P52" s="4">
        <v>5.978402</v>
      </c>
      <c r="Q52" s="4">
        <v>10.896226</v>
      </c>
      <c r="R52" s="4">
        <v>28.999503000000001</v>
      </c>
      <c r="S52" s="3" t="s">
        <v>3793</v>
      </c>
      <c r="T52" s="4">
        <v>115.15</v>
      </c>
      <c r="U52" s="4">
        <v>8928.2874422000004</v>
      </c>
      <c r="V52" s="10">
        <v>9715.5984420000004</v>
      </c>
      <c r="W52" s="4">
        <v>0.55579678679982603</v>
      </c>
      <c r="X52" s="4">
        <v>184.27</v>
      </c>
      <c r="Y52" s="4">
        <v>114.04</v>
      </c>
      <c r="Z52" s="4">
        <v>18.335986999999999</v>
      </c>
      <c r="AA52" s="10">
        <v>18.316445829999999</v>
      </c>
      <c r="AB52" s="10">
        <v>18.997888206900001</v>
      </c>
      <c r="AC52" s="4">
        <v>3.333936</v>
      </c>
      <c r="AD52" s="4">
        <v>3.1773846812855999</v>
      </c>
      <c r="AE52" s="4">
        <v>3.3103721715369998</v>
      </c>
      <c r="AF52" s="4">
        <v>10.896226</v>
      </c>
      <c r="AG52" s="4">
        <v>10.3702450493269</v>
      </c>
      <c r="AH52" s="4">
        <v>10.826330954669899</v>
      </c>
      <c r="AI52" s="4">
        <v>5.978402</v>
      </c>
      <c r="AJ52" s="4">
        <v>19.118379999999998</v>
      </c>
    </row>
    <row r="53" spans="1:36" x14ac:dyDescent="0.3">
      <c r="A53" s="1" t="s">
        <v>47</v>
      </c>
      <c r="B53" s="2">
        <v>4306705</v>
      </c>
      <c r="C53" s="3" t="s">
        <v>2919</v>
      </c>
      <c r="D53" s="4">
        <v>4257.0565710000001</v>
      </c>
      <c r="E53" s="3" t="s">
        <v>2945</v>
      </c>
      <c r="F53" s="3" t="s">
        <v>3021</v>
      </c>
      <c r="G53" s="3" t="s">
        <v>3027</v>
      </c>
      <c r="H53" s="3" t="s">
        <v>3028</v>
      </c>
      <c r="I53" s="3" t="s">
        <v>2992</v>
      </c>
      <c r="J53" s="4">
        <v>2.040816</v>
      </c>
      <c r="K53" s="4">
        <v>11.23142</v>
      </c>
      <c r="L53" s="4">
        <v>2.0131809999999999</v>
      </c>
      <c r="M53" s="4">
        <v>-3.6000679999999998</v>
      </c>
      <c r="N53" s="4">
        <v>94.481605000000002</v>
      </c>
      <c r="O53" s="4">
        <v>57.302230999999999</v>
      </c>
      <c r="P53" s="4">
        <v>3.6557750000000002</v>
      </c>
      <c r="Q53" s="4">
        <v>26.227043999999999</v>
      </c>
      <c r="R53" s="4">
        <v>46.0961</v>
      </c>
      <c r="S53" s="3" t="s">
        <v>3794</v>
      </c>
      <c r="T53" s="4">
        <v>113</v>
      </c>
      <c r="U53" s="4">
        <v>4257.0565710000001</v>
      </c>
      <c r="V53" s="10">
        <v>4262.2355710000002</v>
      </c>
      <c r="W53" s="4">
        <v>0.35398230088495602</v>
      </c>
      <c r="X53" s="4">
        <v>124.48</v>
      </c>
      <c r="Y53" s="4">
        <v>89.114999999999995</v>
      </c>
      <c r="Z53" s="4">
        <v>99.559471000000002</v>
      </c>
      <c r="AA53" s="10">
        <v>24.895899887599999</v>
      </c>
      <c r="AB53" s="10">
        <v>32.207404282699997</v>
      </c>
      <c r="AC53" s="4">
        <v>2.895718</v>
      </c>
      <c r="AD53" s="4">
        <v>2.6786977063771999</v>
      </c>
      <c r="AE53" s="4">
        <v>2.9183749292665002</v>
      </c>
      <c r="AF53" s="4">
        <v>26.227043999999999</v>
      </c>
      <c r="AG53" s="4">
        <v>17.045689966354399</v>
      </c>
      <c r="AH53" s="4">
        <v>24.595381996182901</v>
      </c>
      <c r="AI53" s="4">
        <v>3.6557750000000002</v>
      </c>
      <c r="AJ53" s="4">
        <v>5.9115880000000001</v>
      </c>
    </row>
    <row r="54" spans="1:36" x14ac:dyDescent="0.3">
      <c r="A54" s="1" t="s">
        <v>726</v>
      </c>
      <c r="B54" s="2">
        <v>4971908</v>
      </c>
      <c r="C54" s="3" t="s">
        <v>2935</v>
      </c>
      <c r="D54" s="4">
        <v>1155.7904670099999</v>
      </c>
      <c r="E54" s="3" t="s">
        <v>2945</v>
      </c>
      <c r="F54" s="3" t="s">
        <v>2990</v>
      </c>
      <c r="G54" s="3" t="s">
        <v>2990</v>
      </c>
      <c r="H54" s="3" t="s">
        <v>2991</v>
      </c>
      <c r="I54" s="3" t="s">
        <v>3030</v>
      </c>
      <c r="J54" s="18">
        <v>-29.96</v>
      </c>
      <c r="K54" s="18">
        <v>7.6213889999999997</v>
      </c>
      <c r="L54" s="18">
        <v>-12.972167000000001</v>
      </c>
      <c r="M54" s="18">
        <v>-4.785209</v>
      </c>
      <c r="N54" s="4" t="s">
        <v>2924</v>
      </c>
      <c r="O54" s="4" t="s">
        <v>2924</v>
      </c>
      <c r="P54" s="4">
        <v>0.24671999999999999</v>
      </c>
      <c r="Q54" s="4">
        <v>46.675930999999999</v>
      </c>
      <c r="R54" s="4" t="s">
        <v>2924</v>
      </c>
      <c r="S54" s="3" t="s">
        <v>4470</v>
      </c>
      <c r="T54" s="4">
        <v>17.510000000000002</v>
      </c>
      <c r="U54" s="4">
        <v>1155.7904670099999</v>
      </c>
      <c r="V54" s="10">
        <v>460.83146699999998</v>
      </c>
      <c r="W54" s="4">
        <v>0</v>
      </c>
      <c r="X54" s="18">
        <v>30.85</v>
      </c>
      <c r="Y54" s="18">
        <v>13.62</v>
      </c>
      <c r="Z54" s="4" t="s">
        <v>2924</v>
      </c>
      <c r="AA54" s="10" t="s">
        <v>2924</v>
      </c>
      <c r="AB54" s="10" t="s">
        <v>2924</v>
      </c>
      <c r="AC54" s="4">
        <v>0.351775</v>
      </c>
      <c r="AD54" s="4">
        <v>0.50671891885349996</v>
      </c>
      <c r="AE54" s="4">
        <v>0.45862145277100003</v>
      </c>
      <c r="AF54" s="4">
        <v>46.675930999999999</v>
      </c>
      <c r="AG54" s="4" t="s">
        <v>2924</v>
      </c>
      <c r="AH54" s="4" t="s">
        <v>2924</v>
      </c>
      <c r="AI54" s="4">
        <v>0.24671999999999999</v>
      </c>
      <c r="AJ54" s="4">
        <v>0.25539699999999999</v>
      </c>
    </row>
    <row r="55" spans="1:36" x14ac:dyDescent="0.3">
      <c r="A55" s="1" t="s">
        <v>49</v>
      </c>
      <c r="B55" s="2">
        <v>4698704</v>
      </c>
      <c r="C55" s="3" t="s">
        <v>2935</v>
      </c>
      <c r="D55" s="4">
        <v>749.80480245000001</v>
      </c>
      <c r="E55" s="3" t="s">
        <v>3031</v>
      </c>
      <c r="F55" s="3" t="s">
        <v>3031</v>
      </c>
      <c r="G55" s="3" t="s">
        <v>3032</v>
      </c>
      <c r="H55" s="3" t="s">
        <v>3033</v>
      </c>
      <c r="I55" s="3" t="s">
        <v>3034</v>
      </c>
      <c r="J55" s="4">
        <v>-9.2233009999999993</v>
      </c>
      <c r="K55" s="4">
        <v>-1.0232889999999999</v>
      </c>
      <c r="L55" s="4">
        <v>-6.2186560000000002</v>
      </c>
      <c r="M55" s="4">
        <v>-9.3699519999999996</v>
      </c>
      <c r="N55" s="4">
        <v>19.795342000000002</v>
      </c>
      <c r="O55" s="4" t="s">
        <v>2924</v>
      </c>
      <c r="P55" s="4">
        <v>0.97833999999999999</v>
      </c>
      <c r="Q55" s="4">
        <v>5.4998930000000001</v>
      </c>
      <c r="R55" s="4" t="s">
        <v>2924</v>
      </c>
      <c r="S55" s="3" t="s">
        <v>3796</v>
      </c>
      <c r="T55" s="4">
        <v>28.05</v>
      </c>
      <c r="U55" s="4">
        <v>749.80480245000001</v>
      </c>
      <c r="V55" s="10">
        <v>1038.434802</v>
      </c>
      <c r="W55" s="4">
        <v>2.2816399286987501</v>
      </c>
      <c r="X55" s="4">
        <v>33</v>
      </c>
      <c r="Y55" s="4">
        <v>20.86</v>
      </c>
      <c r="Z55" s="4">
        <v>19.795342000000002</v>
      </c>
      <c r="AA55" s="10">
        <v>9.2118226599999993</v>
      </c>
      <c r="AB55" s="10">
        <v>18.7</v>
      </c>
      <c r="AC55" s="4">
        <v>0.66112700000000002</v>
      </c>
      <c r="AD55" s="4">
        <v>0.63850634980169996</v>
      </c>
      <c r="AE55" s="4">
        <v>0.66464081029190003</v>
      </c>
      <c r="AF55" s="4">
        <v>5.4998930000000001</v>
      </c>
      <c r="AG55" s="4">
        <v>5.5724969251409</v>
      </c>
      <c r="AH55" s="4">
        <v>7.5058532851463999</v>
      </c>
      <c r="AI55" s="4">
        <v>0.97833999999999999</v>
      </c>
      <c r="AJ55" s="4">
        <v>1.125286</v>
      </c>
    </row>
    <row r="56" spans="1:36" x14ac:dyDescent="0.3">
      <c r="A56" s="1" t="s">
        <v>50</v>
      </c>
      <c r="B56" s="2">
        <v>4509697</v>
      </c>
      <c r="C56" s="3" t="s">
        <v>2935</v>
      </c>
      <c r="D56" s="4">
        <v>14304.755394960001</v>
      </c>
      <c r="E56" s="3" t="s">
        <v>2936</v>
      </c>
      <c r="F56" s="3" t="s">
        <v>2937</v>
      </c>
      <c r="G56" s="3" t="s">
        <v>3035</v>
      </c>
      <c r="H56" s="3" t="s">
        <v>3035</v>
      </c>
      <c r="I56" s="3" t="s">
        <v>3036</v>
      </c>
      <c r="J56" s="4">
        <v>17.265718</v>
      </c>
      <c r="K56" s="4">
        <v>6.7200319999999998</v>
      </c>
      <c r="L56" s="4">
        <v>-1.351969</v>
      </c>
      <c r="M56" s="4">
        <v>-3.1566679999999998</v>
      </c>
      <c r="N56" s="4">
        <v>29.107817000000001</v>
      </c>
      <c r="O56" s="4">
        <v>20.675857000000001</v>
      </c>
      <c r="P56" s="4">
        <v>6.5535870000000003</v>
      </c>
      <c r="Q56" s="4">
        <v>12.457559</v>
      </c>
      <c r="R56" s="4">
        <v>27.800885000000001</v>
      </c>
      <c r="S56" s="3" t="s">
        <v>3797</v>
      </c>
      <c r="T56" s="4">
        <v>107.99</v>
      </c>
      <c r="U56" s="4">
        <v>14304.755394960001</v>
      </c>
      <c r="V56" s="10">
        <v>16067.410394</v>
      </c>
      <c r="W56" s="4">
        <v>0.96305213445689397</v>
      </c>
      <c r="X56" s="4">
        <v>118.56</v>
      </c>
      <c r="Y56" s="4">
        <v>82.23</v>
      </c>
      <c r="Z56" s="4">
        <v>36.606780000000001</v>
      </c>
      <c r="AA56" s="10">
        <v>21.119805366800001</v>
      </c>
      <c r="AB56" s="10">
        <v>21.119805366800001</v>
      </c>
      <c r="AC56" s="4">
        <v>0.99763500000000005</v>
      </c>
      <c r="AD56" s="4">
        <v>0.94125158015230004</v>
      </c>
      <c r="AE56" s="4">
        <v>0.94125158015230004</v>
      </c>
      <c r="AF56" s="4">
        <v>12.457559</v>
      </c>
      <c r="AG56" s="4">
        <v>13.446807413017901</v>
      </c>
      <c r="AH56" s="4">
        <v>13.446807413017901</v>
      </c>
      <c r="AI56" s="4">
        <v>6.5535870000000003</v>
      </c>
      <c r="AJ56" s="4" t="s">
        <v>2924</v>
      </c>
    </row>
    <row r="57" spans="1:36" x14ac:dyDescent="0.3">
      <c r="A57" s="1" t="s">
        <v>51</v>
      </c>
      <c r="B57" s="2">
        <v>4152754</v>
      </c>
      <c r="C57" s="3" t="s">
        <v>2935</v>
      </c>
      <c r="D57" s="4">
        <v>17467.522715970001</v>
      </c>
      <c r="E57" s="3" t="s">
        <v>2936</v>
      </c>
      <c r="F57" s="3" t="s">
        <v>2937</v>
      </c>
      <c r="G57" s="3" t="s">
        <v>3037</v>
      </c>
      <c r="H57" s="3" t="s">
        <v>3037</v>
      </c>
      <c r="I57" s="3" t="s">
        <v>3038</v>
      </c>
      <c r="J57" s="4">
        <v>27.313130999999998</v>
      </c>
      <c r="K57" s="4">
        <v>-2.566481</v>
      </c>
      <c r="L57" s="4">
        <v>-0.75590599999999997</v>
      </c>
      <c r="M57" s="4">
        <v>-1.1812670000000001</v>
      </c>
      <c r="N57" s="4">
        <v>7.4176080000000004</v>
      </c>
      <c r="O57" s="4" t="s">
        <v>2924</v>
      </c>
      <c r="P57" s="4">
        <v>1.0426979999999999</v>
      </c>
      <c r="Q57" s="4">
        <v>14.147867</v>
      </c>
      <c r="R57" s="4" t="s">
        <v>2924</v>
      </c>
      <c r="S57" s="3" t="s">
        <v>3798</v>
      </c>
      <c r="T57" s="4">
        <v>94.53</v>
      </c>
      <c r="U57" s="4">
        <v>17467.522715970001</v>
      </c>
      <c r="V57" s="10">
        <v>62156.077714999999</v>
      </c>
      <c r="W57" s="4">
        <v>0.793398920977467</v>
      </c>
      <c r="X57" s="4">
        <v>100.81</v>
      </c>
      <c r="Y57" s="4">
        <v>70.48</v>
      </c>
      <c r="Z57" s="4">
        <v>7.4176080000000004</v>
      </c>
      <c r="AA57" s="10">
        <v>8.0916592479999991</v>
      </c>
      <c r="AB57" s="10">
        <v>8.5335601005000008</v>
      </c>
      <c r="AC57" s="5">
        <v>7.9511380000000003</v>
      </c>
      <c r="AD57" s="4">
        <v>7.9237500655573996</v>
      </c>
      <c r="AE57" s="4">
        <v>7.8853704280320001</v>
      </c>
      <c r="AF57" s="4">
        <v>14.147867</v>
      </c>
      <c r="AG57" s="4">
        <v>8.9587916587578995</v>
      </c>
      <c r="AH57" s="4">
        <v>9.3373663419106006</v>
      </c>
      <c r="AI57" s="4">
        <v>1.0426979999999999</v>
      </c>
      <c r="AJ57" s="4">
        <v>1.2313559999999999</v>
      </c>
    </row>
    <row r="58" spans="1:36" x14ac:dyDescent="0.3">
      <c r="A58" s="1" t="s">
        <v>52</v>
      </c>
      <c r="B58" s="2">
        <v>4987550</v>
      </c>
      <c r="C58" s="3" t="s">
        <v>2919</v>
      </c>
      <c r="D58" s="4">
        <v>4593.3086337100003</v>
      </c>
      <c r="E58" s="3" t="s">
        <v>2936</v>
      </c>
      <c r="F58" s="3" t="s">
        <v>2937</v>
      </c>
      <c r="G58" s="3" t="s">
        <v>2951</v>
      </c>
      <c r="H58" s="3" t="s">
        <v>2951</v>
      </c>
      <c r="I58" s="3" t="s">
        <v>3039</v>
      </c>
      <c r="J58" s="4">
        <v>28.580387000000002</v>
      </c>
      <c r="K58" s="4">
        <v>-10.248412999999999</v>
      </c>
      <c r="L58" s="4">
        <v>-17.298577999999999</v>
      </c>
      <c r="M58" s="4">
        <v>4.8115019999999999</v>
      </c>
      <c r="N58" s="4">
        <v>95.255516999999998</v>
      </c>
      <c r="O58" s="4">
        <v>108.48545</v>
      </c>
      <c r="P58" s="4">
        <v>5.3511889999999998</v>
      </c>
      <c r="Q58" s="4">
        <v>43.694823999999997</v>
      </c>
      <c r="R58" s="4">
        <v>90.966352000000001</v>
      </c>
      <c r="S58" s="3" t="s">
        <v>3799</v>
      </c>
      <c r="T58" s="4">
        <v>164.03</v>
      </c>
      <c r="U58" s="4">
        <v>4593.3086337100003</v>
      </c>
      <c r="V58" s="10">
        <v>4574.6296329999996</v>
      </c>
      <c r="W58" s="4">
        <v>0</v>
      </c>
      <c r="X58" s="4">
        <v>236.59989999999999</v>
      </c>
      <c r="Y58" s="4">
        <v>116.5068</v>
      </c>
      <c r="Z58" s="4">
        <v>95.255516999999998</v>
      </c>
      <c r="AA58" s="10">
        <v>40.624613022200002</v>
      </c>
      <c r="AB58" s="10">
        <v>47.762419597600001</v>
      </c>
      <c r="AC58" s="4">
        <v>6.007409</v>
      </c>
      <c r="AD58" s="4">
        <v>5.0647629510107999</v>
      </c>
      <c r="AE58" s="4">
        <v>5.5548070559751004</v>
      </c>
      <c r="AF58" s="4">
        <v>43.694823999999997</v>
      </c>
      <c r="AG58" s="4">
        <v>26.9688064025298</v>
      </c>
      <c r="AH58" s="4">
        <v>31.009182396204</v>
      </c>
      <c r="AI58" s="4">
        <v>5.3511889999999998</v>
      </c>
      <c r="AJ58" s="4">
        <v>8.8359190000000005</v>
      </c>
    </row>
    <row r="59" spans="1:36" x14ac:dyDescent="0.3">
      <c r="A59" s="1" t="s">
        <v>53</v>
      </c>
      <c r="B59" s="2">
        <v>113618</v>
      </c>
      <c r="C59" s="3" t="s">
        <v>2935</v>
      </c>
      <c r="D59" s="4">
        <v>5516.9933439599999</v>
      </c>
      <c r="E59" s="3" t="s">
        <v>2930</v>
      </c>
      <c r="F59" s="3" t="s">
        <v>2953</v>
      </c>
      <c r="G59" s="3" t="s">
        <v>2954</v>
      </c>
      <c r="H59" s="3" t="s">
        <v>2955</v>
      </c>
      <c r="I59" s="3" t="s">
        <v>3001</v>
      </c>
      <c r="J59" s="4">
        <v>20.545503</v>
      </c>
      <c r="K59" s="4">
        <v>2.4068670000000001</v>
      </c>
      <c r="L59" s="4">
        <v>-1.526759</v>
      </c>
      <c r="M59" s="4">
        <v>-2.175894</v>
      </c>
      <c r="N59" s="4">
        <v>11.672209000000001</v>
      </c>
      <c r="O59" s="4">
        <v>6.0346479999999998</v>
      </c>
      <c r="P59" s="4">
        <v>1.6567130000000001</v>
      </c>
      <c r="Q59" s="4">
        <v>8.2829709999999999</v>
      </c>
      <c r="R59" s="4">
        <v>16.660585999999999</v>
      </c>
      <c r="S59" s="3" t="s">
        <v>3800</v>
      </c>
      <c r="T59" s="5">
        <v>182.53</v>
      </c>
      <c r="U59" s="4">
        <v>5516.9933439599999</v>
      </c>
      <c r="V59" s="10">
        <v>8602.6933430000008</v>
      </c>
      <c r="W59" s="4">
        <v>2.19142058839643E-2</v>
      </c>
      <c r="X59" s="4">
        <v>199.52</v>
      </c>
      <c r="Y59" s="4">
        <v>145.36000000000001</v>
      </c>
      <c r="Z59" s="4">
        <v>11.672209000000001</v>
      </c>
      <c r="AA59" s="10">
        <v>8.2076532217999993</v>
      </c>
      <c r="AB59" s="10">
        <v>8.7433531499000008</v>
      </c>
      <c r="AC59" s="4">
        <v>4.260446</v>
      </c>
      <c r="AD59" s="4">
        <v>4.0110065528187002</v>
      </c>
      <c r="AE59" s="4">
        <v>4.1998325196671003</v>
      </c>
      <c r="AF59" s="4">
        <v>8.2829709999999999</v>
      </c>
      <c r="AG59" s="4">
        <v>9.3901616927125993</v>
      </c>
      <c r="AH59" s="4">
        <v>9.3976273646203996</v>
      </c>
      <c r="AI59" s="4">
        <v>1.6567130000000001</v>
      </c>
      <c r="AJ59" s="4" t="s">
        <v>2924</v>
      </c>
    </row>
    <row r="60" spans="1:36" x14ac:dyDescent="0.3">
      <c r="A60" s="1" t="s">
        <v>54</v>
      </c>
      <c r="B60" s="2">
        <v>26472629</v>
      </c>
      <c r="C60" s="3" t="s">
        <v>2919</v>
      </c>
      <c r="D60" s="4">
        <v>20614.64220708</v>
      </c>
      <c r="E60" s="3" t="s">
        <v>2930</v>
      </c>
      <c r="F60" s="3" t="s">
        <v>2953</v>
      </c>
      <c r="G60" s="3" t="s">
        <v>2953</v>
      </c>
      <c r="H60" s="3" t="s">
        <v>3040</v>
      </c>
      <c r="I60" s="3" t="s">
        <v>3041</v>
      </c>
      <c r="J60" s="4">
        <v>33.795352999999999</v>
      </c>
      <c r="K60" s="4">
        <v>46.093924000000001</v>
      </c>
      <c r="L60" s="4">
        <v>3.8771960000000001</v>
      </c>
      <c r="M60" s="4">
        <v>-7.1570010000000002</v>
      </c>
      <c r="N60" s="4" t="s">
        <v>2924</v>
      </c>
      <c r="O60" s="4">
        <v>54.069192999999999</v>
      </c>
      <c r="P60" s="4">
        <v>7.2682979999999997</v>
      </c>
      <c r="Q60" s="4" t="s">
        <v>2924</v>
      </c>
      <c r="R60" s="4">
        <v>269.31102499999997</v>
      </c>
      <c r="S60" s="3" t="s">
        <v>3801</v>
      </c>
      <c r="T60" s="4">
        <v>65.64</v>
      </c>
      <c r="U60" s="4">
        <v>20614.64220708</v>
      </c>
      <c r="V60" s="10">
        <v>25839.753207000002</v>
      </c>
      <c r="W60" s="4">
        <v>0</v>
      </c>
      <c r="X60" s="4">
        <v>73.34</v>
      </c>
      <c r="Y60" s="4">
        <v>22.25</v>
      </c>
      <c r="Z60" s="4" t="s">
        <v>2924</v>
      </c>
      <c r="AA60" s="10" t="s">
        <v>2924</v>
      </c>
      <c r="AB60" s="10" t="s">
        <v>2924</v>
      </c>
      <c r="AC60" s="4">
        <v>10.233845000000001</v>
      </c>
      <c r="AD60" s="4">
        <v>7.9066130750864998</v>
      </c>
      <c r="AE60" s="4">
        <v>8.3386387106830995</v>
      </c>
      <c r="AF60" s="4" t="s">
        <v>2924</v>
      </c>
      <c r="AG60" s="4" t="s">
        <v>2924</v>
      </c>
      <c r="AH60" s="4" t="s">
        <v>2924</v>
      </c>
      <c r="AI60" s="4">
        <v>7.2682979999999997</v>
      </c>
      <c r="AJ60" s="4">
        <v>9.0177219999999991</v>
      </c>
    </row>
    <row r="61" spans="1:36" x14ac:dyDescent="0.3">
      <c r="A61" s="1" t="s">
        <v>55</v>
      </c>
      <c r="B61" s="2">
        <v>103316</v>
      </c>
      <c r="C61" s="3" t="s">
        <v>2935</v>
      </c>
      <c r="D61" s="4">
        <v>57047.213141729997</v>
      </c>
      <c r="E61" s="3" t="s">
        <v>2930</v>
      </c>
      <c r="F61" s="3" t="s">
        <v>2957</v>
      </c>
      <c r="G61" s="3" t="s">
        <v>2957</v>
      </c>
      <c r="H61" s="3" t="s">
        <v>3042</v>
      </c>
      <c r="I61" s="3" t="s">
        <v>3043</v>
      </c>
      <c r="J61" s="4">
        <v>26.077348000000001</v>
      </c>
      <c r="K61" s="4">
        <v>-4.8461819999999998</v>
      </c>
      <c r="L61" s="4">
        <v>-6.8486940000000001</v>
      </c>
      <c r="M61" s="4">
        <v>-1.750861</v>
      </c>
      <c r="N61" s="4">
        <v>15.465361445783101</v>
      </c>
      <c r="O61" s="4">
        <v>19.793755000000001</v>
      </c>
      <c r="P61" s="4">
        <v>2.3024149999999999</v>
      </c>
      <c r="Q61" s="4">
        <v>13.237715</v>
      </c>
      <c r="R61" s="4">
        <v>21.197914000000001</v>
      </c>
      <c r="S61" s="3" t="s">
        <v>3802</v>
      </c>
      <c r="T61" s="4">
        <v>102.69</v>
      </c>
      <c r="U61" s="4">
        <v>57047.213141729997</v>
      </c>
      <c r="V61" s="10">
        <v>63885.213141</v>
      </c>
      <c r="W61" s="4">
        <v>2.2592267991041002</v>
      </c>
      <c r="X61" s="5">
        <v>115.5</v>
      </c>
      <c r="Y61" s="4">
        <v>75.075000000000003</v>
      </c>
      <c r="Z61" s="4">
        <v>17.114999999999998</v>
      </c>
      <c r="AA61" s="10">
        <v>14.768527174100001</v>
      </c>
      <c r="AB61" s="10">
        <v>14.1207628429</v>
      </c>
      <c r="AC61" s="5">
        <v>3.6923599999999999</v>
      </c>
      <c r="AD61" s="4">
        <v>3.7384788125163002</v>
      </c>
      <c r="AE61" s="4">
        <v>3.6825538274737002</v>
      </c>
      <c r="AF61" s="4">
        <v>13.237715</v>
      </c>
      <c r="AG61" s="4" t="s">
        <v>2924</v>
      </c>
      <c r="AH61" s="4">
        <v>12.8722976306669</v>
      </c>
      <c r="AI61" s="4">
        <v>2.3024149999999999</v>
      </c>
      <c r="AJ61" s="4">
        <v>2.3024149999999999</v>
      </c>
    </row>
    <row r="62" spans="1:36" x14ac:dyDescent="0.3">
      <c r="A62" s="1" t="s">
        <v>56</v>
      </c>
      <c r="B62" s="2">
        <v>15170166</v>
      </c>
      <c r="C62" s="3" t="s">
        <v>2919</v>
      </c>
      <c r="D62" s="4">
        <v>1401.9429459999999</v>
      </c>
      <c r="E62" s="3" t="s">
        <v>2925</v>
      </c>
      <c r="F62" s="3" t="s">
        <v>2980</v>
      </c>
      <c r="G62" s="3" t="s">
        <v>3016</v>
      </c>
      <c r="H62" s="3" t="s">
        <v>3019</v>
      </c>
      <c r="I62" s="3" t="s">
        <v>3020</v>
      </c>
      <c r="J62" s="4">
        <v>-28.768381999999999</v>
      </c>
      <c r="K62" s="4">
        <v>-5.4878049999999998</v>
      </c>
      <c r="L62" s="4">
        <v>-5.2567240000000002</v>
      </c>
      <c r="M62" s="4">
        <v>-0.89514099999999996</v>
      </c>
      <c r="N62" s="4">
        <v>13.241387</v>
      </c>
      <c r="O62" s="4">
        <v>8.5512259999999998</v>
      </c>
      <c r="P62" s="5">
        <v>1.852719</v>
      </c>
      <c r="Q62" s="4">
        <v>8.1305420000000002</v>
      </c>
      <c r="R62" s="4">
        <v>23.544922</v>
      </c>
      <c r="S62" s="3" t="s">
        <v>3803</v>
      </c>
      <c r="T62" s="4">
        <v>15.5</v>
      </c>
      <c r="U62" s="4">
        <v>1401.9429459999999</v>
      </c>
      <c r="V62" s="10">
        <v>1828.808996</v>
      </c>
      <c r="W62" s="4">
        <v>0</v>
      </c>
      <c r="X62" s="4">
        <v>22.48</v>
      </c>
      <c r="Y62" s="4">
        <v>14.52</v>
      </c>
      <c r="Z62" s="4">
        <v>13.241387</v>
      </c>
      <c r="AA62" s="10">
        <v>10.316833090421801</v>
      </c>
      <c r="AB62" s="10">
        <v>11.061354052730501</v>
      </c>
      <c r="AC62" s="4">
        <v>3.1264259999999999</v>
      </c>
      <c r="AD62" s="4">
        <v>3.0620404144073001</v>
      </c>
      <c r="AE62" s="4">
        <v>3.3823023078009999</v>
      </c>
      <c r="AF62" s="4">
        <v>8.1305420000000002</v>
      </c>
      <c r="AG62" s="4">
        <v>7.1144785804346</v>
      </c>
      <c r="AH62" s="4">
        <v>7.8700541911351998</v>
      </c>
      <c r="AI62" s="5">
        <v>1.852719</v>
      </c>
      <c r="AJ62" s="4" t="s">
        <v>2924</v>
      </c>
    </row>
    <row r="63" spans="1:36" x14ac:dyDescent="0.3">
      <c r="A63" s="1" t="s">
        <v>57</v>
      </c>
      <c r="B63" s="2">
        <v>4309089</v>
      </c>
      <c r="C63" s="3" t="s">
        <v>2935</v>
      </c>
      <c r="D63" s="4">
        <v>6979.3337734999996</v>
      </c>
      <c r="E63" s="3" t="s">
        <v>2936</v>
      </c>
      <c r="F63" s="3" t="s">
        <v>2937</v>
      </c>
      <c r="G63" s="3" t="s">
        <v>3044</v>
      </c>
      <c r="H63" s="3" t="s">
        <v>3045</v>
      </c>
      <c r="I63" s="3" t="s">
        <v>3046</v>
      </c>
      <c r="J63" s="4">
        <v>-23.536147</v>
      </c>
      <c r="K63" s="4">
        <v>-1.308845</v>
      </c>
      <c r="L63" s="4">
        <v>1.652533</v>
      </c>
      <c r="M63" s="4">
        <v>-3.7273480000000001</v>
      </c>
      <c r="N63" s="4">
        <v>41.408326000000002</v>
      </c>
      <c r="O63" s="4">
        <v>19.771622000000001</v>
      </c>
      <c r="P63" s="4">
        <v>1.6822600000000001</v>
      </c>
      <c r="Q63" s="4">
        <v>6.9518630000000003</v>
      </c>
      <c r="R63" s="4">
        <v>21.166723999999999</v>
      </c>
      <c r="S63" s="3" t="s">
        <v>3804</v>
      </c>
      <c r="T63" s="4">
        <v>93.5</v>
      </c>
      <c r="U63" s="4">
        <v>6979.3337734999996</v>
      </c>
      <c r="V63" s="10">
        <v>10913.033772999999</v>
      </c>
      <c r="W63" s="4">
        <v>1.2406417112299499</v>
      </c>
      <c r="X63" s="4">
        <v>130.255</v>
      </c>
      <c r="Y63" s="4">
        <v>84.35</v>
      </c>
      <c r="Z63" s="4">
        <v>41.408326000000002</v>
      </c>
      <c r="AA63" s="10">
        <v>21.3719170723</v>
      </c>
      <c r="AB63" s="10">
        <v>12.526325378999999</v>
      </c>
      <c r="AC63" s="4">
        <v>0.867815</v>
      </c>
      <c r="AD63" s="4">
        <v>1.096809470523</v>
      </c>
      <c r="AE63" s="4">
        <v>0.91245733746299995</v>
      </c>
      <c r="AF63" s="4">
        <v>6.9518630000000003</v>
      </c>
      <c r="AG63" s="4">
        <v>9.2035366611750007</v>
      </c>
      <c r="AH63" s="4">
        <v>8.1787830829834007</v>
      </c>
      <c r="AI63" s="4">
        <v>1.6822600000000001</v>
      </c>
      <c r="AJ63" s="4">
        <v>5.8081750000000003</v>
      </c>
    </row>
    <row r="64" spans="1:36" x14ac:dyDescent="0.3">
      <c r="A64" s="1" t="s">
        <v>58</v>
      </c>
      <c r="B64" s="2">
        <v>4075849</v>
      </c>
      <c r="C64" s="3" t="s">
        <v>2935</v>
      </c>
      <c r="D64" s="4">
        <v>38361.311909609998</v>
      </c>
      <c r="E64" s="3" t="s">
        <v>2920</v>
      </c>
      <c r="F64" s="3" t="s">
        <v>2921</v>
      </c>
      <c r="G64" s="3" t="s">
        <v>2922</v>
      </c>
      <c r="H64" s="3" t="s">
        <v>2922</v>
      </c>
      <c r="I64" s="3" t="s">
        <v>3047</v>
      </c>
      <c r="J64" s="4">
        <v>-3.6254209999999998</v>
      </c>
      <c r="K64" s="4">
        <v>-3.9831539999999999</v>
      </c>
      <c r="L64" s="4">
        <v>4.6200510000000001</v>
      </c>
      <c r="M64" s="4">
        <v>-3.230216</v>
      </c>
      <c r="N64" s="4">
        <v>30.363430999999999</v>
      </c>
      <c r="O64" s="4">
        <v>28.413603999999999</v>
      </c>
      <c r="P64" s="4">
        <v>6.5040380000000004</v>
      </c>
      <c r="Q64" s="4">
        <v>23.164649000000001</v>
      </c>
      <c r="R64" s="4">
        <v>33.769683999999998</v>
      </c>
      <c r="S64" s="3" t="s">
        <v>3805</v>
      </c>
      <c r="T64" s="4">
        <v>134.51</v>
      </c>
      <c r="U64" s="4">
        <v>38361.311909609998</v>
      </c>
      <c r="V64" s="10">
        <v>40422.311908999996</v>
      </c>
      <c r="W64" s="4">
        <v>0.73749163630956804</v>
      </c>
      <c r="X64" s="4">
        <v>155.35</v>
      </c>
      <c r="Y64" s="4">
        <v>124.16</v>
      </c>
      <c r="Z64" s="4">
        <v>30.363430999999999</v>
      </c>
      <c r="AA64" s="10">
        <v>24.175444965800001</v>
      </c>
      <c r="AB64" s="10">
        <v>24.175444965800001</v>
      </c>
      <c r="AC64" s="4">
        <v>6.2092650000000003</v>
      </c>
      <c r="AD64" s="4">
        <v>5.9171684619895997</v>
      </c>
      <c r="AE64" s="4">
        <v>5.9171684619895997</v>
      </c>
      <c r="AF64" s="4">
        <v>23.164649000000001</v>
      </c>
      <c r="AG64" s="4">
        <v>19.938585029391099</v>
      </c>
      <c r="AH64" s="4">
        <v>19.938585029391099</v>
      </c>
      <c r="AI64" s="4">
        <v>6.5040380000000004</v>
      </c>
      <c r="AJ64" s="4">
        <v>43.885807999999997</v>
      </c>
    </row>
    <row r="65" spans="1:36" x14ac:dyDescent="0.3">
      <c r="A65" s="1" t="s">
        <v>59</v>
      </c>
      <c r="B65" s="2">
        <v>4146470</v>
      </c>
      <c r="C65" s="3" t="s">
        <v>2919</v>
      </c>
      <c r="D65" s="4">
        <v>3827.9694029500001</v>
      </c>
      <c r="E65" s="3" t="s">
        <v>2945</v>
      </c>
      <c r="F65" s="3" t="s">
        <v>2946</v>
      </c>
      <c r="G65" s="3" t="s">
        <v>2947</v>
      </c>
      <c r="H65" s="3" t="s">
        <v>2989</v>
      </c>
      <c r="I65" s="3" t="s">
        <v>2949</v>
      </c>
      <c r="J65" s="4">
        <v>62.777321000000001</v>
      </c>
      <c r="K65" s="4">
        <v>32.331328999999997</v>
      </c>
      <c r="L65" s="4">
        <v>10.248051999999999</v>
      </c>
      <c r="M65" s="4">
        <v>4.3180620000000003</v>
      </c>
      <c r="N65" s="4">
        <v>40.523085999999999</v>
      </c>
      <c r="O65" s="4">
        <v>80.904317000000006</v>
      </c>
      <c r="P65" s="4">
        <v>14.702078</v>
      </c>
      <c r="Q65" s="4">
        <v>109.395371</v>
      </c>
      <c r="R65" s="4">
        <v>78.831152000000003</v>
      </c>
      <c r="S65" s="3" t="s">
        <v>3806</v>
      </c>
      <c r="T65" s="4">
        <v>138.66999999999999</v>
      </c>
      <c r="U65" s="4">
        <v>3827.9694029500001</v>
      </c>
      <c r="V65" s="10">
        <v>3847.216402</v>
      </c>
      <c r="W65" s="4">
        <v>0</v>
      </c>
      <c r="X65" s="4">
        <v>142.63999999999999</v>
      </c>
      <c r="Y65" s="4">
        <v>73.52</v>
      </c>
      <c r="Z65" s="4">
        <v>40.523085999999999</v>
      </c>
      <c r="AA65" s="10">
        <v>100.8509090909</v>
      </c>
      <c r="AB65" s="10">
        <v>104.6566037735</v>
      </c>
      <c r="AC65" s="4">
        <v>15.112073000000001</v>
      </c>
      <c r="AD65" s="4">
        <v>12.4577712820971</v>
      </c>
      <c r="AE65" s="4">
        <v>13.6464633350407</v>
      </c>
      <c r="AF65" s="4">
        <v>109.395371</v>
      </c>
      <c r="AG65" s="4">
        <v>70.655170044039906</v>
      </c>
      <c r="AH65" s="4">
        <v>75.910428010497</v>
      </c>
      <c r="AI65" s="4">
        <v>14.702078</v>
      </c>
      <c r="AJ65" s="4">
        <v>83.536145000000005</v>
      </c>
    </row>
    <row r="66" spans="1:36" x14ac:dyDescent="0.3">
      <c r="A66" s="1" t="s">
        <v>60</v>
      </c>
      <c r="B66" s="2">
        <v>4318095</v>
      </c>
      <c r="C66" s="3" t="s">
        <v>2919</v>
      </c>
      <c r="D66" s="4">
        <v>2020.0095068999999</v>
      </c>
      <c r="E66" s="3" t="s">
        <v>2920</v>
      </c>
      <c r="F66" s="3" t="s">
        <v>2921</v>
      </c>
      <c r="G66" s="3" t="s">
        <v>2941</v>
      </c>
      <c r="H66" s="3" t="s">
        <v>2941</v>
      </c>
      <c r="I66" s="3" t="s">
        <v>3048</v>
      </c>
      <c r="J66" s="4">
        <v>47.953215999999998</v>
      </c>
      <c r="K66" s="4">
        <v>-23.909773999999999</v>
      </c>
      <c r="L66" s="4">
        <v>-35.151958999999998</v>
      </c>
      <c r="M66" s="4">
        <v>-9.0979080000000003</v>
      </c>
      <c r="N66" s="4">
        <v>3.0022039999999999</v>
      </c>
      <c r="O66" s="4" t="s">
        <v>2924</v>
      </c>
      <c r="P66" s="4">
        <v>1.2416309999999999</v>
      </c>
      <c r="Q66" s="4" t="s">
        <v>2924</v>
      </c>
      <c r="R66" s="4" t="s">
        <v>2924</v>
      </c>
      <c r="S66" s="3" t="s">
        <v>3807</v>
      </c>
      <c r="T66" s="4">
        <v>35.42</v>
      </c>
      <c r="U66" s="4">
        <v>2020.0095068999999</v>
      </c>
      <c r="V66" s="10">
        <v>420.19750599999998</v>
      </c>
      <c r="W66" s="4">
        <v>0</v>
      </c>
      <c r="X66" s="4">
        <v>62.58</v>
      </c>
      <c r="Y66" s="4">
        <v>20.96</v>
      </c>
      <c r="Z66" s="4">
        <v>3.0022039999999999</v>
      </c>
      <c r="AA66" s="10" t="s">
        <v>2924</v>
      </c>
      <c r="AB66" s="10">
        <v>3.0954178726000001</v>
      </c>
      <c r="AC66" s="4">
        <v>12.783229</v>
      </c>
      <c r="AD66" s="4">
        <v>9.2684560936821008</v>
      </c>
      <c r="AE66" s="4">
        <v>11.964607842132301</v>
      </c>
      <c r="AF66" s="4" t="s">
        <v>2924</v>
      </c>
      <c r="AG66" s="4" t="s">
        <v>2924</v>
      </c>
      <c r="AH66" s="4" t="s">
        <v>2924</v>
      </c>
      <c r="AI66" s="4">
        <v>1.2416309999999999</v>
      </c>
      <c r="AJ66" s="4">
        <v>1.2416309999999999</v>
      </c>
    </row>
    <row r="67" spans="1:36" x14ac:dyDescent="0.3">
      <c r="A67" s="1" t="s">
        <v>61</v>
      </c>
      <c r="B67" s="2">
        <v>4199629</v>
      </c>
      <c r="C67" s="3" t="s">
        <v>2919</v>
      </c>
      <c r="D67" s="4">
        <v>8369.2964218500001</v>
      </c>
      <c r="E67" s="3" t="s">
        <v>2930</v>
      </c>
      <c r="F67" s="3" t="s">
        <v>2953</v>
      </c>
      <c r="G67" s="3" t="s">
        <v>3049</v>
      </c>
      <c r="H67" s="3" t="s">
        <v>3050</v>
      </c>
      <c r="I67" s="3" t="s">
        <v>2971</v>
      </c>
      <c r="J67" s="4">
        <v>-5.0251260000000002</v>
      </c>
      <c r="K67" s="4">
        <v>-9.9142039999999998</v>
      </c>
      <c r="L67" s="4">
        <v>-2.0725389999999999</v>
      </c>
      <c r="M67" s="4">
        <v>-1.356994</v>
      </c>
      <c r="N67" s="4">
        <v>6.5625</v>
      </c>
      <c r="O67" s="4" t="s">
        <v>2924</v>
      </c>
      <c r="P67" s="4">
        <v>0.99452700000000005</v>
      </c>
      <c r="Q67" s="4" t="s">
        <v>2934</v>
      </c>
      <c r="R67" s="4" t="s">
        <v>2934</v>
      </c>
      <c r="S67" s="3" t="s">
        <v>3808</v>
      </c>
      <c r="T67" s="4">
        <v>9.4499999999999993</v>
      </c>
      <c r="U67" s="4">
        <v>8369.2964218500001</v>
      </c>
      <c r="V67" s="10" t="s">
        <v>2934</v>
      </c>
      <c r="W67" s="4">
        <v>15.2380952380952</v>
      </c>
      <c r="X67" s="4">
        <v>10.85</v>
      </c>
      <c r="Y67" s="4">
        <v>8.92</v>
      </c>
      <c r="Z67" s="4">
        <v>6.7548250000000003</v>
      </c>
      <c r="AA67" s="10">
        <v>5.4913126851999996</v>
      </c>
      <c r="AB67" s="10">
        <v>4.7495313292999999</v>
      </c>
      <c r="AC67" s="4" t="s">
        <v>2934</v>
      </c>
      <c r="AD67" s="4" t="s">
        <v>2934</v>
      </c>
      <c r="AE67" s="4" t="s">
        <v>2934</v>
      </c>
      <c r="AF67" s="4" t="s">
        <v>2934</v>
      </c>
      <c r="AG67" s="4" t="s">
        <v>2934</v>
      </c>
      <c r="AH67" s="4" t="s">
        <v>2934</v>
      </c>
      <c r="AI67" s="4">
        <v>0.99452700000000005</v>
      </c>
      <c r="AJ67" s="5">
        <v>1.0643089999999999</v>
      </c>
    </row>
    <row r="68" spans="1:36" x14ac:dyDescent="0.3">
      <c r="A68" s="1" t="s">
        <v>62</v>
      </c>
      <c r="B68" s="2">
        <v>4347844</v>
      </c>
      <c r="C68" s="3" t="s">
        <v>2935</v>
      </c>
      <c r="D68" s="4">
        <v>39121.88117624</v>
      </c>
      <c r="E68" s="3" t="s">
        <v>3031</v>
      </c>
      <c r="F68" s="3" t="s">
        <v>3031</v>
      </c>
      <c r="G68" s="3" t="s">
        <v>3051</v>
      </c>
      <c r="H68" s="3" t="s">
        <v>3052</v>
      </c>
      <c r="I68" s="3" t="s">
        <v>3053</v>
      </c>
      <c r="J68" s="4">
        <v>41.338155999999998</v>
      </c>
      <c r="K68" s="4">
        <v>-5.9785880000000002</v>
      </c>
      <c r="L68" s="4">
        <v>-5.6038649999999999</v>
      </c>
      <c r="M68" s="4">
        <v>-6.6411850000000001</v>
      </c>
      <c r="N68" s="4">
        <v>38.597530999999996</v>
      </c>
      <c r="O68" s="4">
        <v>20.781707000000001</v>
      </c>
      <c r="P68" s="5">
        <v>1.9116569999999999</v>
      </c>
      <c r="Q68" s="4">
        <v>9.3810939999999992</v>
      </c>
      <c r="R68" s="4">
        <v>20.693185</v>
      </c>
      <c r="S68" s="3" t="s">
        <v>3809</v>
      </c>
      <c r="T68" s="4">
        <v>78.16</v>
      </c>
      <c r="U68" s="4">
        <v>39121.88117624</v>
      </c>
      <c r="V68" s="10">
        <v>39754.187175999999</v>
      </c>
      <c r="W68" s="4">
        <v>2.0470829068577299</v>
      </c>
      <c r="X68" s="4">
        <v>89</v>
      </c>
      <c r="Y68" s="4">
        <v>44.37</v>
      </c>
      <c r="Z68" s="4">
        <v>38.597530999999996</v>
      </c>
      <c r="AA68" s="10">
        <v>15.6699212093</v>
      </c>
      <c r="AB68" s="10">
        <v>18.709754637900001</v>
      </c>
      <c r="AC68" s="4">
        <v>5.0845050000000001</v>
      </c>
      <c r="AD68" s="4">
        <v>4.1747834558922001</v>
      </c>
      <c r="AE68" s="4">
        <v>4.7462235475497998</v>
      </c>
      <c r="AF68" s="4">
        <v>9.3810939999999992</v>
      </c>
      <c r="AG68" s="4">
        <v>6.9839501794457997</v>
      </c>
      <c r="AH68" s="4">
        <v>8.4162422319702994</v>
      </c>
      <c r="AI68" s="5">
        <v>1.9116569999999999</v>
      </c>
      <c r="AJ68" s="4">
        <v>2.39784</v>
      </c>
    </row>
    <row r="69" spans="1:36" x14ac:dyDescent="0.3">
      <c r="A69" s="1" t="s">
        <v>63</v>
      </c>
      <c r="B69" s="2">
        <v>103154</v>
      </c>
      <c r="C69" s="3" t="s">
        <v>2935</v>
      </c>
      <c r="D69" s="4">
        <v>7248.5383350900001</v>
      </c>
      <c r="E69" s="3" t="s">
        <v>2976</v>
      </c>
      <c r="F69" s="3" t="s">
        <v>2977</v>
      </c>
      <c r="G69" s="3" t="s">
        <v>2978</v>
      </c>
      <c r="H69" s="3" t="s">
        <v>2978</v>
      </c>
      <c r="I69" s="3" t="s">
        <v>2979</v>
      </c>
      <c r="J69" s="4">
        <v>12.236084999999999</v>
      </c>
      <c r="K69" s="4">
        <v>-5.7488250000000001</v>
      </c>
      <c r="L69" s="4">
        <v>-8.8819630000000007</v>
      </c>
      <c r="M69" s="4">
        <v>-6.0139300000000002</v>
      </c>
      <c r="N69" s="4">
        <v>38.767955801105003</v>
      </c>
      <c r="O69" s="4">
        <v>16.329998</v>
      </c>
      <c r="P69" s="4">
        <v>1.416031</v>
      </c>
      <c r="Q69" s="4">
        <v>21.672255</v>
      </c>
      <c r="R69" s="4">
        <v>24.603757000000002</v>
      </c>
      <c r="S69" s="3" t="s">
        <v>3810</v>
      </c>
      <c r="T69" s="4">
        <v>70.17</v>
      </c>
      <c r="U69" s="4">
        <v>7248.5383350900001</v>
      </c>
      <c r="V69" s="10">
        <v>10114.961335</v>
      </c>
      <c r="W69" s="4">
        <v>4.3266353142368503</v>
      </c>
      <c r="X69" s="4">
        <v>78.385000000000005</v>
      </c>
      <c r="Y69" s="4">
        <v>54.28</v>
      </c>
      <c r="Z69" s="4">
        <v>38.789386</v>
      </c>
      <c r="AA69" s="10">
        <v>39.087566844900003</v>
      </c>
      <c r="AB69" s="10">
        <v>39.078859434100004</v>
      </c>
      <c r="AC69" s="4">
        <v>16.843502999999998</v>
      </c>
      <c r="AD69" s="4">
        <v>15.060199091679699</v>
      </c>
      <c r="AE69" s="4">
        <v>16.420647417222</v>
      </c>
      <c r="AF69" s="4">
        <v>21.672255</v>
      </c>
      <c r="AG69" s="4">
        <v>18.0879511163876</v>
      </c>
      <c r="AH69" s="4">
        <v>19.932024609789501</v>
      </c>
      <c r="AI69" s="4">
        <v>1.416031</v>
      </c>
      <c r="AJ69" s="4">
        <v>1.416031</v>
      </c>
    </row>
    <row r="70" spans="1:36" x14ac:dyDescent="0.3">
      <c r="A70" s="1" t="s">
        <v>64</v>
      </c>
      <c r="B70" s="2">
        <v>4262539</v>
      </c>
      <c r="C70" s="3" t="s">
        <v>2935</v>
      </c>
      <c r="D70" s="4">
        <v>5409.5752558800004</v>
      </c>
      <c r="E70" s="3" t="s">
        <v>2936</v>
      </c>
      <c r="F70" s="3" t="s">
        <v>2937</v>
      </c>
      <c r="G70" s="3" t="s">
        <v>3037</v>
      </c>
      <c r="H70" s="3" t="s">
        <v>3037</v>
      </c>
      <c r="I70" s="3" t="s">
        <v>3038</v>
      </c>
      <c r="J70" s="4">
        <v>15.368171</v>
      </c>
      <c r="K70" s="4">
        <v>6.0480349999999996</v>
      </c>
      <c r="L70" s="4">
        <v>1.356427</v>
      </c>
      <c r="M70" s="4">
        <v>-1.719951</v>
      </c>
      <c r="N70" s="4">
        <v>11.071346999999999</v>
      </c>
      <c r="O70" s="4" t="s">
        <v>2924</v>
      </c>
      <c r="P70" s="4">
        <v>0.70478099999999999</v>
      </c>
      <c r="Q70" s="4" t="s">
        <v>2934</v>
      </c>
      <c r="R70" s="4" t="s">
        <v>2924</v>
      </c>
      <c r="S70" s="3" t="s">
        <v>3811</v>
      </c>
      <c r="T70" s="4">
        <v>48.57</v>
      </c>
      <c r="U70" s="4">
        <v>5409.5752558800004</v>
      </c>
      <c r="V70" s="10">
        <v>25110.759255000001</v>
      </c>
      <c r="W70" s="4">
        <v>1.8118179946469</v>
      </c>
      <c r="X70" s="4">
        <v>52.31</v>
      </c>
      <c r="Y70" s="4">
        <v>39.1509</v>
      </c>
      <c r="Z70" s="4">
        <v>11.071346999999999</v>
      </c>
      <c r="AA70" s="10">
        <v>12.458637937600001</v>
      </c>
      <c r="AB70" s="10">
        <v>14.8057601326</v>
      </c>
      <c r="AC70" s="4">
        <v>9.1734500000000008</v>
      </c>
      <c r="AD70" s="4">
        <v>8.5025689289971993</v>
      </c>
      <c r="AE70" s="4">
        <v>9.2062597546144005</v>
      </c>
      <c r="AF70" s="4" t="s">
        <v>2934</v>
      </c>
      <c r="AG70" s="4">
        <v>9.3609872075967999</v>
      </c>
      <c r="AH70" s="4">
        <v>10.4166968649096</v>
      </c>
      <c r="AI70" s="4">
        <v>0.70478099999999999</v>
      </c>
      <c r="AJ70" s="4">
        <v>0.70478099999999999</v>
      </c>
    </row>
    <row r="71" spans="1:36" x14ac:dyDescent="0.3">
      <c r="A71" s="1" t="s">
        <v>65</v>
      </c>
      <c r="B71" s="2">
        <v>4014726</v>
      </c>
      <c r="C71" s="3" t="s">
        <v>2935</v>
      </c>
      <c r="D71" s="4">
        <v>65599.554365909993</v>
      </c>
      <c r="E71" s="3" t="s">
        <v>3031</v>
      </c>
      <c r="F71" s="3" t="s">
        <v>3031</v>
      </c>
      <c r="G71" s="3" t="s">
        <v>3032</v>
      </c>
      <c r="H71" s="3" t="s">
        <v>3054</v>
      </c>
      <c r="I71" s="3" t="s">
        <v>3055</v>
      </c>
      <c r="J71" s="4">
        <v>8.1183110000000003</v>
      </c>
      <c r="K71" s="4">
        <v>2.4341970000000002</v>
      </c>
      <c r="L71" s="4">
        <v>-10.022876</v>
      </c>
      <c r="M71" s="4">
        <v>-5.5427470000000003</v>
      </c>
      <c r="N71" s="4">
        <v>17.352353000000001</v>
      </c>
      <c r="O71" s="4" t="s">
        <v>2924</v>
      </c>
      <c r="P71" s="4">
        <v>3.850441</v>
      </c>
      <c r="Q71" s="4">
        <v>15.644068000000001</v>
      </c>
      <c r="R71" s="4" t="s">
        <v>2924</v>
      </c>
      <c r="S71" s="3" t="s">
        <v>3812</v>
      </c>
      <c r="T71" s="4">
        <v>294.99</v>
      </c>
      <c r="U71" s="4">
        <v>65599.554365909993</v>
      </c>
      <c r="V71" s="10">
        <v>79296.654364999995</v>
      </c>
      <c r="W71" s="4">
        <v>2.40008135869012</v>
      </c>
      <c r="X71" s="4">
        <v>337</v>
      </c>
      <c r="Y71" s="4">
        <v>212.24</v>
      </c>
      <c r="Z71" s="4">
        <v>17.352353000000001</v>
      </c>
      <c r="AA71" s="10">
        <v>22.8943116184</v>
      </c>
      <c r="AB71" s="10">
        <v>22.8943116184</v>
      </c>
      <c r="AC71" s="4">
        <v>6.5531180000000004</v>
      </c>
      <c r="AD71" s="4">
        <v>6.4452780032012997</v>
      </c>
      <c r="AE71" s="4">
        <v>6.4452780032012997</v>
      </c>
      <c r="AF71" s="4">
        <v>15.644068000000001</v>
      </c>
      <c r="AG71" s="4">
        <v>14.8786555354692</v>
      </c>
      <c r="AH71" s="4">
        <v>14.8786555354692</v>
      </c>
      <c r="AI71" s="4">
        <v>3.850441</v>
      </c>
      <c r="AJ71" s="4">
        <v>4.1465540000000001</v>
      </c>
    </row>
    <row r="72" spans="1:36" x14ac:dyDescent="0.3">
      <c r="A72" s="1" t="s">
        <v>66</v>
      </c>
      <c r="B72" s="2">
        <v>4673706</v>
      </c>
      <c r="C72" s="3" t="s">
        <v>2919</v>
      </c>
      <c r="D72" s="4">
        <v>1428.53232555</v>
      </c>
      <c r="E72" s="3" t="s">
        <v>2936</v>
      </c>
      <c r="F72" s="3" t="s">
        <v>3056</v>
      </c>
      <c r="G72" s="3" t="s">
        <v>3057</v>
      </c>
      <c r="H72" s="3" t="s">
        <v>3057</v>
      </c>
      <c r="I72" s="3" t="s">
        <v>3058</v>
      </c>
      <c r="J72" s="4">
        <v>26.856148999999998</v>
      </c>
      <c r="K72" s="4">
        <v>39.923225000000002</v>
      </c>
      <c r="L72" s="4">
        <v>-0.54570300000000005</v>
      </c>
      <c r="M72" s="4">
        <v>-0.136986</v>
      </c>
      <c r="N72" s="4" t="s">
        <v>2924</v>
      </c>
      <c r="O72" s="4">
        <v>15.124480999999999</v>
      </c>
      <c r="P72" s="4">
        <v>0.97295100000000001</v>
      </c>
      <c r="Q72" s="4">
        <v>6.0486170000000001</v>
      </c>
      <c r="R72" s="4">
        <v>44.574562</v>
      </c>
      <c r="S72" s="3" t="s">
        <v>3813</v>
      </c>
      <c r="T72" s="4">
        <v>21.87</v>
      </c>
      <c r="U72" s="4">
        <v>1428.53232555</v>
      </c>
      <c r="V72" s="10">
        <v>3008.2313250000002</v>
      </c>
      <c r="W72" s="4">
        <v>0</v>
      </c>
      <c r="X72" s="4">
        <v>22.33</v>
      </c>
      <c r="Y72" s="4">
        <v>11.62</v>
      </c>
      <c r="Z72" s="4" t="s">
        <v>2924</v>
      </c>
      <c r="AA72" s="10">
        <v>18.853448275800002</v>
      </c>
      <c r="AB72" s="10">
        <v>27.753807106499998</v>
      </c>
      <c r="AC72" s="4">
        <v>1.533075</v>
      </c>
      <c r="AD72" s="4">
        <v>1.4317258156057</v>
      </c>
      <c r="AE72" s="4">
        <v>1.4817111526738</v>
      </c>
      <c r="AF72" s="4">
        <v>6.0486170000000001</v>
      </c>
      <c r="AG72" s="4">
        <v>5.3801838189464002</v>
      </c>
      <c r="AH72" s="4">
        <v>5.6880892571828001</v>
      </c>
      <c r="AI72" s="4">
        <v>0.97295100000000001</v>
      </c>
      <c r="AJ72" s="4">
        <v>1.4359820000000001</v>
      </c>
    </row>
    <row r="73" spans="1:36" x14ac:dyDescent="0.3">
      <c r="A73" s="1" t="s">
        <v>67</v>
      </c>
      <c r="B73" s="2">
        <v>4819787</v>
      </c>
      <c r="C73" s="3" t="s">
        <v>2919</v>
      </c>
      <c r="D73" s="4">
        <v>83850.601804399994</v>
      </c>
      <c r="E73" s="3" t="s">
        <v>2925</v>
      </c>
      <c r="F73" s="3" t="s">
        <v>2980</v>
      </c>
      <c r="G73" s="3" t="s">
        <v>2981</v>
      </c>
      <c r="H73" s="3" t="s">
        <v>3059</v>
      </c>
      <c r="I73" s="3" t="s">
        <v>3060</v>
      </c>
      <c r="J73" s="4">
        <v>-4.6803980000000003</v>
      </c>
      <c r="K73" s="4">
        <v>2.3098030000000001</v>
      </c>
      <c r="L73" s="4">
        <v>-0.76894600000000002</v>
      </c>
      <c r="M73" s="4">
        <v>2.4895</v>
      </c>
      <c r="N73" s="4">
        <v>67.105000000000004</v>
      </c>
      <c r="O73" s="4">
        <v>20.727412999999999</v>
      </c>
      <c r="P73" s="4">
        <v>10.087942999999999</v>
      </c>
      <c r="Q73" s="4">
        <v>42.996324999999999</v>
      </c>
      <c r="R73" s="4">
        <v>21.920743999999999</v>
      </c>
      <c r="S73" s="3" t="s">
        <v>3814</v>
      </c>
      <c r="T73" s="4">
        <v>134.21</v>
      </c>
      <c r="U73" s="4">
        <v>83850.601804399994</v>
      </c>
      <c r="V73" s="10">
        <v>74856.601804000005</v>
      </c>
      <c r="W73" s="4">
        <v>0</v>
      </c>
      <c r="X73" s="5">
        <v>170.1</v>
      </c>
      <c r="Y73" s="4">
        <v>110.38</v>
      </c>
      <c r="Z73" s="4">
        <v>67.105000000000004</v>
      </c>
      <c r="AA73" s="10">
        <v>31.508393003799998</v>
      </c>
      <c r="AB73" s="10">
        <v>33.701883598999999</v>
      </c>
      <c r="AC73" s="4">
        <v>6.9055910000000003</v>
      </c>
      <c r="AD73" s="4">
        <v>6.2503654015430996</v>
      </c>
      <c r="AE73" s="4">
        <v>6.7763977122675998</v>
      </c>
      <c r="AF73" s="4">
        <v>42.996324999999999</v>
      </c>
      <c r="AG73" s="4">
        <v>17.945909399298301</v>
      </c>
      <c r="AH73" s="4">
        <v>19.0538854198915</v>
      </c>
      <c r="AI73" s="4">
        <v>10.087942999999999</v>
      </c>
      <c r="AJ73" s="4">
        <v>11.112859</v>
      </c>
    </row>
    <row r="74" spans="1:36" x14ac:dyDescent="0.3">
      <c r="A74" s="1" t="s">
        <v>68</v>
      </c>
      <c r="B74" s="2">
        <v>4186103</v>
      </c>
      <c r="C74" s="3" t="s">
        <v>2919</v>
      </c>
      <c r="D74" s="4">
        <v>14405.265687540001</v>
      </c>
      <c r="E74" s="3" t="s">
        <v>2945</v>
      </c>
      <c r="F74" s="3" t="s">
        <v>2946</v>
      </c>
      <c r="G74" s="3" t="s">
        <v>2984</v>
      </c>
      <c r="H74" s="3" t="s">
        <v>3061</v>
      </c>
      <c r="I74" s="3" t="s">
        <v>2949</v>
      </c>
      <c r="J74" s="4">
        <v>-19.837820000000001</v>
      </c>
      <c r="K74" s="4">
        <v>-3.6426669999999999</v>
      </c>
      <c r="L74" s="4">
        <v>9.0154619999999994</v>
      </c>
      <c r="M74" s="4">
        <v>-3.3756550000000001</v>
      </c>
      <c r="N74" s="4">
        <v>31.963332999999999</v>
      </c>
      <c r="O74" s="4">
        <v>17.750833</v>
      </c>
      <c r="P74" s="4">
        <v>3.012756</v>
      </c>
      <c r="Q74" s="4">
        <v>11.794992000000001</v>
      </c>
      <c r="R74" s="4">
        <v>24.640305000000001</v>
      </c>
      <c r="S74" s="3" t="s">
        <v>3815</v>
      </c>
      <c r="T74" s="4">
        <v>95.89</v>
      </c>
      <c r="U74" s="4">
        <v>14405.265687540001</v>
      </c>
      <c r="V74" s="10">
        <v>17076.895687</v>
      </c>
      <c r="W74" s="4">
        <v>0</v>
      </c>
      <c r="X74" s="4">
        <v>129.16999999999999</v>
      </c>
      <c r="Y74" s="4">
        <v>84.7</v>
      </c>
      <c r="Z74" s="4">
        <v>31.963332999999999</v>
      </c>
      <c r="AA74" s="10">
        <v>14.6484166144</v>
      </c>
      <c r="AB74" s="10">
        <v>15.1281371676</v>
      </c>
      <c r="AC74" s="4">
        <v>4.3055560000000002</v>
      </c>
      <c r="AD74" s="4">
        <v>4.1076801572843999</v>
      </c>
      <c r="AE74" s="4">
        <v>4.2847170515602997</v>
      </c>
      <c r="AF74" s="4">
        <v>11.794992000000001</v>
      </c>
      <c r="AG74" s="4">
        <v>9.8203067189721995</v>
      </c>
      <c r="AH74" s="4">
        <v>10.221914520916</v>
      </c>
      <c r="AI74" s="4">
        <v>3.012756</v>
      </c>
      <c r="AJ74" s="4">
        <v>13.710323000000001</v>
      </c>
    </row>
    <row r="75" spans="1:36" x14ac:dyDescent="0.3">
      <c r="A75" s="1" t="s">
        <v>69</v>
      </c>
      <c r="B75" s="2">
        <v>10810390</v>
      </c>
      <c r="C75" s="3" t="s">
        <v>2919</v>
      </c>
      <c r="D75" s="4">
        <v>2047.9070023199999</v>
      </c>
      <c r="E75" s="3" t="s">
        <v>2920</v>
      </c>
      <c r="F75" s="3" t="s">
        <v>2921</v>
      </c>
      <c r="G75" s="3" t="s">
        <v>2941</v>
      </c>
      <c r="H75" s="3" t="s">
        <v>2941</v>
      </c>
      <c r="I75" s="3" t="s">
        <v>2942</v>
      </c>
      <c r="J75" s="4">
        <v>27.123049999999999</v>
      </c>
      <c r="K75" s="4">
        <v>4.4871800000000004</v>
      </c>
      <c r="L75" s="4">
        <v>-4.2271910000000004</v>
      </c>
      <c r="M75" s="4">
        <v>1.5576319999999999</v>
      </c>
      <c r="N75" s="4" t="s">
        <v>2924</v>
      </c>
      <c r="O75" s="4" t="s">
        <v>2924</v>
      </c>
      <c r="P75" s="4">
        <v>2.766359</v>
      </c>
      <c r="Q75" s="4" t="s">
        <v>2924</v>
      </c>
      <c r="R75" s="4" t="s">
        <v>2924</v>
      </c>
      <c r="S75" s="3" t="s">
        <v>3816</v>
      </c>
      <c r="T75" s="4">
        <v>29.34</v>
      </c>
      <c r="U75" s="4">
        <v>2047.9070023199999</v>
      </c>
      <c r="V75" s="10">
        <v>1296.847002</v>
      </c>
      <c r="W75" s="4">
        <v>0</v>
      </c>
      <c r="X75" s="4">
        <v>37</v>
      </c>
      <c r="Y75" s="4">
        <v>15.32</v>
      </c>
      <c r="Z75" s="4" t="s">
        <v>2924</v>
      </c>
      <c r="AA75" s="10" t="s">
        <v>2924</v>
      </c>
      <c r="AB75" s="10" t="s">
        <v>2924</v>
      </c>
      <c r="AC75" s="4" t="s">
        <v>2934</v>
      </c>
      <c r="AD75" s="4" t="s">
        <v>2934</v>
      </c>
      <c r="AE75" s="4" t="s">
        <v>2934</v>
      </c>
      <c r="AF75" s="4" t="s">
        <v>2924</v>
      </c>
      <c r="AG75" s="4" t="s">
        <v>2924</v>
      </c>
      <c r="AH75" s="4" t="s">
        <v>2924</v>
      </c>
      <c r="AI75" s="4">
        <v>2.766359</v>
      </c>
      <c r="AJ75" s="4">
        <v>2.766359</v>
      </c>
    </row>
    <row r="76" spans="1:36" x14ac:dyDescent="0.3">
      <c r="A76" s="1" t="s">
        <v>70</v>
      </c>
      <c r="B76" s="2">
        <v>4995937</v>
      </c>
      <c r="C76" s="3" t="s">
        <v>2935</v>
      </c>
      <c r="D76" s="4">
        <v>2271.40695594</v>
      </c>
      <c r="E76" s="3" t="s">
        <v>2936</v>
      </c>
      <c r="F76" s="3" t="s">
        <v>2937</v>
      </c>
      <c r="G76" s="3" t="s">
        <v>3044</v>
      </c>
      <c r="H76" s="3" t="s">
        <v>3045</v>
      </c>
      <c r="I76" s="3" t="s">
        <v>3062</v>
      </c>
      <c r="J76" s="5">
        <v>-11.076487</v>
      </c>
      <c r="K76" s="4">
        <v>3.9690859999999999</v>
      </c>
      <c r="L76" s="4">
        <v>-1.7732349999999999</v>
      </c>
      <c r="M76" s="4">
        <v>-2.4650439999999998</v>
      </c>
      <c r="N76" s="4">
        <v>18.966767000000001</v>
      </c>
      <c r="O76" s="4">
        <v>14.521203</v>
      </c>
      <c r="P76" s="4">
        <v>2.2079460000000002</v>
      </c>
      <c r="Q76" s="4">
        <v>10.030423000000001</v>
      </c>
      <c r="R76" s="4">
        <v>15.584386</v>
      </c>
      <c r="S76" s="3" t="s">
        <v>3817</v>
      </c>
      <c r="T76" s="5">
        <v>188.34</v>
      </c>
      <c r="U76" s="4">
        <v>2271.40695594</v>
      </c>
      <c r="V76" s="10">
        <v>2375.8259549999998</v>
      </c>
      <c r="W76" s="4">
        <v>0.55219284273123104</v>
      </c>
      <c r="X76" s="5">
        <v>231.4</v>
      </c>
      <c r="Y76" s="4">
        <v>163.74</v>
      </c>
      <c r="Z76" s="4">
        <v>18.966767000000001</v>
      </c>
      <c r="AA76" s="10">
        <v>18.889156336500001</v>
      </c>
      <c r="AB76" s="10">
        <v>19.613642280600001</v>
      </c>
      <c r="AC76" s="4">
        <v>1.43059</v>
      </c>
      <c r="AD76" s="4">
        <v>1.4688713437819001</v>
      </c>
      <c r="AE76" s="4">
        <v>1.4486301972500999</v>
      </c>
      <c r="AF76" s="4">
        <v>10.030423000000001</v>
      </c>
      <c r="AG76" s="4">
        <v>10.485441579322</v>
      </c>
      <c r="AH76" s="4">
        <v>10.6794692211647</v>
      </c>
      <c r="AI76" s="4">
        <v>2.2079460000000002</v>
      </c>
      <c r="AJ76" s="4">
        <v>3.4313509999999998</v>
      </c>
    </row>
    <row r="77" spans="1:36" x14ac:dyDescent="0.3">
      <c r="A77" s="1" t="s">
        <v>71</v>
      </c>
      <c r="B77" s="2">
        <v>4973184</v>
      </c>
      <c r="C77" s="3" t="s">
        <v>2919</v>
      </c>
      <c r="D77" s="4">
        <v>3111.56140435</v>
      </c>
      <c r="E77" s="3" t="s">
        <v>2945</v>
      </c>
      <c r="F77" s="3" t="s">
        <v>2946</v>
      </c>
      <c r="G77" s="3" t="s">
        <v>2947</v>
      </c>
      <c r="H77" s="3" t="s">
        <v>2989</v>
      </c>
      <c r="I77" s="3" t="s">
        <v>3063</v>
      </c>
      <c r="J77" s="4">
        <v>1.156998</v>
      </c>
      <c r="K77" s="4">
        <v>12.511170999999999</v>
      </c>
      <c r="L77" s="4">
        <v>4.5681060000000002</v>
      </c>
      <c r="M77" s="4">
        <v>-6.1987779999999999</v>
      </c>
      <c r="N77" s="4">
        <v>27.192225000000001</v>
      </c>
      <c r="O77" s="4">
        <v>17.554378</v>
      </c>
      <c r="P77" s="4">
        <v>4.498678</v>
      </c>
      <c r="Q77" s="4">
        <v>22.698969000000002</v>
      </c>
      <c r="R77" s="4">
        <v>20.973755000000001</v>
      </c>
      <c r="S77" s="3" t="s">
        <v>3818</v>
      </c>
      <c r="T77" s="4">
        <v>62.95</v>
      </c>
      <c r="U77" s="4">
        <v>3111.56140435</v>
      </c>
      <c r="V77" s="10">
        <v>3037.099404</v>
      </c>
      <c r="W77" s="4">
        <v>0</v>
      </c>
      <c r="X77" s="4">
        <v>77.290499999999994</v>
      </c>
      <c r="Y77" s="4">
        <v>51.865000000000002</v>
      </c>
      <c r="Z77" s="4">
        <v>27.192225000000001</v>
      </c>
      <c r="AA77" s="10">
        <v>28.1857257992</v>
      </c>
      <c r="AB77" s="10">
        <v>28.4386096478</v>
      </c>
      <c r="AC77" s="4">
        <v>3.2875299999999998</v>
      </c>
      <c r="AD77" s="4">
        <v>3.1413085454242</v>
      </c>
      <c r="AE77" s="4">
        <v>3.2480638467387002</v>
      </c>
      <c r="AF77" s="4">
        <v>22.698969000000002</v>
      </c>
      <c r="AG77" s="4">
        <v>16.201795123616701</v>
      </c>
      <c r="AH77" s="4">
        <v>17.340750257233601</v>
      </c>
      <c r="AI77" s="4">
        <v>4.498678</v>
      </c>
      <c r="AJ77" s="4">
        <v>6.6130899999999997</v>
      </c>
    </row>
    <row r="78" spans="1:36" x14ac:dyDescent="0.3">
      <c r="A78" s="1" t="s">
        <v>72</v>
      </c>
      <c r="B78" s="2">
        <v>4994468</v>
      </c>
      <c r="C78" s="3" t="s">
        <v>2935</v>
      </c>
      <c r="D78" s="4">
        <v>8380.8797851800009</v>
      </c>
      <c r="E78" s="3" t="s">
        <v>2936</v>
      </c>
      <c r="F78" s="3" t="s">
        <v>3056</v>
      </c>
      <c r="G78" s="3" t="s">
        <v>3064</v>
      </c>
      <c r="H78" s="3" t="s">
        <v>3064</v>
      </c>
      <c r="I78" s="3" t="s">
        <v>3065</v>
      </c>
      <c r="J78" s="4">
        <v>62.291052000000001</v>
      </c>
      <c r="K78" s="4">
        <v>64.967516000000003</v>
      </c>
      <c r="L78" s="4">
        <v>24.237862</v>
      </c>
      <c r="M78" s="4">
        <v>5.5138249999999998</v>
      </c>
      <c r="N78" s="4">
        <v>26.323764000000001</v>
      </c>
      <c r="O78" s="4" t="s">
        <v>2924</v>
      </c>
      <c r="P78" s="4">
        <v>1.8590899999999999</v>
      </c>
      <c r="Q78" s="4">
        <v>5.9850000000000003</v>
      </c>
      <c r="R78" s="4">
        <v>12.010373</v>
      </c>
      <c r="S78" s="3" t="s">
        <v>3819</v>
      </c>
      <c r="T78" s="4">
        <v>66.02</v>
      </c>
      <c r="U78" s="4">
        <v>8380.8797851800009</v>
      </c>
      <c r="V78" s="10">
        <v>12017.879784999999</v>
      </c>
      <c r="W78" s="4">
        <v>0</v>
      </c>
      <c r="X78" s="4">
        <v>66.81</v>
      </c>
      <c r="Y78" s="4">
        <v>32.621000000000002</v>
      </c>
      <c r="Z78" s="4">
        <v>26.323764000000001</v>
      </c>
      <c r="AA78" s="10">
        <v>12.3494201271</v>
      </c>
      <c r="AB78" s="10">
        <v>15.2483809277</v>
      </c>
      <c r="AC78" s="4">
        <v>1.117526</v>
      </c>
      <c r="AD78" s="4">
        <v>0.82874241108339997</v>
      </c>
      <c r="AE78" s="4">
        <v>1.0218640149609</v>
      </c>
      <c r="AF78" s="4">
        <v>5.9850000000000003</v>
      </c>
      <c r="AG78" s="4">
        <v>5.6755040306966</v>
      </c>
      <c r="AH78" s="4">
        <v>7.6016427283896002</v>
      </c>
      <c r="AI78" s="4">
        <v>1.8590899999999999</v>
      </c>
      <c r="AJ78" s="4">
        <v>9.3765090000000004</v>
      </c>
    </row>
    <row r="79" spans="1:36" x14ac:dyDescent="0.3">
      <c r="A79" s="1" t="s">
        <v>73</v>
      </c>
      <c r="B79" s="2">
        <v>4991769</v>
      </c>
      <c r="C79" s="3" t="s">
        <v>2935</v>
      </c>
      <c r="D79" s="4">
        <v>2540.9340000000002</v>
      </c>
      <c r="E79" s="3" t="s">
        <v>2936</v>
      </c>
      <c r="F79" s="3" t="s">
        <v>2937</v>
      </c>
      <c r="G79" s="3" t="s">
        <v>3044</v>
      </c>
      <c r="H79" s="3" t="s">
        <v>3066</v>
      </c>
      <c r="I79" s="3" t="s">
        <v>3067</v>
      </c>
      <c r="J79" s="4">
        <v>-16.584464000000001</v>
      </c>
      <c r="K79" s="4">
        <v>-6.7003789999999999</v>
      </c>
      <c r="L79" s="4">
        <v>-2.8482530000000001</v>
      </c>
      <c r="M79" s="4">
        <v>-0.95168399999999997</v>
      </c>
      <c r="N79" s="4">
        <v>25.368749999999999</v>
      </c>
      <c r="O79" s="4">
        <v>21.694281</v>
      </c>
      <c r="P79" s="4">
        <v>2.5603180000000001</v>
      </c>
      <c r="Q79" s="4">
        <v>10.373397000000001</v>
      </c>
      <c r="R79" s="4">
        <v>22.371449999999999</v>
      </c>
      <c r="S79" s="3" t="s">
        <v>3820</v>
      </c>
      <c r="T79" s="4">
        <v>81.180000000000007</v>
      </c>
      <c r="U79" s="4">
        <v>2540.9340000000002</v>
      </c>
      <c r="V79" s="10">
        <v>2781.585</v>
      </c>
      <c r="W79" s="4">
        <v>1.3303769401330401</v>
      </c>
      <c r="X79" s="4">
        <v>99.41</v>
      </c>
      <c r="Y79" s="4">
        <v>67.39</v>
      </c>
      <c r="Z79" s="4">
        <v>25.368749999999999</v>
      </c>
      <c r="AA79" s="10">
        <v>23.324235023699998</v>
      </c>
      <c r="AB79" s="10">
        <v>24.985688168199999</v>
      </c>
      <c r="AC79" s="4">
        <v>2.1949010000000002</v>
      </c>
      <c r="AD79" s="4">
        <v>2.1812674725438002</v>
      </c>
      <c r="AE79" s="4">
        <v>2.2359951779221001</v>
      </c>
      <c r="AF79" s="4">
        <v>10.373397000000001</v>
      </c>
      <c r="AG79" s="4">
        <v>10.1018030159579</v>
      </c>
      <c r="AH79" s="4">
        <v>11.5067037583639</v>
      </c>
      <c r="AI79" s="4">
        <v>2.5603180000000001</v>
      </c>
      <c r="AJ79" s="4">
        <v>3.299061</v>
      </c>
    </row>
    <row r="80" spans="1:36" x14ac:dyDescent="0.3">
      <c r="A80" s="1" t="s">
        <v>74</v>
      </c>
      <c r="B80" s="2">
        <v>4121019</v>
      </c>
      <c r="C80" s="3" t="s">
        <v>2935</v>
      </c>
      <c r="D80" s="4">
        <v>10419.951052349999</v>
      </c>
      <c r="E80" s="3" t="s">
        <v>3031</v>
      </c>
      <c r="F80" s="3" t="s">
        <v>3031</v>
      </c>
      <c r="G80" s="3" t="s">
        <v>3032</v>
      </c>
      <c r="H80" s="3" t="s">
        <v>3068</v>
      </c>
      <c r="I80" s="3" t="s">
        <v>3069</v>
      </c>
      <c r="J80" s="4">
        <v>-40.935439000000002</v>
      </c>
      <c r="K80" s="4">
        <v>3.0454490000000001</v>
      </c>
      <c r="L80" s="4">
        <v>-19.078047000000002</v>
      </c>
      <c r="M80" s="4">
        <v>-10.796941</v>
      </c>
      <c r="N80" s="4" t="s">
        <v>2924</v>
      </c>
      <c r="O80" s="4" t="s">
        <v>2924</v>
      </c>
      <c r="P80" s="4">
        <v>1.301571</v>
      </c>
      <c r="Q80" s="4">
        <v>50.168754</v>
      </c>
      <c r="R80" s="4" t="s">
        <v>2924</v>
      </c>
      <c r="S80" s="3" t="s">
        <v>3821</v>
      </c>
      <c r="T80" s="4">
        <v>88.65</v>
      </c>
      <c r="U80" s="4">
        <v>10419.951052349999</v>
      </c>
      <c r="V80" s="10">
        <v>14947.379052</v>
      </c>
      <c r="W80" s="4">
        <v>1.8274111675126901</v>
      </c>
      <c r="X80" s="4">
        <v>153.53989999999999</v>
      </c>
      <c r="Y80" s="4">
        <v>71.97</v>
      </c>
      <c r="Z80" s="4" t="s">
        <v>2924</v>
      </c>
      <c r="AA80" s="10" t="s">
        <v>2924</v>
      </c>
      <c r="AB80" s="10" t="s">
        <v>2924</v>
      </c>
      <c r="AC80" s="4">
        <v>2.2988970000000002</v>
      </c>
      <c r="AD80" s="4">
        <v>2.7853833104183998</v>
      </c>
      <c r="AE80" s="4">
        <v>2.7211574513709</v>
      </c>
      <c r="AF80" s="4">
        <v>50.168754</v>
      </c>
      <c r="AG80" s="4">
        <v>15.352433039586501</v>
      </c>
      <c r="AH80" s="4">
        <v>13.977322929239699</v>
      </c>
      <c r="AI80" s="4">
        <v>1.301571</v>
      </c>
      <c r="AJ80" s="4">
        <v>1.702124</v>
      </c>
    </row>
    <row r="81" spans="1:36" x14ac:dyDescent="0.3">
      <c r="A81" s="1" t="s">
        <v>75</v>
      </c>
      <c r="B81" s="2">
        <v>5309457</v>
      </c>
      <c r="C81" s="3" t="s">
        <v>2935</v>
      </c>
      <c r="D81" s="4">
        <v>11308.87450208</v>
      </c>
      <c r="E81" s="3" t="s">
        <v>3006</v>
      </c>
      <c r="F81" s="3" t="s">
        <v>3070</v>
      </c>
      <c r="G81" s="3" t="s">
        <v>3070</v>
      </c>
      <c r="H81" s="3" t="s">
        <v>3071</v>
      </c>
      <c r="I81" s="3" t="s">
        <v>3072</v>
      </c>
      <c r="J81" s="4">
        <v>-13.359965000000001</v>
      </c>
      <c r="K81" s="4">
        <v>4.5527579999999999</v>
      </c>
      <c r="L81" s="4">
        <v>2.09205</v>
      </c>
      <c r="M81" s="4">
        <v>0.102564</v>
      </c>
      <c r="N81" s="4">
        <v>11.415205</v>
      </c>
      <c r="O81" s="4">
        <v>14.342395</v>
      </c>
      <c r="P81" s="4">
        <v>3.7437670000000001</v>
      </c>
      <c r="Q81" s="4">
        <v>5.1758629999999997</v>
      </c>
      <c r="R81" s="4">
        <v>13.886820999999999</v>
      </c>
      <c r="S81" s="3" t="s">
        <v>3822</v>
      </c>
      <c r="T81" s="4">
        <v>19.52</v>
      </c>
      <c r="U81" s="4">
        <v>11308.87450208</v>
      </c>
      <c r="V81" s="10">
        <v>25214.474502000001</v>
      </c>
      <c r="W81" s="4">
        <v>2.4590163934426199</v>
      </c>
      <c r="X81" s="4">
        <v>23.47</v>
      </c>
      <c r="Y81" s="4">
        <v>17</v>
      </c>
      <c r="Z81" s="4">
        <v>11.415205</v>
      </c>
      <c r="AA81" s="10">
        <v>8.7947735976000008</v>
      </c>
      <c r="AB81" s="10">
        <v>8.6755941137000008</v>
      </c>
      <c r="AC81" s="4">
        <v>0.31631300000000001</v>
      </c>
      <c r="AD81" s="4">
        <v>0.31055844965219997</v>
      </c>
      <c r="AE81" s="4">
        <v>0.3127158195584</v>
      </c>
      <c r="AF81" s="4">
        <v>5.1758629999999997</v>
      </c>
      <c r="AG81" s="4">
        <v>6.3805616590321996</v>
      </c>
      <c r="AH81" s="4">
        <v>6.4081237982913004</v>
      </c>
      <c r="AI81" s="4">
        <v>3.7437670000000001</v>
      </c>
      <c r="AJ81" s="4" t="s">
        <v>2924</v>
      </c>
    </row>
    <row r="82" spans="1:36" x14ac:dyDescent="0.3">
      <c r="A82" s="1" t="s">
        <v>76</v>
      </c>
      <c r="B82" s="2">
        <v>4796000</v>
      </c>
      <c r="C82" s="3" t="s">
        <v>2935</v>
      </c>
      <c r="D82" s="4">
        <v>9776.1466915199999</v>
      </c>
      <c r="E82" s="3" t="s">
        <v>3031</v>
      </c>
      <c r="F82" s="3" t="s">
        <v>3031</v>
      </c>
      <c r="G82" s="3" t="s">
        <v>3051</v>
      </c>
      <c r="H82" s="3" t="s">
        <v>3073</v>
      </c>
      <c r="I82" s="3" t="s">
        <v>3074</v>
      </c>
      <c r="J82" s="4">
        <v>12.052117000000001</v>
      </c>
      <c r="K82" s="4">
        <v>11.853384999999999</v>
      </c>
      <c r="L82" s="4">
        <v>-17.271535</v>
      </c>
      <c r="M82" s="4">
        <v>-3.2719839999999998</v>
      </c>
      <c r="N82" s="4" t="s">
        <v>2924</v>
      </c>
      <c r="O82" s="4" t="s">
        <v>2924</v>
      </c>
      <c r="P82" s="4">
        <v>1.8621129999999999</v>
      </c>
      <c r="Q82" s="4">
        <v>10.504739000000001</v>
      </c>
      <c r="R82" s="4">
        <v>17.853124999999999</v>
      </c>
      <c r="S82" s="3" t="s">
        <v>3823</v>
      </c>
      <c r="T82" s="4">
        <v>37.840000000000003</v>
      </c>
      <c r="U82" s="4">
        <v>9776.1466915199999</v>
      </c>
      <c r="V82" s="10">
        <v>11408.146691</v>
      </c>
      <c r="W82" s="4">
        <v>1.0570824524312901</v>
      </c>
      <c r="X82" s="4">
        <v>47.77</v>
      </c>
      <c r="Y82" s="4">
        <v>24.86</v>
      </c>
      <c r="Z82" s="4" t="s">
        <v>2924</v>
      </c>
      <c r="AA82" s="10">
        <v>7.7693823914999998</v>
      </c>
      <c r="AB82" s="10">
        <v>37.444585180399997</v>
      </c>
      <c r="AC82" s="4">
        <v>1.036727</v>
      </c>
      <c r="AD82" s="4">
        <v>0.80788342815509995</v>
      </c>
      <c r="AE82" s="4">
        <v>0.96983965989389997</v>
      </c>
      <c r="AF82" s="4">
        <v>10.504739000000001</v>
      </c>
      <c r="AG82" s="4">
        <v>4.1147949144847003</v>
      </c>
      <c r="AH82" s="4">
        <v>7.527450205828</v>
      </c>
      <c r="AI82" s="4">
        <v>1.8621129999999999</v>
      </c>
      <c r="AJ82" s="4">
        <v>1.927465</v>
      </c>
    </row>
    <row r="83" spans="1:36" x14ac:dyDescent="0.3">
      <c r="A83" s="1" t="s">
        <v>77</v>
      </c>
      <c r="B83" s="2">
        <v>1023992</v>
      </c>
      <c r="C83" s="3" t="s">
        <v>2956</v>
      </c>
      <c r="D83" s="4">
        <v>506.51221720000001</v>
      </c>
      <c r="E83" s="3" t="s">
        <v>2930</v>
      </c>
      <c r="F83" s="3" t="s">
        <v>2953</v>
      </c>
      <c r="G83" s="3" t="s">
        <v>2953</v>
      </c>
      <c r="H83" s="3" t="s">
        <v>3075</v>
      </c>
      <c r="I83" s="3" t="s">
        <v>2933</v>
      </c>
      <c r="J83" s="4">
        <v>-11.155556000000001</v>
      </c>
      <c r="K83" s="4">
        <v>-9.3834999999999997</v>
      </c>
      <c r="L83" s="4">
        <v>-7.0232559999999999</v>
      </c>
      <c r="M83" s="4">
        <v>-9.3012700000000006</v>
      </c>
      <c r="N83" s="4">
        <v>124.9375</v>
      </c>
      <c r="O83" s="4">
        <v>27.086721000000001</v>
      </c>
      <c r="P83" s="4">
        <v>1.023606</v>
      </c>
      <c r="Q83" s="4" t="s">
        <v>2934</v>
      </c>
      <c r="R83" s="4" t="s">
        <v>2934</v>
      </c>
      <c r="S83" s="3" t="s">
        <v>3824</v>
      </c>
      <c r="T83" s="4">
        <v>19.989999999999998</v>
      </c>
      <c r="U83" s="4">
        <v>506.51221720000001</v>
      </c>
      <c r="V83" s="10" t="s">
        <v>2934</v>
      </c>
      <c r="W83" s="4">
        <v>4.0020010005002504</v>
      </c>
      <c r="X83" s="4">
        <v>25.85</v>
      </c>
      <c r="Y83" s="4">
        <v>18.09</v>
      </c>
      <c r="Z83" s="4">
        <v>124.161491</v>
      </c>
      <c r="AA83" s="10">
        <v>11.8354055654</v>
      </c>
      <c r="AB83" s="10">
        <v>17.4204793028</v>
      </c>
      <c r="AC83" s="4" t="s">
        <v>2934</v>
      </c>
      <c r="AD83" s="4" t="s">
        <v>2934</v>
      </c>
      <c r="AE83" s="4" t="s">
        <v>2934</v>
      </c>
      <c r="AF83" s="4" t="s">
        <v>2934</v>
      </c>
      <c r="AG83" s="4" t="s">
        <v>2934</v>
      </c>
      <c r="AH83" s="4" t="s">
        <v>2934</v>
      </c>
      <c r="AI83" s="4">
        <v>1.023606</v>
      </c>
      <c r="AJ83" s="4">
        <v>1.211589</v>
      </c>
    </row>
    <row r="84" spans="1:36" x14ac:dyDescent="0.3">
      <c r="A84" s="1" t="s">
        <v>78</v>
      </c>
      <c r="B84" s="2">
        <v>4008292</v>
      </c>
      <c r="C84" s="3" t="s">
        <v>2935</v>
      </c>
      <c r="D84" s="4">
        <v>1268.89758409</v>
      </c>
      <c r="E84" s="3" t="s">
        <v>2976</v>
      </c>
      <c r="F84" s="3" t="s">
        <v>2977</v>
      </c>
      <c r="G84" s="3" t="s">
        <v>3076</v>
      </c>
      <c r="H84" s="3" t="s">
        <v>3076</v>
      </c>
      <c r="I84" s="3" t="s">
        <v>3077</v>
      </c>
      <c r="J84" s="4">
        <v>-7.4191839999999996</v>
      </c>
      <c r="K84" s="4">
        <v>-10.272214</v>
      </c>
      <c r="L84" s="4">
        <v>-10.364288999999999</v>
      </c>
      <c r="M84" s="4">
        <v>-7.3700950000000001</v>
      </c>
      <c r="N84" s="4">
        <v>21.048192771084299</v>
      </c>
      <c r="O84" s="4">
        <v>13.056801</v>
      </c>
      <c r="P84" s="4">
        <v>1.271193</v>
      </c>
      <c r="Q84" s="4">
        <v>14.271152000000001</v>
      </c>
      <c r="R84" s="4">
        <v>11.483409999999999</v>
      </c>
      <c r="S84" s="3" t="s">
        <v>3825</v>
      </c>
      <c r="T84" s="4">
        <v>17.47</v>
      </c>
      <c r="U84" s="4">
        <v>1268.89758409</v>
      </c>
      <c r="V84" s="10">
        <v>1723.398584</v>
      </c>
      <c r="W84" s="4">
        <v>5.1516886090440801</v>
      </c>
      <c r="X84" s="4">
        <v>20.3</v>
      </c>
      <c r="Y84" s="4">
        <v>15.53</v>
      </c>
      <c r="Z84" s="4">
        <v>28.592471</v>
      </c>
      <c r="AA84" s="10">
        <v>28.639344262200002</v>
      </c>
      <c r="AB84" s="10">
        <v>21.567901234499999</v>
      </c>
      <c r="AC84" s="4">
        <v>7.4622469999999996</v>
      </c>
      <c r="AD84" s="4">
        <v>8.6827123699279998</v>
      </c>
      <c r="AE84" s="4">
        <v>8.0956975940200007</v>
      </c>
      <c r="AF84" s="4">
        <v>14.271152000000001</v>
      </c>
      <c r="AG84" s="4" t="s">
        <v>2934</v>
      </c>
      <c r="AH84" s="4">
        <v>14.625275456775</v>
      </c>
      <c r="AI84" s="4">
        <v>1.271193</v>
      </c>
      <c r="AJ84" s="4">
        <v>1.3260970000000001</v>
      </c>
    </row>
    <row r="85" spans="1:36" x14ac:dyDescent="0.3">
      <c r="A85" s="1" t="s">
        <v>79</v>
      </c>
      <c r="B85" s="2">
        <v>107230</v>
      </c>
      <c r="C85" s="3" t="s">
        <v>2935</v>
      </c>
      <c r="D85" s="4">
        <v>1036.2180681</v>
      </c>
      <c r="E85" s="3" t="s">
        <v>2976</v>
      </c>
      <c r="F85" s="3" t="s">
        <v>2977</v>
      </c>
      <c r="G85" s="3" t="s">
        <v>2978</v>
      </c>
      <c r="H85" s="3" t="s">
        <v>2978</v>
      </c>
      <c r="I85" s="3" t="s">
        <v>2979</v>
      </c>
      <c r="J85" s="4">
        <v>-5.1206509999999996</v>
      </c>
      <c r="K85" s="4">
        <v>-16.851768</v>
      </c>
      <c r="L85" s="4">
        <v>-7.21211</v>
      </c>
      <c r="M85" s="4">
        <v>-4.6435120000000003</v>
      </c>
      <c r="N85" s="4">
        <v>21.957792207792199</v>
      </c>
      <c r="O85" s="4">
        <v>15.302059</v>
      </c>
      <c r="P85" s="4">
        <v>5.4340200000000003</v>
      </c>
      <c r="Q85" s="4">
        <v>12.865385</v>
      </c>
      <c r="R85" s="4">
        <v>19.682307000000002</v>
      </c>
      <c r="S85" s="3" t="s">
        <v>3826</v>
      </c>
      <c r="T85" s="5">
        <v>202.89</v>
      </c>
      <c r="U85" s="4">
        <v>1036.2180681</v>
      </c>
      <c r="V85" s="10">
        <v>1683.590068</v>
      </c>
      <c r="W85" s="4">
        <v>8.8718024545320109</v>
      </c>
      <c r="X85" s="4">
        <v>251.63</v>
      </c>
      <c r="Y85" s="4">
        <v>198.7</v>
      </c>
      <c r="Z85" s="4">
        <v>21.94117</v>
      </c>
      <c r="AA85" s="10" t="s">
        <v>2934</v>
      </c>
      <c r="AB85" s="10" t="s">
        <v>2934</v>
      </c>
      <c r="AC85" s="4">
        <v>7.2133560000000001</v>
      </c>
      <c r="AD85" s="4">
        <v>7.5700992266186997</v>
      </c>
      <c r="AE85" s="4">
        <v>7.4627219326240999</v>
      </c>
      <c r="AF85" s="4">
        <v>12.865385</v>
      </c>
      <c r="AG85" s="4" t="s">
        <v>2934</v>
      </c>
      <c r="AH85" s="4" t="s">
        <v>2934</v>
      </c>
      <c r="AI85" s="4">
        <v>5.4340200000000003</v>
      </c>
      <c r="AJ85" s="4">
        <v>5.4340200000000003</v>
      </c>
    </row>
    <row r="86" spans="1:36" x14ac:dyDescent="0.3">
      <c r="A86" s="1" t="s">
        <v>80</v>
      </c>
      <c r="B86" s="2">
        <v>111908</v>
      </c>
      <c r="C86" s="3" t="s">
        <v>2935</v>
      </c>
      <c r="D86" s="4">
        <v>17331.173225030001</v>
      </c>
      <c r="E86" s="3" t="s">
        <v>2976</v>
      </c>
      <c r="F86" s="3" t="s">
        <v>2977</v>
      </c>
      <c r="G86" s="3" t="s">
        <v>3078</v>
      </c>
      <c r="H86" s="3" t="s">
        <v>3078</v>
      </c>
      <c r="I86" s="3" t="s">
        <v>2979</v>
      </c>
      <c r="J86" s="4">
        <v>-22.37182</v>
      </c>
      <c r="K86" s="4">
        <v>-18.210308999999999</v>
      </c>
      <c r="L86" s="4">
        <v>-4.9276200000000001</v>
      </c>
      <c r="M86" s="4">
        <v>-3.3995709999999999</v>
      </c>
      <c r="N86" s="4">
        <v>60.469512195122</v>
      </c>
      <c r="O86" s="4">
        <v>10.268171000000001</v>
      </c>
      <c r="P86" s="4">
        <v>0.93763600000000002</v>
      </c>
      <c r="Q86" s="4">
        <v>17.810433</v>
      </c>
      <c r="R86" s="4">
        <v>23.867989000000001</v>
      </c>
      <c r="S86" s="3" t="s">
        <v>3827</v>
      </c>
      <c r="T86" s="5">
        <v>99.17</v>
      </c>
      <c r="U86" s="4">
        <v>17331.173225030001</v>
      </c>
      <c r="V86" s="10">
        <v>34594.325225000001</v>
      </c>
      <c r="W86" s="4">
        <v>5.3241907835030799</v>
      </c>
      <c r="X86" s="4">
        <v>131.44</v>
      </c>
      <c r="Y86" s="4">
        <v>97.21</v>
      </c>
      <c r="Z86" s="4">
        <v>60.285713999999999</v>
      </c>
      <c r="AA86" s="10">
        <v>29.471025260000001</v>
      </c>
      <c r="AB86" s="10">
        <v>32.126185254399999</v>
      </c>
      <c r="AC86" s="4">
        <v>11.212077000000001</v>
      </c>
      <c r="AD86" s="4">
        <v>11.108188294448</v>
      </c>
      <c r="AE86" s="4">
        <v>11.162025863739499</v>
      </c>
      <c r="AF86" s="4">
        <v>17.810433</v>
      </c>
      <c r="AG86" s="4">
        <v>17.559058605459199</v>
      </c>
      <c r="AH86" s="4">
        <v>17.1758544476547</v>
      </c>
      <c r="AI86" s="4">
        <v>0.93763600000000002</v>
      </c>
      <c r="AJ86" s="4">
        <v>0.95727600000000002</v>
      </c>
    </row>
    <row r="87" spans="1:36" x14ac:dyDescent="0.3">
      <c r="A87" s="1" t="s">
        <v>81</v>
      </c>
      <c r="B87" s="2">
        <v>4111519</v>
      </c>
      <c r="C87" s="3" t="s">
        <v>2940</v>
      </c>
      <c r="D87" s="4">
        <v>983.66533823999998</v>
      </c>
      <c r="E87" s="3" t="s">
        <v>3031</v>
      </c>
      <c r="F87" s="3" t="s">
        <v>3031</v>
      </c>
      <c r="G87" s="3" t="s">
        <v>3051</v>
      </c>
      <c r="H87" s="3" t="s">
        <v>3079</v>
      </c>
      <c r="I87" s="3" t="s">
        <v>3080</v>
      </c>
      <c r="J87" s="4">
        <v>-6.2686570000000001</v>
      </c>
      <c r="K87" s="4">
        <v>-3.4836070000000001</v>
      </c>
      <c r="L87" s="4">
        <v>-16.266667000000002</v>
      </c>
      <c r="M87" s="4">
        <v>-6.5476190000000001</v>
      </c>
      <c r="N87" s="4" t="s">
        <v>2924</v>
      </c>
      <c r="O87" s="4" t="s">
        <v>2924</v>
      </c>
      <c r="P87" s="4">
        <v>0.93994699999999998</v>
      </c>
      <c r="Q87" s="4" t="s">
        <v>2924</v>
      </c>
      <c r="R87" s="4" t="s">
        <v>2924</v>
      </c>
      <c r="S87" s="3" t="s">
        <v>3828</v>
      </c>
      <c r="T87" s="5">
        <v>9.42</v>
      </c>
      <c r="U87" s="4">
        <v>983.66533823999998</v>
      </c>
      <c r="V87" s="10">
        <v>1112.9817479999999</v>
      </c>
      <c r="W87" s="4">
        <v>2.12314225053079</v>
      </c>
      <c r="X87" s="5">
        <v>12.14</v>
      </c>
      <c r="Y87" s="4">
        <v>6.67</v>
      </c>
      <c r="Z87" s="4" t="s">
        <v>2924</v>
      </c>
      <c r="AA87" s="10" t="s">
        <v>2924</v>
      </c>
      <c r="AB87" s="10" t="s">
        <v>2924</v>
      </c>
      <c r="AC87" s="4">
        <v>0.60462499999999997</v>
      </c>
      <c r="AD87" s="4">
        <v>0.58556672004959998</v>
      </c>
      <c r="AE87" s="4">
        <v>0.63612108543750001</v>
      </c>
      <c r="AF87" s="4" t="s">
        <v>2924</v>
      </c>
      <c r="AG87" s="4">
        <v>9.6015719537546005</v>
      </c>
      <c r="AH87" s="4">
        <v>22.053611594773301</v>
      </c>
      <c r="AI87" s="4">
        <v>0.93994699999999998</v>
      </c>
      <c r="AJ87" s="4">
        <v>0.94036399999999998</v>
      </c>
    </row>
    <row r="88" spans="1:36" x14ac:dyDescent="0.3">
      <c r="A88" s="1" t="s">
        <v>82</v>
      </c>
      <c r="B88" s="2">
        <v>4279124</v>
      </c>
      <c r="C88" s="3" t="s">
        <v>2935</v>
      </c>
      <c r="D88" s="4">
        <v>186601.07128432</v>
      </c>
      <c r="E88" s="3" t="s">
        <v>2925</v>
      </c>
      <c r="F88" s="3" t="s">
        <v>2926</v>
      </c>
      <c r="G88" s="3" t="s">
        <v>3081</v>
      </c>
      <c r="H88" s="3" t="s">
        <v>3081</v>
      </c>
      <c r="I88" s="3" t="s">
        <v>2929</v>
      </c>
      <c r="J88" s="4">
        <v>9.2986190000000004</v>
      </c>
      <c r="K88" s="4">
        <v>-6.8071130000000002</v>
      </c>
      <c r="L88" s="4">
        <v>-5.1745999999999999</v>
      </c>
      <c r="M88" s="4">
        <v>-6.3083580000000001</v>
      </c>
      <c r="N88" s="4">
        <v>16.669162</v>
      </c>
      <c r="O88" s="4">
        <v>13.697386</v>
      </c>
      <c r="P88" s="4">
        <v>1.4082060000000001</v>
      </c>
      <c r="Q88" s="4">
        <v>6.8451089999999999</v>
      </c>
      <c r="R88" s="4">
        <v>14.014187</v>
      </c>
      <c r="S88" s="3" t="s">
        <v>3829</v>
      </c>
      <c r="T88" s="4">
        <v>82.28</v>
      </c>
      <c r="U88" s="4">
        <v>186601.07128432</v>
      </c>
      <c r="V88" s="10">
        <v>179300.479654</v>
      </c>
      <c r="W88" s="4">
        <v>1.21536217792902</v>
      </c>
      <c r="X88" s="4">
        <v>117.82</v>
      </c>
      <c r="Y88" s="4">
        <v>66.63</v>
      </c>
      <c r="Z88" s="4">
        <v>16.669162</v>
      </c>
      <c r="AA88" s="10">
        <v>8.9685464277897005</v>
      </c>
      <c r="AB88" s="10">
        <v>9.4597081731971997</v>
      </c>
      <c r="AC88" s="4">
        <v>1.307437</v>
      </c>
      <c r="AD88" s="4">
        <v>1.2622587517266</v>
      </c>
      <c r="AE88" s="4">
        <v>1.3083788088954</v>
      </c>
      <c r="AF88" s="4">
        <v>6.8451089999999999</v>
      </c>
      <c r="AG88" s="4">
        <v>6.3996409837600003</v>
      </c>
      <c r="AH88" s="4">
        <v>6.6482173522197998</v>
      </c>
      <c r="AI88" s="4">
        <v>1.4082060000000001</v>
      </c>
      <c r="AJ88" s="4">
        <v>2.0007869999999999</v>
      </c>
    </row>
    <row r="89" spans="1:36" x14ac:dyDescent="0.3">
      <c r="A89" s="1" t="s">
        <v>83</v>
      </c>
      <c r="B89" s="2">
        <v>14092075</v>
      </c>
      <c r="C89" s="3" t="s">
        <v>2935</v>
      </c>
      <c r="D89" s="4">
        <v>3652.9934855400002</v>
      </c>
      <c r="E89" s="3" t="s">
        <v>2936</v>
      </c>
      <c r="F89" s="3" t="s">
        <v>2966</v>
      </c>
      <c r="G89" s="3" t="s">
        <v>3082</v>
      </c>
      <c r="H89" s="3" t="s">
        <v>3083</v>
      </c>
      <c r="I89" s="3" t="s">
        <v>3084</v>
      </c>
      <c r="J89" s="4">
        <v>-17.349398000000001</v>
      </c>
      <c r="K89" s="4">
        <v>-6.2841529999999999</v>
      </c>
      <c r="L89" s="4">
        <v>-11.483871000000001</v>
      </c>
      <c r="M89" s="4">
        <v>-4.1899439999999997</v>
      </c>
      <c r="N89" s="4" t="s">
        <v>2924</v>
      </c>
      <c r="O89" s="4">
        <v>28.583333</v>
      </c>
      <c r="P89" s="4">
        <v>0.84514</v>
      </c>
      <c r="Q89" s="4">
        <v>11.617322</v>
      </c>
      <c r="R89" s="4">
        <v>8.3510539999999995</v>
      </c>
      <c r="S89" s="3" t="s">
        <v>3830</v>
      </c>
      <c r="T89" s="4">
        <v>6.86</v>
      </c>
      <c r="U89" s="4">
        <v>3652.9934855400002</v>
      </c>
      <c r="V89" s="10">
        <v>5494.993485</v>
      </c>
      <c r="W89" s="4">
        <v>2.33236151603499</v>
      </c>
      <c r="X89" s="4">
        <v>10.38</v>
      </c>
      <c r="Y89" s="5">
        <v>6.15</v>
      </c>
      <c r="Z89" s="4" t="s">
        <v>2924</v>
      </c>
      <c r="AA89" s="10">
        <v>11.3594966053</v>
      </c>
      <c r="AB89" s="10">
        <v>13.2149255456</v>
      </c>
      <c r="AC89" s="4">
        <v>1.6363890000000001</v>
      </c>
      <c r="AD89" s="4">
        <v>2.2891764837183</v>
      </c>
      <c r="AE89" s="4">
        <v>2.3483461414006999</v>
      </c>
      <c r="AF89" s="4">
        <v>11.617322</v>
      </c>
      <c r="AG89" s="4">
        <v>8.6944875064259008</v>
      </c>
      <c r="AH89" s="4">
        <v>9.4823770202405004</v>
      </c>
      <c r="AI89" s="4">
        <v>0.84514</v>
      </c>
      <c r="AJ89" s="4" t="s">
        <v>2924</v>
      </c>
    </row>
    <row r="90" spans="1:36" x14ac:dyDescent="0.3">
      <c r="A90" s="1" t="s">
        <v>84</v>
      </c>
      <c r="B90" s="2">
        <v>4811737</v>
      </c>
      <c r="C90" s="3" t="s">
        <v>2919</v>
      </c>
      <c r="D90" s="4">
        <v>15756.2748436</v>
      </c>
      <c r="E90" s="3" t="s">
        <v>2920</v>
      </c>
      <c r="F90" s="3" t="s">
        <v>2960</v>
      </c>
      <c r="G90" s="3" t="s">
        <v>2961</v>
      </c>
      <c r="H90" s="3" t="s">
        <v>3085</v>
      </c>
      <c r="I90" s="3" t="s">
        <v>3086</v>
      </c>
      <c r="J90" s="4">
        <v>-22.367308000000001</v>
      </c>
      <c r="K90" s="4">
        <v>-16.527585999999999</v>
      </c>
      <c r="L90" s="4">
        <v>-5.7220709999999997</v>
      </c>
      <c r="M90" s="4">
        <v>-10.336038</v>
      </c>
      <c r="N90" s="4">
        <v>42.212000000000003</v>
      </c>
      <c r="O90" s="4">
        <v>42.543841999999998</v>
      </c>
      <c r="P90" s="4">
        <v>4.0002269999999998</v>
      </c>
      <c r="Q90" s="4">
        <v>16.841940000000001</v>
      </c>
      <c r="R90" s="4">
        <v>35.913505000000001</v>
      </c>
      <c r="S90" s="3" t="s">
        <v>3831</v>
      </c>
      <c r="T90" s="4">
        <v>211.06</v>
      </c>
      <c r="U90" s="4">
        <v>15756.2748436</v>
      </c>
      <c r="V90" s="10">
        <v>14841.942843000001</v>
      </c>
      <c r="W90" s="4">
        <v>0</v>
      </c>
      <c r="X90" s="5">
        <v>335.4</v>
      </c>
      <c r="Y90" s="5">
        <v>196.09</v>
      </c>
      <c r="Z90" s="4">
        <v>42.212000000000003</v>
      </c>
      <c r="AA90" s="10">
        <v>21.327162676899999</v>
      </c>
      <c r="AB90" s="10">
        <v>22.5875876357</v>
      </c>
      <c r="AC90" s="5">
        <v>3.747474</v>
      </c>
      <c r="AD90" s="4">
        <v>3.5710378435468</v>
      </c>
      <c r="AE90" s="4">
        <v>3.7053276075574</v>
      </c>
      <c r="AF90" s="4">
        <v>16.841940000000001</v>
      </c>
      <c r="AG90" s="4">
        <v>14.3676216751151</v>
      </c>
      <c r="AH90" s="4">
        <v>14.839695519510499</v>
      </c>
      <c r="AI90" s="4">
        <v>4.0002269999999998</v>
      </c>
      <c r="AJ90" s="4">
        <v>4.700145</v>
      </c>
    </row>
    <row r="91" spans="1:36" x14ac:dyDescent="0.3">
      <c r="A91" s="1" t="s">
        <v>85</v>
      </c>
      <c r="B91" s="2">
        <v>27851507</v>
      </c>
      <c r="C91" s="3" t="s">
        <v>2919</v>
      </c>
      <c r="D91" s="4">
        <v>2033.89554673</v>
      </c>
      <c r="E91" s="3" t="s">
        <v>2920</v>
      </c>
      <c r="F91" s="3" t="s">
        <v>2960</v>
      </c>
      <c r="G91" s="3" t="s">
        <v>2973</v>
      </c>
      <c r="H91" s="3" t="s">
        <v>3087</v>
      </c>
      <c r="I91" s="3" t="s">
        <v>3088</v>
      </c>
      <c r="J91" s="4">
        <v>22.65896</v>
      </c>
      <c r="K91" s="4">
        <v>-7.1741029999999997</v>
      </c>
      <c r="L91" s="4">
        <v>-11.213388999999999</v>
      </c>
      <c r="M91" s="4">
        <v>-7.3362449999999999</v>
      </c>
      <c r="N91" s="4" t="s">
        <v>2924</v>
      </c>
      <c r="O91" s="4" t="s">
        <v>2924</v>
      </c>
      <c r="P91" s="4">
        <v>17.742474999999999</v>
      </c>
      <c r="Q91" s="4" t="s">
        <v>2924</v>
      </c>
      <c r="R91" s="4" t="s">
        <v>2924</v>
      </c>
      <c r="S91" s="3" t="s">
        <v>3832</v>
      </c>
      <c r="T91" s="5">
        <v>10.61</v>
      </c>
      <c r="U91" s="4">
        <v>2033.89554673</v>
      </c>
      <c r="V91" s="10">
        <v>1914.8625460000001</v>
      </c>
      <c r="W91" s="4">
        <v>0</v>
      </c>
      <c r="X91" s="4">
        <v>14.25</v>
      </c>
      <c r="Y91" s="4">
        <v>4.46</v>
      </c>
      <c r="Z91" s="4" t="s">
        <v>2924</v>
      </c>
      <c r="AA91" s="10" t="s">
        <v>2924</v>
      </c>
      <c r="AB91" s="10" t="s">
        <v>2924</v>
      </c>
      <c r="AC91" s="4">
        <v>0.77596799999999999</v>
      </c>
      <c r="AD91" s="4">
        <v>0.58608328024029999</v>
      </c>
      <c r="AE91" s="4">
        <v>0.71523790658599995</v>
      </c>
      <c r="AF91" s="4" t="s">
        <v>2924</v>
      </c>
      <c r="AG91" s="4">
        <v>57.276509740696802</v>
      </c>
      <c r="AH91" s="4" t="s">
        <v>2924</v>
      </c>
      <c r="AI91" s="4">
        <v>17.742474999999999</v>
      </c>
      <c r="AJ91" s="4">
        <v>27.066327000000001</v>
      </c>
    </row>
    <row r="92" spans="1:36" x14ac:dyDescent="0.3">
      <c r="A92" s="1" t="s">
        <v>86</v>
      </c>
      <c r="B92" s="2">
        <v>5198840</v>
      </c>
      <c r="C92" s="3" t="s">
        <v>2919</v>
      </c>
      <c r="D92" s="4">
        <v>3931.4291044800002</v>
      </c>
      <c r="E92" s="3" t="s">
        <v>2945</v>
      </c>
      <c r="F92" s="3" t="s">
        <v>2946</v>
      </c>
      <c r="G92" s="3" t="s">
        <v>2947</v>
      </c>
      <c r="H92" s="3" t="s">
        <v>2989</v>
      </c>
      <c r="I92" s="3" t="s">
        <v>2949</v>
      </c>
      <c r="J92" s="4">
        <v>60</v>
      </c>
      <c r="K92" s="4">
        <v>23.640961000000001</v>
      </c>
      <c r="L92" s="4">
        <v>3.6291389999999999</v>
      </c>
      <c r="M92" s="4">
        <v>-1.237061</v>
      </c>
      <c r="N92" s="4" t="s">
        <v>2924</v>
      </c>
      <c r="O92" s="4" t="s">
        <v>2924</v>
      </c>
      <c r="P92" s="4">
        <v>11.615202</v>
      </c>
      <c r="Q92" s="4" t="s">
        <v>2924</v>
      </c>
      <c r="R92" s="4">
        <v>180.39022600000001</v>
      </c>
      <c r="S92" s="3" t="s">
        <v>3833</v>
      </c>
      <c r="T92" s="4">
        <v>39.119999999999997</v>
      </c>
      <c r="U92" s="4">
        <v>3931.4291044800002</v>
      </c>
      <c r="V92" s="10">
        <v>3849.144104</v>
      </c>
      <c r="W92" s="4">
        <v>0</v>
      </c>
      <c r="X92" s="4">
        <v>42.29</v>
      </c>
      <c r="Y92" s="4">
        <v>22.62</v>
      </c>
      <c r="Z92" s="4" t="s">
        <v>2924</v>
      </c>
      <c r="AA92" s="10">
        <v>88.287068381799997</v>
      </c>
      <c r="AB92" s="10">
        <v>146.9406152574</v>
      </c>
      <c r="AC92" s="4">
        <v>12.197742999999999</v>
      </c>
      <c r="AD92" s="4">
        <v>9.7919550843630994</v>
      </c>
      <c r="AE92" s="4">
        <v>11.5302957558418</v>
      </c>
      <c r="AF92" s="4" t="s">
        <v>2924</v>
      </c>
      <c r="AG92" s="4">
        <v>81.127696072335596</v>
      </c>
      <c r="AH92" s="4">
        <v>150.29959628751641</v>
      </c>
      <c r="AI92" s="4">
        <v>11.615202</v>
      </c>
      <c r="AJ92" s="4">
        <v>24.619257000000001</v>
      </c>
    </row>
    <row r="93" spans="1:36" x14ac:dyDescent="0.3">
      <c r="A93" s="1" t="s">
        <v>87</v>
      </c>
      <c r="B93" s="2">
        <v>4812385</v>
      </c>
      <c r="C93" s="3" t="s">
        <v>2919</v>
      </c>
      <c r="D93" s="4">
        <v>4807.1525126799997</v>
      </c>
      <c r="E93" s="3" t="s">
        <v>2920</v>
      </c>
      <c r="F93" s="3" t="s">
        <v>2921</v>
      </c>
      <c r="G93" s="3" t="s">
        <v>2941</v>
      </c>
      <c r="H93" s="3" t="s">
        <v>2941</v>
      </c>
      <c r="I93" s="3" t="s">
        <v>3048</v>
      </c>
      <c r="J93" s="4">
        <v>6.4111750000000001</v>
      </c>
      <c r="K93" s="4">
        <v>4.0630470000000001</v>
      </c>
      <c r="L93" s="4">
        <v>6.4493010000000002</v>
      </c>
      <c r="M93" s="4">
        <v>-2.6220910000000002</v>
      </c>
      <c r="N93" s="4">
        <v>12.996499999999999</v>
      </c>
      <c r="O93" s="4">
        <v>15.702959999999999</v>
      </c>
      <c r="P93" s="4">
        <v>3.719795</v>
      </c>
      <c r="Q93" s="4">
        <v>11.518699</v>
      </c>
      <c r="R93" s="4">
        <v>24.080631</v>
      </c>
      <c r="S93" s="3" t="s">
        <v>3834</v>
      </c>
      <c r="T93" s="4">
        <v>29.71</v>
      </c>
      <c r="U93" s="4">
        <v>4807.1525126799997</v>
      </c>
      <c r="V93" s="10">
        <v>4264.2915119999998</v>
      </c>
      <c r="W93" s="4">
        <v>0</v>
      </c>
      <c r="X93" s="4">
        <v>32.880000000000003</v>
      </c>
      <c r="Y93" s="4">
        <v>22.9</v>
      </c>
      <c r="Z93" s="4">
        <v>15.088877999999999</v>
      </c>
      <c r="AA93" s="10">
        <v>14.0247356495</v>
      </c>
      <c r="AB93" s="10">
        <v>11.405340663</v>
      </c>
      <c r="AC93" s="4">
        <v>2.833189</v>
      </c>
      <c r="AD93" s="4">
        <v>3.0129077114920002</v>
      </c>
      <c r="AE93" s="4">
        <v>2.8290233119733998</v>
      </c>
      <c r="AF93" s="4">
        <v>11.518699</v>
      </c>
      <c r="AG93" s="4">
        <v>13.960891589498001</v>
      </c>
      <c r="AH93" s="4">
        <v>9.4854729857782996</v>
      </c>
      <c r="AI93" s="4">
        <v>3.719795</v>
      </c>
      <c r="AJ93" s="4">
        <v>3.978307</v>
      </c>
    </row>
    <row r="94" spans="1:36" x14ac:dyDescent="0.3">
      <c r="A94" s="1" t="s">
        <v>88</v>
      </c>
      <c r="B94" s="2">
        <v>4994472</v>
      </c>
      <c r="C94" s="3" t="s">
        <v>2919</v>
      </c>
      <c r="D94" s="4">
        <v>1498.2066319099999</v>
      </c>
      <c r="E94" s="3" t="s">
        <v>2936</v>
      </c>
      <c r="F94" s="3" t="s">
        <v>3056</v>
      </c>
      <c r="G94" s="3" t="s">
        <v>3064</v>
      </c>
      <c r="H94" s="3" t="s">
        <v>3064</v>
      </c>
      <c r="I94" s="3" t="s">
        <v>3065</v>
      </c>
      <c r="J94" s="4">
        <v>-2.3671000000000001E-2</v>
      </c>
      <c r="K94" s="4">
        <v>84.392054000000002</v>
      </c>
      <c r="L94" s="4">
        <v>16.189820999999998</v>
      </c>
      <c r="M94" s="4">
        <v>-0.50647799999999998</v>
      </c>
      <c r="N94" s="4" t="s">
        <v>2924</v>
      </c>
      <c r="O94" s="4" t="s">
        <v>2924</v>
      </c>
      <c r="P94" s="4">
        <v>1.1537249999999999</v>
      </c>
      <c r="Q94" s="4">
        <v>10.265541000000001</v>
      </c>
      <c r="R94" s="4" t="s">
        <v>2924</v>
      </c>
      <c r="S94" s="3" t="s">
        <v>3835</v>
      </c>
      <c r="T94" s="4">
        <v>84.47</v>
      </c>
      <c r="U94" s="4">
        <v>1498.2066319099999</v>
      </c>
      <c r="V94" s="10">
        <v>3015.6566309999998</v>
      </c>
      <c r="W94" s="4">
        <v>0</v>
      </c>
      <c r="X94" s="4">
        <v>94.45</v>
      </c>
      <c r="Y94" s="4">
        <v>36.085000000000001</v>
      </c>
      <c r="Z94" s="4" t="s">
        <v>2924</v>
      </c>
      <c r="AA94" s="10">
        <v>13.9348048434</v>
      </c>
      <c r="AB94" s="10">
        <v>55.439605155999999</v>
      </c>
      <c r="AC94" s="4">
        <v>1.208251</v>
      </c>
      <c r="AD94" s="4">
        <v>1.1064748628242</v>
      </c>
      <c r="AE94" s="4">
        <v>1.2040937183850999</v>
      </c>
      <c r="AF94" s="4">
        <v>10.265541000000001</v>
      </c>
      <c r="AG94" s="4">
        <v>5.9826361412999001</v>
      </c>
      <c r="AH94" s="4">
        <v>8.0139177180949002</v>
      </c>
      <c r="AI94" s="4">
        <v>1.1537249999999999</v>
      </c>
      <c r="AJ94" s="4">
        <v>1.1537249999999999</v>
      </c>
    </row>
    <row r="95" spans="1:36" x14ac:dyDescent="0.3">
      <c r="A95" s="1" t="s">
        <v>89</v>
      </c>
      <c r="B95" s="2">
        <v>4987299</v>
      </c>
      <c r="C95" s="3" t="s">
        <v>2935</v>
      </c>
      <c r="D95" s="4">
        <v>11490.31236258</v>
      </c>
      <c r="E95" s="3" t="s">
        <v>2936</v>
      </c>
      <c r="F95" s="3" t="s">
        <v>2937</v>
      </c>
      <c r="G95" s="3" t="s">
        <v>2943</v>
      </c>
      <c r="H95" s="3" t="s">
        <v>2943</v>
      </c>
      <c r="I95" s="3" t="s">
        <v>3089</v>
      </c>
      <c r="J95" s="4">
        <v>4.8049480000000004</v>
      </c>
      <c r="K95" s="4">
        <v>-5.8547010000000004</v>
      </c>
      <c r="L95" s="4">
        <v>-5.1997419999999996</v>
      </c>
      <c r="M95" s="4">
        <v>-4.7900309999999999</v>
      </c>
      <c r="N95" s="4">
        <v>22.03</v>
      </c>
      <c r="O95" s="4">
        <v>19.793351000000001</v>
      </c>
      <c r="P95" s="4">
        <v>7.3136720000000004</v>
      </c>
      <c r="Q95" s="4">
        <v>13.848592999999999</v>
      </c>
      <c r="R95" s="4">
        <v>24.113724999999999</v>
      </c>
      <c r="S95" s="3" t="s">
        <v>3836</v>
      </c>
      <c r="T95" s="4">
        <v>132.18</v>
      </c>
      <c r="U95" s="4">
        <v>11490.31236258</v>
      </c>
      <c r="V95" s="10">
        <v>13170.012361999999</v>
      </c>
      <c r="W95" s="4">
        <v>1.45256468452111</v>
      </c>
      <c r="X95" s="4">
        <v>156.09700000000001</v>
      </c>
      <c r="Y95" s="4">
        <v>113.27</v>
      </c>
      <c r="Z95" s="4">
        <v>22.03</v>
      </c>
      <c r="AA95" s="10">
        <v>17.431325745999999</v>
      </c>
      <c r="AB95" s="10">
        <v>17.813488009699999</v>
      </c>
      <c r="AC95" s="4">
        <v>3.5365229999999999</v>
      </c>
      <c r="AD95" s="4">
        <v>3.3881874523625002</v>
      </c>
      <c r="AE95" s="4">
        <v>3.4945584977877</v>
      </c>
      <c r="AF95" s="4">
        <v>13.848592999999999</v>
      </c>
      <c r="AG95" s="4">
        <v>13.5468658496382</v>
      </c>
      <c r="AH95" s="4">
        <v>14.2458949734981</v>
      </c>
      <c r="AI95" s="4">
        <v>7.3136720000000004</v>
      </c>
      <c r="AJ95" s="4" t="s">
        <v>2924</v>
      </c>
    </row>
    <row r="96" spans="1:36" x14ac:dyDescent="0.3">
      <c r="A96" s="1" t="s">
        <v>478</v>
      </c>
      <c r="B96" s="2">
        <v>4246977</v>
      </c>
      <c r="C96" s="3" t="s">
        <v>2919</v>
      </c>
      <c r="D96" s="4">
        <v>760.87881249999998</v>
      </c>
      <c r="E96" s="3" t="s">
        <v>2945</v>
      </c>
      <c r="F96" s="3" t="s">
        <v>2990</v>
      </c>
      <c r="G96" s="3" t="s">
        <v>2990</v>
      </c>
      <c r="H96" s="3" t="s">
        <v>3029</v>
      </c>
      <c r="I96" s="3" t="s">
        <v>3030</v>
      </c>
      <c r="J96" s="18">
        <v>-54.688730999999997</v>
      </c>
      <c r="K96" s="18">
        <v>-18.149466</v>
      </c>
      <c r="L96" s="18">
        <v>-2.542373</v>
      </c>
      <c r="M96" s="18">
        <v>-9.3774630000000005</v>
      </c>
      <c r="N96" s="4" t="s">
        <v>2924</v>
      </c>
      <c r="O96" s="4" t="s">
        <v>2924</v>
      </c>
      <c r="P96" s="4">
        <v>0.26792199999999999</v>
      </c>
      <c r="Q96" s="4">
        <v>10.418934999999999</v>
      </c>
      <c r="R96" s="4" t="s">
        <v>2924</v>
      </c>
      <c r="S96" s="3" t="s">
        <v>4222</v>
      </c>
      <c r="T96" s="4">
        <v>11.5</v>
      </c>
      <c r="U96" s="4">
        <v>760.87881249999998</v>
      </c>
      <c r="V96" s="10">
        <v>5300.838812</v>
      </c>
      <c r="W96" s="4">
        <v>0</v>
      </c>
      <c r="X96" s="18">
        <v>26.85</v>
      </c>
      <c r="Y96" s="18">
        <v>10.595499999999999</v>
      </c>
      <c r="Z96" s="4" t="s">
        <v>2924</v>
      </c>
      <c r="AA96" s="10">
        <v>56.344928956300002</v>
      </c>
      <c r="AB96" s="10" t="s">
        <v>2924</v>
      </c>
      <c r="AC96" s="4">
        <v>0.85854600000000003</v>
      </c>
      <c r="AD96" s="4">
        <v>0.72221313706809998</v>
      </c>
      <c r="AE96" s="4">
        <v>0.84520994578789999</v>
      </c>
      <c r="AF96" s="4">
        <v>10.418934999999999</v>
      </c>
      <c r="AG96" s="4">
        <v>5.9491578021407996</v>
      </c>
      <c r="AH96" s="4">
        <v>8.5031728049325004</v>
      </c>
      <c r="AI96" s="4">
        <v>0.26792199999999999</v>
      </c>
      <c r="AJ96" s="4">
        <v>0.27106000000000002</v>
      </c>
    </row>
    <row r="97" spans="1:36" x14ac:dyDescent="0.3">
      <c r="A97" s="1" t="s">
        <v>91</v>
      </c>
      <c r="B97" s="2">
        <v>4022309</v>
      </c>
      <c r="C97" s="3" t="s">
        <v>2935</v>
      </c>
      <c r="D97" s="4">
        <v>3729.3236295000002</v>
      </c>
      <c r="E97" s="3" t="s">
        <v>3090</v>
      </c>
      <c r="F97" s="3" t="s">
        <v>3090</v>
      </c>
      <c r="G97" s="3" t="s">
        <v>3091</v>
      </c>
      <c r="H97" s="3" t="s">
        <v>3091</v>
      </c>
      <c r="I97" s="3" t="s">
        <v>3092</v>
      </c>
      <c r="J97" s="4">
        <v>4.6568230000000002</v>
      </c>
      <c r="K97" s="4">
        <v>1.018011</v>
      </c>
      <c r="L97" s="4">
        <v>0.201957</v>
      </c>
      <c r="M97" s="4">
        <v>-0.216584</v>
      </c>
      <c r="N97" s="4">
        <v>20.679704999999998</v>
      </c>
      <c r="O97" s="4">
        <v>32.25</v>
      </c>
      <c r="P97" s="4">
        <v>1.3172140000000001</v>
      </c>
      <c r="Q97" s="4">
        <v>12.619536999999999</v>
      </c>
      <c r="R97" s="4">
        <v>89.026374000000004</v>
      </c>
      <c r="S97" s="3" t="s">
        <v>3838</v>
      </c>
      <c r="T97" s="4">
        <v>64.5</v>
      </c>
      <c r="U97" s="4">
        <v>3729.3236295000002</v>
      </c>
      <c r="V97" s="10">
        <v>5987.0236290000003</v>
      </c>
      <c r="W97" s="4">
        <v>4.3720930232558102</v>
      </c>
      <c r="X97" s="4">
        <v>65.86</v>
      </c>
      <c r="Y97" s="4">
        <v>55.86</v>
      </c>
      <c r="Z97" s="4">
        <v>20.679704999999998</v>
      </c>
      <c r="AA97" s="10">
        <v>17.269076305199999</v>
      </c>
      <c r="AB97" s="10">
        <v>17.4560216508</v>
      </c>
      <c r="AC97" s="4">
        <v>3.8189860000000002</v>
      </c>
      <c r="AD97" s="4">
        <v>3.5263302679452999</v>
      </c>
      <c r="AE97" s="4">
        <v>3.8267968226270002</v>
      </c>
      <c r="AF97" s="4">
        <v>12.619536999999999</v>
      </c>
      <c r="AG97" s="4">
        <v>12.4884541786929</v>
      </c>
      <c r="AH97" s="4">
        <v>13.684625437714301</v>
      </c>
      <c r="AI97" s="4">
        <v>1.3172140000000001</v>
      </c>
      <c r="AJ97" s="4">
        <v>1.3936599999999999</v>
      </c>
    </row>
    <row r="98" spans="1:36" x14ac:dyDescent="0.3">
      <c r="A98" s="1" t="s">
        <v>92</v>
      </c>
      <c r="B98" s="2">
        <v>4098794</v>
      </c>
      <c r="C98" s="3" t="s">
        <v>2919</v>
      </c>
      <c r="D98" s="4">
        <v>3288.63167208</v>
      </c>
      <c r="E98" s="3" t="s">
        <v>3093</v>
      </c>
      <c r="F98" s="3" t="s">
        <v>3093</v>
      </c>
      <c r="G98" s="3" t="s">
        <v>3094</v>
      </c>
      <c r="H98" s="3" t="s">
        <v>3095</v>
      </c>
      <c r="I98" s="3" t="s">
        <v>3096</v>
      </c>
      <c r="J98" s="4">
        <v>29.566095000000001</v>
      </c>
      <c r="K98" s="4">
        <v>5.6790120000000002</v>
      </c>
      <c r="L98" s="4">
        <v>-7.1583509999999997</v>
      </c>
      <c r="M98" s="4">
        <v>-3.6759189999999999</v>
      </c>
      <c r="N98" s="4">
        <v>7.3037539999999996</v>
      </c>
      <c r="O98" s="4">
        <v>11.312775</v>
      </c>
      <c r="P98" s="4">
        <v>1.7277800000000001</v>
      </c>
      <c r="Q98" s="4">
        <v>4.7138989999999996</v>
      </c>
      <c r="R98" s="4">
        <v>32.310619000000003</v>
      </c>
      <c r="S98" s="3" t="s">
        <v>3839</v>
      </c>
      <c r="T98" s="4">
        <v>25.68</v>
      </c>
      <c r="U98" s="4">
        <v>3288.63167208</v>
      </c>
      <c r="V98" s="10">
        <v>3607.3876719999998</v>
      </c>
      <c r="W98" s="4">
        <v>10.903426791277299</v>
      </c>
      <c r="X98" s="4">
        <v>29.44</v>
      </c>
      <c r="Y98" s="4">
        <v>18.32</v>
      </c>
      <c r="Z98" s="4">
        <v>7.3037539999999996</v>
      </c>
      <c r="AA98" s="10">
        <v>7.9462821425000003</v>
      </c>
      <c r="AB98" s="10">
        <v>7.7040077040000003</v>
      </c>
      <c r="AC98" s="4">
        <v>1.4522269999999999</v>
      </c>
      <c r="AD98" s="4" t="s">
        <v>2934</v>
      </c>
      <c r="AE98" s="4">
        <v>1.4439159486585</v>
      </c>
      <c r="AF98" s="4">
        <v>4.7138989999999996</v>
      </c>
      <c r="AG98" s="4">
        <v>4.6160724324305002</v>
      </c>
      <c r="AH98" s="4">
        <v>4.6798714788789004</v>
      </c>
      <c r="AI98" s="4">
        <v>1.7277800000000001</v>
      </c>
      <c r="AJ98" s="4">
        <v>1.7277800000000001</v>
      </c>
    </row>
    <row r="99" spans="1:36" x14ac:dyDescent="0.3">
      <c r="A99" s="1" t="s">
        <v>93</v>
      </c>
      <c r="B99" s="2">
        <v>5721147</v>
      </c>
      <c r="C99" s="3" t="s">
        <v>2935</v>
      </c>
      <c r="D99" s="4">
        <v>912.30998265999995</v>
      </c>
      <c r="E99" s="3" t="s">
        <v>2930</v>
      </c>
      <c r="F99" s="3" t="s">
        <v>2953</v>
      </c>
      <c r="G99" s="3" t="s">
        <v>2954</v>
      </c>
      <c r="H99" s="3" t="s">
        <v>2955</v>
      </c>
      <c r="I99" s="3" t="s">
        <v>3001</v>
      </c>
      <c r="J99" s="4">
        <v>4.856293</v>
      </c>
      <c r="K99" s="4">
        <v>-5.6199820000000003</v>
      </c>
      <c r="L99" s="4">
        <v>-1.9462470000000001</v>
      </c>
      <c r="M99" s="4">
        <v>-2.5782690000000001</v>
      </c>
      <c r="N99" s="4">
        <v>6.0353680000000001</v>
      </c>
      <c r="O99" s="4" t="s">
        <v>2934</v>
      </c>
      <c r="P99" s="4">
        <v>0.92224499999999998</v>
      </c>
      <c r="Q99" s="4" t="s">
        <v>2934</v>
      </c>
      <c r="R99" s="4" t="s">
        <v>2934</v>
      </c>
      <c r="S99" s="3" t="s">
        <v>3840</v>
      </c>
      <c r="T99" s="4">
        <v>10.58</v>
      </c>
      <c r="U99" s="4">
        <v>912.30998265999995</v>
      </c>
      <c r="V99" s="10">
        <v>921.14374199999997</v>
      </c>
      <c r="W99" s="4">
        <v>7.4291115311909302</v>
      </c>
      <c r="X99" s="4">
        <v>11.36</v>
      </c>
      <c r="Y99" s="5">
        <v>9.9700000000000006</v>
      </c>
      <c r="Z99" s="4">
        <v>6.0353680000000001</v>
      </c>
      <c r="AA99" s="10" t="s">
        <v>2934</v>
      </c>
      <c r="AB99" s="10" t="s">
        <v>2934</v>
      </c>
      <c r="AC99" s="4">
        <v>12.171735</v>
      </c>
      <c r="AD99" s="4" t="s">
        <v>2934</v>
      </c>
      <c r="AE99" s="4" t="s">
        <v>2934</v>
      </c>
      <c r="AF99" s="4" t="s">
        <v>2934</v>
      </c>
      <c r="AG99" s="4" t="s">
        <v>2934</v>
      </c>
      <c r="AH99" s="4" t="s">
        <v>2934</v>
      </c>
      <c r="AI99" s="4">
        <v>0.92224499999999998</v>
      </c>
      <c r="AJ99" s="4">
        <v>0.92224499999999998</v>
      </c>
    </row>
    <row r="100" spans="1:36" x14ac:dyDescent="0.3">
      <c r="A100" s="1" t="s">
        <v>94</v>
      </c>
      <c r="B100" s="2">
        <v>102716</v>
      </c>
      <c r="C100" s="3" t="s">
        <v>2935</v>
      </c>
      <c r="D100" s="4">
        <v>4226.6014018200003</v>
      </c>
      <c r="E100" s="3" t="s">
        <v>2930</v>
      </c>
      <c r="F100" s="3" t="s">
        <v>2953</v>
      </c>
      <c r="G100" s="3" t="s">
        <v>2954</v>
      </c>
      <c r="H100" s="3" t="s">
        <v>2955</v>
      </c>
      <c r="I100" s="3" t="s">
        <v>3097</v>
      </c>
      <c r="J100" s="4">
        <v>17.243549000000002</v>
      </c>
      <c r="K100" s="4">
        <v>6.6094419999999996</v>
      </c>
      <c r="L100" s="4">
        <v>0.24213100000000001</v>
      </c>
      <c r="M100" s="4">
        <v>3.6439499999999998</v>
      </c>
      <c r="N100" s="4">
        <v>10.688468</v>
      </c>
      <c r="O100" s="4">
        <v>13.018867999999999</v>
      </c>
      <c r="P100" s="4">
        <v>2.0144899999999999</v>
      </c>
      <c r="Q100" s="4" t="s">
        <v>2934</v>
      </c>
      <c r="R100" s="4" t="s">
        <v>2934</v>
      </c>
      <c r="S100" s="3" t="s">
        <v>3841</v>
      </c>
      <c r="T100" s="4">
        <v>37.26</v>
      </c>
      <c r="U100" s="4">
        <v>4226.6014018200003</v>
      </c>
      <c r="V100" s="10" t="s">
        <v>2934</v>
      </c>
      <c r="W100" s="4">
        <v>8.2662372517444993</v>
      </c>
      <c r="X100" s="4">
        <v>38.96</v>
      </c>
      <c r="Y100" s="4">
        <v>30.1</v>
      </c>
      <c r="Z100" s="4">
        <v>10.688468</v>
      </c>
      <c r="AA100" s="10">
        <v>10.6557611462</v>
      </c>
      <c r="AB100" s="10">
        <v>12.156606851499999</v>
      </c>
      <c r="AC100" s="4" t="s">
        <v>2934</v>
      </c>
      <c r="AD100" s="4" t="s">
        <v>2934</v>
      </c>
      <c r="AE100" s="4" t="s">
        <v>2934</v>
      </c>
      <c r="AF100" s="4" t="s">
        <v>2934</v>
      </c>
      <c r="AG100" s="4" t="s">
        <v>2934</v>
      </c>
      <c r="AH100" s="4" t="s">
        <v>2934</v>
      </c>
      <c r="AI100" s="4">
        <v>2.0144899999999999</v>
      </c>
      <c r="AJ100" s="4">
        <v>2.0144899999999999</v>
      </c>
    </row>
    <row r="101" spans="1:36" x14ac:dyDescent="0.3">
      <c r="A101" s="1" t="s">
        <v>95</v>
      </c>
      <c r="B101" s="2">
        <v>4057038</v>
      </c>
      <c r="C101" s="3" t="s">
        <v>2919</v>
      </c>
      <c r="D101" s="4">
        <v>15126.522957900001</v>
      </c>
      <c r="E101" s="3" t="s">
        <v>3090</v>
      </c>
      <c r="F101" s="3" t="s">
        <v>3090</v>
      </c>
      <c r="G101" s="3" t="s">
        <v>3091</v>
      </c>
      <c r="H101" s="3" t="s">
        <v>3091</v>
      </c>
      <c r="I101" s="3" t="s">
        <v>3098</v>
      </c>
      <c r="J101" s="4">
        <v>15.724382</v>
      </c>
      <c r="K101" s="4">
        <v>-1.28935</v>
      </c>
      <c r="L101" s="4">
        <v>-5.2707699999999997</v>
      </c>
      <c r="M101" s="4">
        <v>-2.4813900000000002</v>
      </c>
      <c r="N101" s="4">
        <v>29.475000000000001</v>
      </c>
      <c r="O101" s="4" t="s">
        <v>2924</v>
      </c>
      <c r="P101" s="4">
        <v>2.170871</v>
      </c>
      <c r="Q101" s="4">
        <v>14.719224000000001</v>
      </c>
      <c r="R101" s="4" t="s">
        <v>2924</v>
      </c>
      <c r="S101" s="3" t="s">
        <v>3842</v>
      </c>
      <c r="T101" s="4">
        <v>58.95</v>
      </c>
      <c r="U101" s="4">
        <v>15126.522957900001</v>
      </c>
      <c r="V101" s="10">
        <v>24978.522957000001</v>
      </c>
      <c r="W101" s="4">
        <v>3.2569974554707399</v>
      </c>
      <c r="X101" s="4">
        <v>64.19</v>
      </c>
      <c r="Y101" s="4">
        <v>46.8</v>
      </c>
      <c r="Z101" s="4">
        <v>29.475000000000001</v>
      </c>
      <c r="AA101" s="10">
        <v>17.7742266176</v>
      </c>
      <c r="AB101" s="10">
        <v>19.445305748100001</v>
      </c>
      <c r="AC101" s="4">
        <v>6.298165</v>
      </c>
      <c r="AD101" s="4">
        <v>5.7000906744539002</v>
      </c>
      <c r="AE101" s="4">
        <v>5.8998229471338997</v>
      </c>
      <c r="AF101" s="4">
        <v>14.719224000000001</v>
      </c>
      <c r="AG101" s="4">
        <v>12.7591650277475</v>
      </c>
      <c r="AH101" s="4">
        <v>13.590862446386501</v>
      </c>
      <c r="AI101" s="4">
        <v>2.170871</v>
      </c>
      <c r="AJ101" s="4">
        <v>2.170871</v>
      </c>
    </row>
    <row r="102" spans="1:36" x14ac:dyDescent="0.3">
      <c r="A102" s="1" t="s">
        <v>96</v>
      </c>
      <c r="B102" s="2">
        <v>4989051</v>
      </c>
      <c r="C102" s="3" t="s">
        <v>2935</v>
      </c>
      <c r="D102" s="4">
        <v>9467.8747724999994</v>
      </c>
      <c r="E102" s="3" t="s">
        <v>2936</v>
      </c>
      <c r="F102" s="3" t="s">
        <v>2937</v>
      </c>
      <c r="G102" s="3" t="s">
        <v>3044</v>
      </c>
      <c r="H102" s="3" t="s">
        <v>3099</v>
      </c>
      <c r="I102" s="3" t="s">
        <v>3100</v>
      </c>
      <c r="J102" s="4">
        <v>87.125491999999994</v>
      </c>
      <c r="K102" s="4">
        <v>20.030749</v>
      </c>
      <c r="L102" s="4">
        <v>-5.1297629999999996</v>
      </c>
      <c r="M102" s="4">
        <v>-6.1883100000000004</v>
      </c>
      <c r="N102" s="4">
        <v>13.355327000000001</v>
      </c>
      <c r="O102" s="4">
        <v>13.430818</v>
      </c>
      <c r="P102" s="4">
        <v>5.848986</v>
      </c>
      <c r="Q102" s="4">
        <v>9.7637660000000004</v>
      </c>
      <c r="R102" s="4">
        <v>17.702674999999999</v>
      </c>
      <c r="S102" s="3" t="s">
        <v>3843</v>
      </c>
      <c r="T102" s="4">
        <v>109.3</v>
      </c>
      <c r="U102" s="4">
        <v>9467.8747724999994</v>
      </c>
      <c r="V102" s="10">
        <v>11081.874771999999</v>
      </c>
      <c r="W102" s="4">
        <v>0.91491308325709098</v>
      </c>
      <c r="X102" s="4">
        <v>122.53</v>
      </c>
      <c r="Y102" s="4">
        <v>55.19</v>
      </c>
      <c r="Z102" s="4">
        <v>13.355327000000001</v>
      </c>
      <c r="AA102" s="10">
        <v>12.294021708500001</v>
      </c>
      <c r="AB102" s="10">
        <v>13.286104655100001</v>
      </c>
      <c r="AC102" s="4">
        <v>3.4587620000000001</v>
      </c>
      <c r="AD102" s="4">
        <v>3.4311933529337</v>
      </c>
      <c r="AE102" s="4">
        <v>3.4508576228562</v>
      </c>
      <c r="AF102" s="4">
        <v>9.7637660000000004</v>
      </c>
      <c r="AG102" s="4">
        <v>9.6009619194793991</v>
      </c>
      <c r="AH102" s="4">
        <v>9.6390423759775992</v>
      </c>
      <c r="AI102" s="4">
        <v>5.848986</v>
      </c>
      <c r="AJ102" s="4" t="s">
        <v>2924</v>
      </c>
    </row>
    <row r="103" spans="1:36" x14ac:dyDescent="0.3">
      <c r="A103" s="1" t="s">
        <v>97</v>
      </c>
      <c r="B103" s="2">
        <v>102864</v>
      </c>
      <c r="C103" s="3" t="s">
        <v>2935</v>
      </c>
      <c r="D103" s="4">
        <v>10622.357370240001</v>
      </c>
      <c r="E103" s="3" t="s">
        <v>2930</v>
      </c>
      <c r="F103" s="3" t="s">
        <v>2953</v>
      </c>
      <c r="G103" s="3" t="s">
        <v>3101</v>
      </c>
      <c r="H103" s="3" t="s">
        <v>3101</v>
      </c>
      <c r="I103" s="3" t="s">
        <v>3041</v>
      </c>
      <c r="J103" s="4">
        <v>1.5734269999999999</v>
      </c>
      <c r="K103" s="4">
        <v>1.102088</v>
      </c>
      <c r="L103" s="4">
        <v>-1.8857299999999999</v>
      </c>
      <c r="M103" s="4">
        <v>-7.484076</v>
      </c>
      <c r="N103" s="4">
        <v>13.893981999999999</v>
      </c>
      <c r="O103" s="4">
        <v>16.343178999999999</v>
      </c>
      <c r="P103" s="4">
        <v>0.85657399999999995</v>
      </c>
      <c r="Q103" s="4" t="s">
        <v>2934</v>
      </c>
      <c r="R103" s="4" t="s">
        <v>2934</v>
      </c>
      <c r="S103" s="3" t="s">
        <v>3844</v>
      </c>
      <c r="T103" s="4">
        <v>34.86</v>
      </c>
      <c r="U103" s="4">
        <v>10622.357370240001</v>
      </c>
      <c r="V103" s="10" t="s">
        <v>2934</v>
      </c>
      <c r="W103" s="4">
        <v>3.4423407917383799</v>
      </c>
      <c r="X103" s="4">
        <v>45.46</v>
      </c>
      <c r="Y103" s="4">
        <v>31.774999999999999</v>
      </c>
      <c r="Z103" s="4">
        <v>13.916168000000001</v>
      </c>
      <c r="AA103" s="10">
        <v>10.0571230742</v>
      </c>
      <c r="AB103" s="10">
        <v>11.7054890886</v>
      </c>
      <c r="AC103" s="4" t="s">
        <v>2934</v>
      </c>
      <c r="AD103" s="4" t="s">
        <v>2934</v>
      </c>
      <c r="AE103" s="4" t="s">
        <v>2934</v>
      </c>
      <c r="AF103" s="4" t="s">
        <v>2934</v>
      </c>
      <c r="AG103" s="4" t="s">
        <v>2934</v>
      </c>
      <c r="AH103" s="4" t="s">
        <v>2934</v>
      </c>
      <c r="AI103" s="4">
        <v>0.85657399999999995</v>
      </c>
      <c r="AJ103" s="4">
        <v>0.90992099999999998</v>
      </c>
    </row>
    <row r="104" spans="1:36" x14ac:dyDescent="0.3">
      <c r="A104" s="1" t="s">
        <v>98</v>
      </c>
      <c r="B104" s="2">
        <v>4239110</v>
      </c>
      <c r="C104" s="3" t="s">
        <v>2919</v>
      </c>
      <c r="D104" s="4">
        <v>31657.076268479999</v>
      </c>
      <c r="E104" s="3" t="s">
        <v>2920</v>
      </c>
      <c r="F104" s="3" t="s">
        <v>2921</v>
      </c>
      <c r="G104" s="3" t="s">
        <v>2941</v>
      </c>
      <c r="H104" s="3" t="s">
        <v>2941</v>
      </c>
      <c r="I104" s="3" t="s">
        <v>3048</v>
      </c>
      <c r="J104" s="4">
        <v>28.489163000000001</v>
      </c>
      <c r="K104" s="4">
        <v>-10.38411</v>
      </c>
      <c r="L104" s="4">
        <v>-1.346517</v>
      </c>
      <c r="M104" s="4">
        <v>0</v>
      </c>
      <c r="N104" s="4" t="s">
        <v>2924</v>
      </c>
      <c r="O104" s="4" t="s">
        <v>2924</v>
      </c>
      <c r="P104" s="4" t="s">
        <v>2924</v>
      </c>
      <c r="Q104" s="4" t="s">
        <v>2924</v>
      </c>
      <c r="R104" s="4">
        <v>80.320269999999994</v>
      </c>
      <c r="S104" s="3" t="s">
        <v>3845</v>
      </c>
      <c r="T104" s="4">
        <v>245.44</v>
      </c>
      <c r="U104" s="4">
        <v>31657.076268479999</v>
      </c>
      <c r="V104" s="10">
        <v>31603.034267999999</v>
      </c>
      <c r="W104" s="4">
        <v>0</v>
      </c>
      <c r="X104" s="4">
        <v>304.39</v>
      </c>
      <c r="Y104" s="4">
        <v>141.97499999999999</v>
      </c>
      <c r="Z104" s="4" t="s">
        <v>2924</v>
      </c>
      <c r="AA104" s="10" t="s">
        <v>2924</v>
      </c>
      <c r="AB104" s="10" t="s">
        <v>2924</v>
      </c>
      <c r="AC104" s="4">
        <v>15.086456999999999</v>
      </c>
      <c r="AD104" s="4">
        <v>13.4449861729892</v>
      </c>
      <c r="AE104" s="4">
        <v>14.1154592611976</v>
      </c>
      <c r="AF104" s="4" t="s">
        <v>2924</v>
      </c>
      <c r="AG104" s="4" t="s">
        <v>2924</v>
      </c>
      <c r="AH104" s="4" t="s">
        <v>2924</v>
      </c>
      <c r="AI104" s="4" t="s">
        <v>2924</v>
      </c>
      <c r="AJ104" s="4" t="s">
        <v>2924</v>
      </c>
    </row>
    <row r="105" spans="1:36" x14ac:dyDescent="0.3">
      <c r="A105" s="1" t="s">
        <v>1478</v>
      </c>
      <c r="B105" s="2">
        <v>4408960</v>
      </c>
      <c r="C105" s="3" t="s">
        <v>2935</v>
      </c>
      <c r="D105" s="4">
        <v>1265.0777664</v>
      </c>
      <c r="E105" s="3" t="s">
        <v>2945</v>
      </c>
      <c r="F105" s="3" t="s">
        <v>2990</v>
      </c>
      <c r="G105" s="3" t="s">
        <v>2990</v>
      </c>
      <c r="H105" s="3" t="s">
        <v>3029</v>
      </c>
      <c r="I105" s="3" t="s">
        <v>3030</v>
      </c>
      <c r="J105" s="18">
        <v>-32</v>
      </c>
      <c r="K105" s="18">
        <v>20.567375999999999</v>
      </c>
      <c r="L105" s="18">
        <v>6.2025880000000004</v>
      </c>
      <c r="M105" s="18">
        <v>-14.725904999999999</v>
      </c>
      <c r="N105" s="4">
        <v>26.878941000000001</v>
      </c>
      <c r="O105" s="4" t="s">
        <v>2934</v>
      </c>
      <c r="P105" s="4">
        <v>0.42509599999999997</v>
      </c>
      <c r="Q105" s="4">
        <v>3.1747290000000001</v>
      </c>
      <c r="R105" s="4" t="s">
        <v>2934</v>
      </c>
      <c r="S105" s="3" t="s">
        <v>5221</v>
      </c>
      <c r="T105" s="4">
        <v>23.8</v>
      </c>
      <c r="U105" s="4">
        <v>1265.0777664</v>
      </c>
      <c r="V105" s="10">
        <v>5412.1391359999998</v>
      </c>
      <c r="W105" s="4">
        <v>12.605042016806699</v>
      </c>
      <c r="X105" s="18">
        <v>38.369900000000001</v>
      </c>
      <c r="Y105" s="18">
        <v>16.7</v>
      </c>
      <c r="Z105" s="4">
        <v>26.878941000000001</v>
      </c>
      <c r="AA105" s="10">
        <v>5.2226196484000003</v>
      </c>
      <c r="AB105" s="10">
        <v>14.655713881</v>
      </c>
      <c r="AC105" s="4">
        <v>0.36351</v>
      </c>
      <c r="AD105" s="4">
        <v>0.37488437715270001</v>
      </c>
      <c r="AE105" s="4">
        <v>0.4025427085569</v>
      </c>
      <c r="AF105" s="4">
        <v>3.1747290000000001</v>
      </c>
      <c r="AG105" s="4">
        <v>5.2530199099089003</v>
      </c>
      <c r="AH105" s="4">
        <v>5.8731102825642001</v>
      </c>
      <c r="AI105" s="4">
        <v>0.42509599999999997</v>
      </c>
      <c r="AJ105" s="4">
        <v>0.47645100000000001</v>
      </c>
    </row>
    <row r="106" spans="1:36" x14ac:dyDescent="0.3">
      <c r="A106" s="1" t="s">
        <v>100</v>
      </c>
      <c r="B106" s="2">
        <v>4774297</v>
      </c>
      <c r="C106" s="3" t="s">
        <v>2935</v>
      </c>
      <c r="D106" s="4">
        <v>2619.6021725999999</v>
      </c>
      <c r="E106" s="3" t="s">
        <v>3031</v>
      </c>
      <c r="F106" s="3" t="s">
        <v>3031</v>
      </c>
      <c r="G106" s="3" t="s">
        <v>3051</v>
      </c>
      <c r="H106" s="3" t="s">
        <v>3079</v>
      </c>
      <c r="I106" s="3" t="s">
        <v>3096</v>
      </c>
      <c r="J106" s="4">
        <v>-40.786724999999997</v>
      </c>
      <c r="K106" s="4">
        <v>-4.9180330000000003</v>
      </c>
      <c r="L106" s="4">
        <v>-17.299474</v>
      </c>
      <c r="M106" s="4">
        <v>-12.002098999999999</v>
      </c>
      <c r="N106" s="4">
        <v>7.3049980000000003</v>
      </c>
      <c r="O106" s="4">
        <v>5.1987699999999997</v>
      </c>
      <c r="P106" s="4">
        <v>1.5870359999999999</v>
      </c>
      <c r="Q106" s="4">
        <v>3.5310299999999999</v>
      </c>
      <c r="R106" s="4">
        <v>5.3095220000000003</v>
      </c>
      <c r="S106" s="3" t="s">
        <v>3847</v>
      </c>
      <c r="T106" s="4">
        <v>201.26</v>
      </c>
      <c r="U106" s="4">
        <v>2619.6021725999999</v>
      </c>
      <c r="V106" s="10">
        <v>2141.7251719999999</v>
      </c>
      <c r="W106" s="4">
        <v>0</v>
      </c>
      <c r="X106" s="4">
        <v>452</v>
      </c>
      <c r="Y106" s="4">
        <v>185</v>
      </c>
      <c r="Z106" s="4">
        <v>7.3049980000000003</v>
      </c>
      <c r="AA106" s="10">
        <v>6.5685378590000001</v>
      </c>
      <c r="AB106" s="10">
        <v>12.9552623109</v>
      </c>
      <c r="AC106" s="4">
        <v>0.64902199999999999</v>
      </c>
      <c r="AD106" s="4">
        <v>0.71326645086090001</v>
      </c>
      <c r="AE106" s="4">
        <v>0.70845330025469999</v>
      </c>
      <c r="AF106" s="4">
        <v>3.5310299999999999</v>
      </c>
      <c r="AG106" s="4">
        <v>3.6071160791578998</v>
      </c>
      <c r="AH106" s="4">
        <v>5.1317243848088996</v>
      </c>
      <c r="AI106" s="4">
        <v>1.5870359999999999</v>
      </c>
      <c r="AJ106" s="4">
        <v>1.6280140000000001</v>
      </c>
    </row>
    <row r="107" spans="1:36" x14ac:dyDescent="0.3">
      <c r="A107" s="1" t="s">
        <v>101</v>
      </c>
      <c r="B107" s="2">
        <v>4633618</v>
      </c>
      <c r="C107" s="3" t="s">
        <v>2919</v>
      </c>
      <c r="D107" s="4">
        <v>2351627.5099999998</v>
      </c>
      <c r="E107" s="3" t="s">
        <v>3102</v>
      </c>
      <c r="F107" s="3" t="s">
        <v>3103</v>
      </c>
      <c r="G107" s="3" t="s">
        <v>3104</v>
      </c>
      <c r="H107" s="3" t="s">
        <v>3104</v>
      </c>
      <c r="I107" s="3" t="s">
        <v>3105</v>
      </c>
      <c r="J107" s="4">
        <v>35.281644999999997</v>
      </c>
      <c r="K107" s="4">
        <v>17.005929999999999</v>
      </c>
      <c r="L107" s="4">
        <v>8.7680419999999994</v>
      </c>
      <c r="M107" s="4">
        <v>0.83763600000000005</v>
      </c>
      <c r="N107" s="4">
        <v>27.344286</v>
      </c>
      <c r="O107" s="4">
        <v>42.460070999999999</v>
      </c>
      <c r="P107" s="4">
        <v>7.6563999999999997</v>
      </c>
      <c r="Q107" s="4">
        <v>17.906545000000001</v>
      </c>
      <c r="R107" s="4">
        <v>55.416077000000001</v>
      </c>
      <c r="S107" s="3" t="s">
        <v>3848</v>
      </c>
      <c r="T107" s="4">
        <v>191.41</v>
      </c>
      <c r="U107" s="4">
        <v>2351627.5099999998</v>
      </c>
      <c r="V107" s="10">
        <v>2287686.5099999998</v>
      </c>
      <c r="W107" s="4">
        <v>0.41795099524580698</v>
      </c>
      <c r="X107" s="4">
        <v>201.42</v>
      </c>
      <c r="Y107" s="5">
        <v>130.66499999999999</v>
      </c>
      <c r="Z107" s="4">
        <v>27.344286</v>
      </c>
      <c r="AA107" s="10">
        <v>22.274589209999998</v>
      </c>
      <c r="AB107" s="10">
        <v>23.997853595599999</v>
      </c>
      <c r="AC107" s="4">
        <v>6.7312810000000001</v>
      </c>
      <c r="AD107" s="4">
        <v>6.0241275226938997</v>
      </c>
      <c r="AE107" s="4">
        <v>6.5332537279025997</v>
      </c>
      <c r="AF107" s="4">
        <v>17.906545000000001</v>
      </c>
      <c r="AG107" s="4">
        <v>13.8207769615882</v>
      </c>
      <c r="AH107" s="4">
        <v>15.2125749593511</v>
      </c>
      <c r="AI107" s="4">
        <v>7.6563999999999997</v>
      </c>
      <c r="AJ107" s="4">
        <v>8.3221740000000004</v>
      </c>
    </row>
    <row r="108" spans="1:36" x14ac:dyDescent="0.3">
      <c r="A108" s="1" t="s">
        <v>102</v>
      </c>
      <c r="B108" s="2">
        <v>4811748</v>
      </c>
      <c r="C108" s="3" t="s">
        <v>2919</v>
      </c>
      <c r="D108" s="4">
        <v>1325.5295845000001</v>
      </c>
      <c r="E108" s="3" t="s">
        <v>2920</v>
      </c>
      <c r="F108" s="3" t="s">
        <v>2960</v>
      </c>
      <c r="G108" s="3" t="s">
        <v>2961</v>
      </c>
      <c r="H108" s="3" t="s">
        <v>2962</v>
      </c>
      <c r="I108" s="3" t="s">
        <v>3106</v>
      </c>
      <c r="J108" s="4">
        <v>-38.038435999999997</v>
      </c>
      <c r="K108" s="4">
        <v>55.058042999999998</v>
      </c>
      <c r="L108" s="4">
        <v>-5.8408860000000002</v>
      </c>
      <c r="M108" s="4">
        <v>-2.8066529999999998</v>
      </c>
      <c r="N108" s="4" t="s">
        <v>2924</v>
      </c>
      <c r="O108" s="4" t="s">
        <v>2924</v>
      </c>
      <c r="P108" s="4" t="s">
        <v>2924</v>
      </c>
      <c r="Q108" s="4" t="s">
        <v>2924</v>
      </c>
      <c r="R108" s="4" t="s">
        <v>2924</v>
      </c>
      <c r="S108" s="3" t="s">
        <v>3849</v>
      </c>
      <c r="T108" s="5">
        <v>9.35</v>
      </c>
      <c r="U108" s="4">
        <v>1325.5295845000001</v>
      </c>
      <c r="V108" s="10">
        <v>1832.0105840000001</v>
      </c>
      <c r="W108" s="4">
        <v>0</v>
      </c>
      <c r="X108" s="4">
        <v>17.338999999999999</v>
      </c>
      <c r="Y108" s="4">
        <v>4.88</v>
      </c>
      <c r="Z108" s="4" t="s">
        <v>2924</v>
      </c>
      <c r="AA108" s="10" t="s">
        <v>2924</v>
      </c>
      <c r="AB108" s="10" t="s">
        <v>2924</v>
      </c>
      <c r="AC108" s="4">
        <v>3.1986829999999999</v>
      </c>
      <c r="AD108" s="4">
        <v>2.6352080227235999</v>
      </c>
      <c r="AE108" s="4">
        <v>3.0275196208827002</v>
      </c>
      <c r="AF108" s="4" t="s">
        <v>2924</v>
      </c>
      <c r="AG108" s="4">
        <v>31.5415242801188</v>
      </c>
      <c r="AH108" s="4">
        <v>67.800539662531406</v>
      </c>
      <c r="AI108" s="4" t="s">
        <v>2924</v>
      </c>
      <c r="AJ108" s="4" t="s">
        <v>2924</v>
      </c>
    </row>
    <row r="109" spans="1:36" x14ac:dyDescent="0.3">
      <c r="A109" s="1" t="s">
        <v>103</v>
      </c>
      <c r="B109" s="2">
        <v>4168173</v>
      </c>
      <c r="C109" s="3" t="s">
        <v>2919</v>
      </c>
      <c r="D109" s="4">
        <v>9285.0407400000004</v>
      </c>
      <c r="E109" s="3" t="s">
        <v>2945</v>
      </c>
      <c r="F109" s="3" t="s">
        <v>2946</v>
      </c>
      <c r="G109" s="3" t="s">
        <v>2947</v>
      </c>
      <c r="H109" s="3" t="s">
        <v>2989</v>
      </c>
      <c r="I109" s="3" t="s">
        <v>2949</v>
      </c>
      <c r="J109" s="4">
        <v>30.868051000000001</v>
      </c>
      <c r="K109" s="4">
        <v>15.429418999999999</v>
      </c>
      <c r="L109" s="4">
        <v>4.4361410000000001</v>
      </c>
      <c r="M109" s="4">
        <v>2.2034690000000001</v>
      </c>
      <c r="N109" s="4">
        <v>283.85416700000002</v>
      </c>
      <c r="O109" s="4">
        <v>71.899736000000004</v>
      </c>
      <c r="P109" s="4">
        <v>11.063743000000001</v>
      </c>
      <c r="Q109" s="4">
        <v>106.80327</v>
      </c>
      <c r="R109" s="4">
        <v>89.697907000000001</v>
      </c>
      <c r="S109" s="3" t="s">
        <v>3850</v>
      </c>
      <c r="T109" s="5">
        <v>109</v>
      </c>
      <c r="U109" s="4">
        <v>9285.0407400000004</v>
      </c>
      <c r="V109" s="10">
        <v>9031.1777399999992</v>
      </c>
      <c r="W109" s="4">
        <v>0</v>
      </c>
      <c r="X109" s="5">
        <v>113.12</v>
      </c>
      <c r="Y109" s="4">
        <v>75.709999999999994</v>
      </c>
      <c r="Z109" s="4">
        <v>283.85416700000002</v>
      </c>
      <c r="AA109" s="10">
        <v>78.355258428499994</v>
      </c>
      <c r="AB109" s="10">
        <v>83.293851538200002</v>
      </c>
      <c r="AC109" s="4">
        <v>14.009211000000001</v>
      </c>
      <c r="AD109" s="4">
        <v>13.048700328212201</v>
      </c>
      <c r="AE109" s="4">
        <v>13.7875189578471</v>
      </c>
      <c r="AF109" s="4">
        <v>106.80327</v>
      </c>
      <c r="AG109" s="4">
        <v>57.709824151766597</v>
      </c>
      <c r="AH109" s="4">
        <v>61.950413480517803</v>
      </c>
      <c r="AI109" s="4">
        <v>11.063743000000001</v>
      </c>
      <c r="AJ109" s="4">
        <v>33.579791</v>
      </c>
    </row>
    <row r="110" spans="1:36" x14ac:dyDescent="0.3">
      <c r="A110" s="1" t="s">
        <v>104</v>
      </c>
      <c r="B110" s="2">
        <v>5050244</v>
      </c>
      <c r="C110" s="3" t="s">
        <v>2940</v>
      </c>
      <c r="D110" s="4">
        <v>586.77815625000005</v>
      </c>
      <c r="E110" s="3" t="s">
        <v>2920</v>
      </c>
      <c r="F110" s="3" t="s">
        <v>2921</v>
      </c>
      <c r="G110" s="3" t="s">
        <v>2941</v>
      </c>
      <c r="H110" s="3" t="s">
        <v>2941</v>
      </c>
      <c r="I110" s="3" t="s">
        <v>2942</v>
      </c>
      <c r="J110" s="4">
        <v>-11.003235999999999</v>
      </c>
      <c r="K110" s="4">
        <v>5.9050060000000002</v>
      </c>
      <c r="L110" s="4">
        <v>2.4844719999999998</v>
      </c>
      <c r="M110" s="4">
        <v>-8.6378740000000001</v>
      </c>
      <c r="N110" s="4" t="s">
        <v>2924</v>
      </c>
      <c r="O110" s="4" t="s">
        <v>2924</v>
      </c>
      <c r="P110" s="4">
        <v>4.4000000000000004</v>
      </c>
      <c r="Q110" s="4" t="s">
        <v>2924</v>
      </c>
      <c r="R110" s="4" t="s">
        <v>2924</v>
      </c>
      <c r="S110" s="3" t="s">
        <v>3851</v>
      </c>
      <c r="T110" s="4">
        <v>8.25</v>
      </c>
      <c r="U110" s="4">
        <v>586.77815625000005</v>
      </c>
      <c r="V110" s="10">
        <v>449.171156</v>
      </c>
      <c r="W110" s="4">
        <v>0</v>
      </c>
      <c r="X110" s="4">
        <v>14.84</v>
      </c>
      <c r="Y110" s="5">
        <v>5.2750000000000004</v>
      </c>
      <c r="Z110" s="4" t="s">
        <v>2924</v>
      </c>
      <c r="AA110" s="10" t="s">
        <v>2924</v>
      </c>
      <c r="AB110" s="10" t="s">
        <v>2924</v>
      </c>
      <c r="AC110" s="4" t="s">
        <v>2924</v>
      </c>
      <c r="AD110" s="4">
        <v>11.228436767242499</v>
      </c>
      <c r="AE110" s="4" t="s">
        <v>2924</v>
      </c>
      <c r="AF110" s="4" t="s">
        <v>2924</v>
      </c>
      <c r="AG110" s="4" t="s">
        <v>2924</v>
      </c>
      <c r="AH110" s="4" t="s">
        <v>2924</v>
      </c>
      <c r="AI110" s="4">
        <v>4.4000000000000004</v>
      </c>
      <c r="AJ110" s="4">
        <v>4.4000000000000004</v>
      </c>
    </row>
    <row r="111" spans="1:36" x14ac:dyDescent="0.3">
      <c r="A111" s="1" t="s">
        <v>105</v>
      </c>
      <c r="B111" s="2">
        <v>4087349</v>
      </c>
      <c r="C111" s="3" t="s">
        <v>2935</v>
      </c>
      <c r="D111" s="4">
        <v>91248.730950879995</v>
      </c>
      <c r="E111" s="3" t="s">
        <v>3006</v>
      </c>
      <c r="F111" s="3" t="s">
        <v>3007</v>
      </c>
      <c r="G111" s="3" t="s">
        <v>3107</v>
      </c>
      <c r="H111" s="3" t="s">
        <v>3107</v>
      </c>
      <c r="I111" s="3" t="s">
        <v>3108</v>
      </c>
      <c r="J111" s="4">
        <v>33.399405000000002</v>
      </c>
      <c r="K111" s="4">
        <v>6.846597</v>
      </c>
      <c r="L111" s="4">
        <v>-3.822794</v>
      </c>
      <c r="M111" s="4">
        <v>-1.9664969999999999</v>
      </c>
      <c r="N111" s="4">
        <v>10.768000000000001</v>
      </c>
      <c r="O111" s="4">
        <v>11.010225</v>
      </c>
      <c r="P111" s="4" t="s">
        <v>2924</v>
      </c>
      <c r="Q111" s="4">
        <v>8.8913949999999993</v>
      </c>
      <c r="R111" s="4">
        <v>22.657021</v>
      </c>
      <c r="S111" s="3" t="s">
        <v>3852</v>
      </c>
      <c r="T111" s="4">
        <v>53.84</v>
      </c>
      <c r="U111" s="4">
        <v>91248.730950879995</v>
      </c>
      <c r="V111" s="10">
        <v>114556.73095</v>
      </c>
      <c r="W111" s="4">
        <v>7.5780089153046104</v>
      </c>
      <c r="X111" s="4">
        <v>58.034999999999997</v>
      </c>
      <c r="Y111" s="4">
        <v>39.25</v>
      </c>
      <c r="Z111" s="4">
        <v>10.768000000000001</v>
      </c>
      <c r="AA111" s="10">
        <v>10.0691976809</v>
      </c>
      <c r="AB111" s="10">
        <v>10.4894832409</v>
      </c>
      <c r="AC111" s="4">
        <v>5.6260060000000003</v>
      </c>
      <c r="AD111" s="4">
        <v>5.6231836453715003</v>
      </c>
      <c r="AE111" s="4">
        <v>5.6234129739196996</v>
      </c>
      <c r="AF111" s="4">
        <v>8.8913949999999993</v>
      </c>
      <c r="AG111" s="4">
        <v>9.0237694058327005</v>
      </c>
      <c r="AH111" s="4">
        <v>9.3826964673126998</v>
      </c>
      <c r="AI111" s="4" t="s">
        <v>2924</v>
      </c>
      <c r="AJ111" s="4" t="s">
        <v>2924</v>
      </c>
    </row>
    <row r="112" spans="1:36" x14ac:dyDescent="0.3">
      <c r="A112" s="1" t="s">
        <v>106</v>
      </c>
      <c r="B112" s="2">
        <v>27814965</v>
      </c>
      <c r="C112" s="3" t="s">
        <v>2919</v>
      </c>
      <c r="D112" s="4">
        <v>479.87262414000003</v>
      </c>
      <c r="E112" s="3" t="s">
        <v>2920</v>
      </c>
      <c r="F112" s="3" t="s">
        <v>2921</v>
      </c>
      <c r="G112" s="3" t="s">
        <v>3109</v>
      </c>
      <c r="H112" s="3" t="s">
        <v>3109</v>
      </c>
      <c r="I112" s="3" t="s">
        <v>2942</v>
      </c>
      <c r="J112" s="4">
        <v>-33.684210999999998</v>
      </c>
      <c r="K112" s="4">
        <v>-23.103749000000001</v>
      </c>
      <c r="L112" s="4">
        <v>-8.5062239999999996</v>
      </c>
      <c r="M112" s="4">
        <v>5.1251490000000004</v>
      </c>
      <c r="N112" s="4" t="s">
        <v>2924</v>
      </c>
      <c r="O112" s="4" t="s">
        <v>2924</v>
      </c>
      <c r="P112" s="4">
        <v>1.3774789999999999</v>
      </c>
      <c r="Q112" s="4" t="s">
        <v>2924</v>
      </c>
      <c r="R112" s="4" t="s">
        <v>2934</v>
      </c>
      <c r="S112" s="3" t="s">
        <v>3853</v>
      </c>
      <c r="T112" s="4">
        <v>8.82</v>
      </c>
      <c r="U112" s="4">
        <v>479.87262414000003</v>
      </c>
      <c r="V112" s="10">
        <v>149.10062400000001</v>
      </c>
      <c r="W112" s="4">
        <v>0</v>
      </c>
      <c r="X112" s="4">
        <v>13.53</v>
      </c>
      <c r="Y112" s="5">
        <v>7.66</v>
      </c>
      <c r="Z112" s="4" t="s">
        <v>2924</v>
      </c>
      <c r="AA112" s="10" t="s">
        <v>2924</v>
      </c>
      <c r="AB112" s="10" t="s">
        <v>2924</v>
      </c>
      <c r="AC112" s="4" t="s">
        <v>2934</v>
      </c>
      <c r="AD112" s="4" t="s">
        <v>2934</v>
      </c>
      <c r="AE112" s="4" t="s">
        <v>2934</v>
      </c>
      <c r="AF112" s="4" t="s">
        <v>2924</v>
      </c>
      <c r="AG112" s="4" t="s">
        <v>2924</v>
      </c>
      <c r="AH112" s="4" t="s">
        <v>2924</v>
      </c>
      <c r="AI112" s="4">
        <v>1.3774789999999999</v>
      </c>
      <c r="AJ112" s="4">
        <v>1.3774789999999999</v>
      </c>
    </row>
    <row r="113" spans="1:36" x14ac:dyDescent="0.3">
      <c r="A113" s="1" t="s">
        <v>107</v>
      </c>
      <c r="B113" s="2">
        <v>26163748</v>
      </c>
      <c r="C113" s="3" t="s">
        <v>2940</v>
      </c>
      <c r="D113" s="4">
        <v>3592.5376880399999</v>
      </c>
      <c r="E113" s="3" t="s">
        <v>2920</v>
      </c>
      <c r="F113" s="3" t="s">
        <v>2921</v>
      </c>
      <c r="G113" s="3" t="s">
        <v>2941</v>
      </c>
      <c r="H113" s="3" t="s">
        <v>2941</v>
      </c>
      <c r="I113" s="3" t="s">
        <v>2942</v>
      </c>
      <c r="J113" s="4">
        <v>6.1497330000000003</v>
      </c>
      <c r="K113" s="4">
        <v>7.104317</v>
      </c>
      <c r="L113" s="4">
        <v>-4.1062799999999999</v>
      </c>
      <c r="M113" s="4">
        <v>0.932203</v>
      </c>
      <c r="N113" s="4" t="s">
        <v>2924</v>
      </c>
      <c r="O113" s="4" t="s">
        <v>2924</v>
      </c>
      <c r="P113" s="4" t="s">
        <v>2924</v>
      </c>
      <c r="Q113" s="4" t="s">
        <v>2924</v>
      </c>
      <c r="R113" s="4" t="s">
        <v>2924</v>
      </c>
      <c r="S113" s="3" t="s">
        <v>3854</v>
      </c>
      <c r="T113" s="4">
        <v>11.91</v>
      </c>
      <c r="U113" s="4">
        <v>3592.5376880399999</v>
      </c>
      <c r="V113" s="10">
        <v>4654.7666879999997</v>
      </c>
      <c r="W113" s="4">
        <v>0</v>
      </c>
      <c r="X113" s="4">
        <v>18</v>
      </c>
      <c r="Y113" s="4">
        <v>9.15</v>
      </c>
      <c r="Z113" s="4" t="s">
        <v>2924</v>
      </c>
      <c r="AA113" s="10">
        <v>92.325581395300006</v>
      </c>
      <c r="AB113" s="10" t="s">
        <v>2924</v>
      </c>
      <c r="AC113" s="4">
        <v>11.816558000000001</v>
      </c>
      <c r="AD113" s="4">
        <v>7.7900407462145003</v>
      </c>
      <c r="AE113" s="4">
        <v>10.244749287415001</v>
      </c>
      <c r="AF113" s="4" t="s">
        <v>2924</v>
      </c>
      <c r="AG113" s="4">
        <v>15.795222199524501</v>
      </c>
      <c r="AH113" s="4">
        <v>39.335249868678801</v>
      </c>
      <c r="AI113" s="4" t="s">
        <v>2924</v>
      </c>
      <c r="AJ113" s="4" t="s">
        <v>2924</v>
      </c>
    </row>
    <row r="114" spans="1:36" x14ac:dyDescent="0.3">
      <c r="A114" s="1" t="s">
        <v>108</v>
      </c>
      <c r="B114" s="2">
        <v>1012086</v>
      </c>
      <c r="C114" s="3" t="s">
        <v>2940</v>
      </c>
      <c r="D114" s="4">
        <v>1031.71535292</v>
      </c>
      <c r="E114" s="3" t="s">
        <v>2930</v>
      </c>
      <c r="F114" s="3" t="s">
        <v>2931</v>
      </c>
      <c r="G114" s="3" t="s">
        <v>2931</v>
      </c>
      <c r="H114" s="3" t="s">
        <v>2932</v>
      </c>
      <c r="I114" s="3" t="s">
        <v>2933</v>
      </c>
      <c r="J114" s="4">
        <v>24.916450000000001</v>
      </c>
      <c r="K114" s="4">
        <v>5.9193959999999999</v>
      </c>
      <c r="L114" s="4">
        <v>-5.3727150000000004</v>
      </c>
      <c r="M114" s="4">
        <v>-3.7206640000000002</v>
      </c>
      <c r="N114" s="4">
        <v>9.8941176470588204</v>
      </c>
      <c r="O114" s="4">
        <v>9.4124230000000004</v>
      </c>
      <c r="P114" s="4">
        <v>1.4773829999999999</v>
      </c>
      <c r="Q114" s="4" t="s">
        <v>2934</v>
      </c>
      <c r="R114" s="4" t="s">
        <v>2934</v>
      </c>
      <c r="S114" s="3" t="s">
        <v>3855</v>
      </c>
      <c r="T114" s="4">
        <v>33.64</v>
      </c>
      <c r="U114" s="4">
        <v>1031.71535292</v>
      </c>
      <c r="V114" s="10" t="s">
        <v>2934</v>
      </c>
      <c r="W114" s="4">
        <v>1.4268727705113</v>
      </c>
      <c r="X114" s="4">
        <v>38.19</v>
      </c>
      <c r="Y114" s="4">
        <v>21.324999999999999</v>
      </c>
      <c r="Z114" s="4">
        <v>9.9233039999999999</v>
      </c>
      <c r="AA114" s="10">
        <v>9.8795888399000003</v>
      </c>
      <c r="AB114" s="10">
        <v>9.2672176307999994</v>
      </c>
      <c r="AC114" s="4" t="s">
        <v>2934</v>
      </c>
      <c r="AD114" s="4" t="s">
        <v>2934</v>
      </c>
      <c r="AE114" s="4" t="s">
        <v>2934</v>
      </c>
      <c r="AF114" s="4" t="s">
        <v>2934</v>
      </c>
      <c r="AG114" s="4" t="s">
        <v>2934</v>
      </c>
      <c r="AH114" s="4" t="s">
        <v>2934</v>
      </c>
      <c r="AI114" s="4">
        <v>1.4773829999999999</v>
      </c>
      <c r="AJ114" s="4">
        <v>1.508926</v>
      </c>
    </row>
    <row r="115" spans="1:36" x14ac:dyDescent="0.3">
      <c r="A115" s="1" t="s">
        <v>109</v>
      </c>
      <c r="B115" s="2">
        <v>4772643</v>
      </c>
      <c r="C115" s="3" t="s">
        <v>2919</v>
      </c>
      <c r="D115" s="4">
        <v>597.91688161000002</v>
      </c>
      <c r="E115" s="3" t="s">
        <v>2925</v>
      </c>
      <c r="F115" s="3" t="s">
        <v>2926</v>
      </c>
      <c r="G115" s="3" t="s">
        <v>3110</v>
      </c>
      <c r="H115" s="3" t="s">
        <v>3110</v>
      </c>
      <c r="I115" s="3" t="s">
        <v>3111</v>
      </c>
      <c r="J115" s="4">
        <v>-16.483160999999999</v>
      </c>
      <c r="K115" s="4">
        <v>-40.092914999999998</v>
      </c>
      <c r="L115" s="4">
        <v>-16.347712999999999</v>
      </c>
      <c r="M115" s="4">
        <v>-9.2540460000000007</v>
      </c>
      <c r="N115" s="4">
        <v>10.574006000000001</v>
      </c>
      <c r="O115" s="4" t="s">
        <v>2924</v>
      </c>
      <c r="P115" s="4">
        <v>0.97848800000000002</v>
      </c>
      <c r="Q115" s="4">
        <v>19.193895999999999</v>
      </c>
      <c r="R115" s="4" t="s">
        <v>2924</v>
      </c>
      <c r="S115" s="3" t="s">
        <v>3856</v>
      </c>
      <c r="T115" s="4">
        <v>25.79</v>
      </c>
      <c r="U115" s="4">
        <v>597.91688161000002</v>
      </c>
      <c r="V115" s="10">
        <v>1543.150881</v>
      </c>
      <c r="W115" s="4">
        <v>3.1019775106630498</v>
      </c>
      <c r="X115" s="4">
        <v>47.39</v>
      </c>
      <c r="Y115" s="4">
        <v>24.22</v>
      </c>
      <c r="Z115" s="4">
        <v>10.574006000000001</v>
      </c>
      <c r="AA115" s="10">
        <v>8.3665855635999993</v>
      </c>
      <c r="AB115" s="10">
        <v>10.986155484499999</v>
      </c>
      <c r="AC115" s="4">
        <v>0.15540999999999999</v>
      </c>
      <c r="AD115" s="4">
        <v>0.1623561447155</v>
      </c>
      <c r="AE115" s="4">
        <v>0.15366009274719999</v>
      </c>
      <c r="AF115" s="4">
        <v>19.193895999999999</v>
      </c>
      <c r="AG115" s="4">
        <v>12.175624943782999</v>
      </c>
      <c r="AH115" s="4">
        <v>14.6316922282211</v>
      </c>
      <c r="AI115" s="4">
        <v>0.97848800000000002</v>
      </c>
      <c r="AJ115" s="4">
        <v>1.9083909999999999</v>
      </c>
    </row>
    <row r="116" spans="1:36" x14ac:dyDescent="0.3">
      <c r="A116" s="1" t="s">
        <v>110</v>
      </c>
      <c r="B116" s="2">
        <v>3001792</v>
      </c>
      <c r="C116" s="3" t="s">
        <v>2919</v>
      </c>
      <c r="D116" s="4">
        <v>2365036.2759193601</v>
      </c>
      <c r="E116" s="3" t="s">
        <v>2925</v>
      </c>
      <c r="F116" s="3" t="s">
        <v>2926</v>
      </c>
      <c r="G116" s="3" t="s">
        <v>3081</v>
      </c>
      <c r="H116" s="3" t="s">
        <v>3081</v>
      </c>
      <c r="I116" s="3" t="s">
        <v>3112</v>
      </c>
      <c r="J116" s="4">
        <v>46.604092999999999</v>
      </c>
      <c r="K116" s="4">
        <v>17.390397</v>
      </c>
      <c r="L116" s="4">
        <v>10.863564999999999</v>
      </c>
      <c r="M116" s="4">
        <v>-1.1166799999999999</v>
      </c>
      <c r="N116" s="4">
        <v>56.23</v>
      </c>
      <c r="O116" s="4">
        <v>54.592233</v>
      </c>
      <c r="P116" s="4">
        <v>9.1226929999999999</v>
      </c>
      <c r="Q116" s="4">
        <v>19.409939000000001</v>
      </c>
      <c r="R116" s="4">
        <v>43.552582000000001</v>
      </c>
      <c r="S116" s="3" t="s">
        <v>3857</v>
      </c>
      <c r="T116" s="5">
        <v>224.92</v>
      </c>
      <c r="U116" s="4">
        <v>2365036.2759193601</v>
      </c>
      <c r="V116" s="10">
        <v>2435520.2759190002</v>
      </c>
      <c r="W116" s="4">
        <v>0</v>
      </c>
      <c r="X116" s="5">
        <v>233</v>
      </c>
      <c r="Y116" s="4">
        <v>144.05000000000001</v>
      </c>
      <c r="Z116" s="4">
        <v>56.23</v>
      </c>
      <c r="AA116" s="10">
        <v>38.399289787199997</v>
      </c>
      <c r="AB116" s="10">
        <v>43.848670230300002</v>
      </c>
      <c r="AC116" s="4">
        <v>3.9274480000000001</v>
      </c>
      <c r="AD116" s="4">
        <v>3.5542608332237</v>
      </c>
      <c r="AE116" s="4">
        <v>3.8188917500123001</v>
      </c>
      <c r="AF116" s="4">
        <v>19.409939000000001</v>
      </c>
      <c r="AG116" s="4">
        <v>15.365618339384</v>
      </c>
      <c r="AH116" s="4">
        <v>17.191114416805</v>
      </c>
      <c r="AI116" s="4">
        <v>9.1226929999999999</v>
      </c>
      <c r="AJ116" s="4">
        <v>10.014692999999999</v>
      </c>
    </row>
    <row r="117" spans="1:36" x14ac:dyDescent="0.3">
      <c r="A117" s="1" t="s">
        <v>111</v>
      </c>
      <c r="B117" s="2">
        <v>103402</v>
      </c>
      <c r="C117" s="3" t="s">
        <v>2935</v>
      </c>
      <c r="D117" s="4">
        <v>577.38302596999995</v>
      </c>
      <c r="E117" s="3" t="s">
        <v>2930</v>
      </c>
      <c r="F117" s="3" t="s">
        <v>2957</v>
      </c>
      <c r="G117" s="3" t="s">
        <v>2957</v>
      </c>
      <c r="H117" s="3" t="s">
        <v>3113</v>
      </c>
      <c r="I117" s="3" t="s">
        <v>3114</v>
      </c>
      <c r="J117" s="4">
        <v>-24.550526999999999</v>
      </c>
      <c r="K117" s="4">
        <v>7.03606</v>
      </c>
      <c r="L117" s="4">
        <v>-1.6962839999999999</v>
      </c>
      <c r="M117" s="4">
        <v>-9.1791049999999998</v>
      </c>
      <c r="N117" s="4" t="s">
        <v>2924</v>
      </c>
      <c r="O117" s="4">
        <v>4.8602239999999997</v>
      </c>
      <c r="P117" s="4">
        <v>0.394119</v>
      </c>
      <c r="Q117" s="4">
        <v>56.119067999999999</v>
      </c>
      <c r="R117" s="4">
        <v>24.626089</v>
      </c>
      <c r="S117" s="3" t="s">
        <v>3858</v>
      </c>
      <c r="T117" s="4">
        <v>12.17</v>
      </c>
      <c r="U117" s="4">
        <v>577.38302596999995</v>
      </c>
      <c r="V117" s="10">
        <v>5836.3830250000001</v>
      </c>
      <c r="W117" s="4">
        <v>0</v>
      </c>
      <c r="X117" s="4">
        <v>18.45</v>
      </c>
      <c r="Y117" s="5">
        <v>10.119999999999999</v>
      </c>
      <c r="Z117" s="4" t="s">
        <v>2924</v>
      </c>
      <c r="AA117" s="10" t="s">
        <v>2924</v>
      </c>
      <c r="AB117" s="10">
        <v>20.2833333333</v>
      </c>
      <c r="AC117" s="4">
        <v>14.664279000000001</v>
      </c>
      <c r="AD117" s="4" t="s">
        <v>2934</v>
      </c>
      <c r="AE117" s="4">
        <v>14.954903378637299</v>
      </c>
      <c r="AF117" s="4">
        <v>56.119067999999999</v>
      </c>
      <c r="AG117" s="4" t="s">
        <v>2934</v>
      </c>
      <c r="AH117" s="4" t="s">
        <v>2934</v>
      </c>
      <c r="AI117" s="4">
        <v>0.394119</v>
      </c>
      <c r="AJ117" s="4">
        <v>1.3334060000000001</v>
      </c>
    </row>
    <row r="118" spans="1:36" x14ac:dyDescent="0.3">
      <c r="A118" s="1" t="s">
        <v>1244</v>
      </c>
      <c r="B118" s="2">
        <v>4400570</v>
      </c>
      <c r="C118" s="3" t="s">
        <v>2919</v>
      </c>
      <c r="D118" s="4">
        <v>1348.86967372</v>
      </c>
      <c r="E118" s="3" t="s">
        <v>2945</v>
      </c>
      <c r="F118" s="3" t="s">
        <v>2990</v>
      </c>
      <c r="G118" s="3" t="s">
        <v>2990</v>
      </c>
      <c r="H118" s="3" t="s">
        <v>3029</v>
      </c>
      <c r="I118" s="3" t="s">
        <v>3030</v>
      </c>
      <c r="J118" s="18">
        <v>22.539683</v>
      </c>
      <c r="K118" s="18">
        <v>43.494424000000002</v>
      </c>
      <c r="L118" s="18">
        <v>47.892719999999997</v>
      </c>
      <c r="M118" s="18">
        <v>-10.075714</v>
      </c>
      <c r="N118" s="4">
        <v>17.545455</v>
      </c>
      <c r="O118" s="4">
        <v>10.857946999999999</v>
      </c>
      <c r="P118" s="4">
        <v>0.77908999999999995</v>
      </c>
      <c r="Q118" s="4">
        <v>20.353787000000001</v>
      </c>
      <c r="R118" s="4">
        <v>14.751726</v>
      </c>
      <c r="S118" s="3" t="s">
        <v>4987</v>
      </c>
      <c r="T118" s="5">
        <v>7.72</v>
      </c>
      <c r="U118" s="4">
        <v>1348.86967372</v>
      </c>
      <c r="V118" s="10">
        <v>1688.7536729999999</v>
      </c>
      <c r="W118" s="4">
        <v>3.7564766839378199</v>
      </c>
      <c r="X118" s="19">
        <v>9.8000000000000007</v>
      </c>
      <c r="Y118" s="19">
        <v>4.8</v>
      </c>
      <c r="Z118" s="4">
        <v>17.545455</v>
      </c>
      <c r="AA118" s="10">
        <v>38.6</v>
      </c>
      <c r="AB118" s="10">
        <v>18.380952380899998</v>
      </c>
      <c r="AC118" s="4">
        <v>1.8821289999999999</v>
      </c>
      <c r="AD118" s="4">
        <v>1.9800566350658999</v>
      </c>
      <c r="AE118" s="4">
        <v>1.8956134371340001</v>
      </c>
      <c r="AF118" s="4">
        <v>20.353787000000001</v>
      </c>
      <c r="AG118" s="4">
        <v>14.6339139774697</v>
      </c>
      <c r="AH118" s="4">
        <v>19.8443439835488</v>
      </c>
      <c r="AI118" s="4">
        <v>0.77908999999999995</v>
      </c>
      <c r="AJ118" s="4">
        <v>0.80593000000000004</v>
      </c>
    </row>
    <row r="119" spans="1:36" x14ac:dyDescent="0.3">
      <c r="A119" s="1" t="s">
        <v>113</v>
      </c>
      <c r="B119" s="2">
        <v>4160328</v>
      </c>
      <c r="C119" s="3" t="s">
        <v>2935</v>
      </c>
      <c r="D119" s="4" t="s">
        <v>2934</v>
      </c>
      <c r="E119" s="3" t="s">
        <v>3031</v>
      </c>
      <c r="F119" s="3" t="s">
        <v>3031</v>
      </c>
      <c r="G119" s="3" t="s">
        <v>3115</v>
      </c>
      <c r="H119" s="3" t="s">
        <v>3116</v>
      </c>
      <c r="I119" s="3" t="s">
        <v>3117</v>
      </c>
      <c r="J119" s="5">
        <v>-2.8925619999999999</v>
      </c>
      <c r="K119" s="4">
        <v>-13.761468000000001</v>
      </c>
      <c r="L119" s="4">
        <v>-9.0909089999999999</v>
      </c>
      <c r="M119" s="4">
        <v>-5.0505050000000002</v>
      </c>
      <c r="N119" s="4" t="s">
        <v>2934</v>
      </c>
      <c r="O119" s="4" t="s">
        <v>2934</v>
      </c>
      <c r="P119" s="4" t="s">
        <v>2934</v>
      </c>
      <c r="Q119" s="4" t="s">
        <v>2934</v>
      </c>
      <c r="R119" s="4" t="s">
        <v>2934</v>
      </c>
      <c r="S119" s="3" t="s">
        <v>3860</v>
      </c>
      <c r="T119" s="4">
        <v>9.4</v>
      </c>
      <c r="U119" s="4" t="s">
        <v>2934</v>
      </c>
      <c r="V119" s="10" t="s">
        <v>2934</v>
      </c>
      <c r="W119" s="4">
        <v>5.3457446808510598</v>
      </c>
      <c r="X119" s="4">
        <v>11.48</v>
      </c>
      <c r="Y119" s="4">
        <v>8.7799999999999994</v>
      </c>
      <c r="Z119" s="4" t="s">
        <v>2934</v>
      </c>
      <c r="AA119" s="10">
        <v>12.576933369000001</v>
      </c>
      <c r="AB119" s="10">
        <v>12.6619790403</v>
      </c>
      <c r="AC119" s="4" t="s">
        <v>2934</v>
      </c>
      <c r="AD119" s="4">
        <v>1.5036304894979</v>
      </c>
      <c r="AE119" s="4">
        <v>1.5111593229042</v>
      </c>
      <c r="AF119" s="4" t="s">
        <v>2934</v>
      </c>
      <c r="AG119" s="4">
        <v>10.197116200057801</v>
      </c>
      <c r="AH119" s="4">
        <v>10.2712902173313</v>
      </c>
      <c r="AI119" s="4" t="s">
        <v>2934</v>
      </c>
      <c r="AJ119" s="4" t="s">
        <v>2934</v>
      </c>
    </row>
    <row r="120" spans="1:36" x14ac:dyDescent="0.3">
      <c r="A120" s="1" t="s">
        <v>114</v>
      </c>
      <c r="B120" s="2">
        <v>4103358</v>
      </c>
      <c r="C120" s="3" t="s">
        <v>2919</v>
      </c>
      <c r="D120" s="4">
        <v>9816.4127746300001</v>
      </c>
      <c r="E120" s="3" t="s">
        <v>2945</v>
      </c>
      <c r="F120" s="3" t="s">
        <v>2946</v>
      </c>
      <c r="G120" s="3" t="s">
        <v>2984</v>
      </c>
      <c r="H120" s="3" t="s">
        <v>2985</v>
      </c>
      <c r="I120" s="3" t="s">
        <v>3063</v>
      </c>
      <c r="J120" s="4">
        <v>-1.057539</v>
      </c>
      <c r="K120" s="5">
        <v>0.92796699999999999</v>
      </c>
      <c r="L120" s="4">
        <v>3.9173529999999999</v>
      </c>
      <c r="M120" s="4">
        <v>-0.33218799999999998</v>
      </c>
      <c r="N120" s="4" t="s">
        <v>2934</v>
      </c>
      <c r="O120" s="4" t="s">
        <v>2934</v>
      </c>
      <c r="P120" s="4" t="s">
        <v>2934</v>
      </c>
      <c r="Q120" s="4" t="s">
        <v>2934</v>
      </c>
      <c r="R120" s="4" t="s">
        <v>2934</v>
      </c>
      <c r="S120" s="3" t="s">
        <v>3861</v>
      </c>
      <c r="T120" s="4">
        <v>87.01</v>
      </c>
      <c r="U120" s="4">
        <v>9816.4127746300001</v>
      </c>
      <c r="V120" s="10">
        <v>10134.022773999999</v>
      </c>
      <c r="W120" s="4">
        <v>2.20204574186875</v>
      </c>
      <c r="X120" s="4">
        <v>94.04</v>
      </c>
      <c r="Y120" s="4">
        <v>74.41</v>
      </c>
      <c r="Z120" s="4" t="s">
        <v>2934</v>
      </c>
      <c r="AA120" s="10">
        <v>12.481351847599999</v>
      </c>
      <c r="AB120" s="10">
        <v>12.481351847599999</v>
      </c>
      <c r="AC120" s="4" t="s">
        <v>2934</v>
      </c>
      <c r="AD120" s="4">
        <v>2.2414913556473999</v>
      </c>
      <c r="AE120" s="4">
        <v>2.2414913556473999</v>
      </c>
      <c r="AF120" s="4" t="s">
        <v>2934</v>
      </c>
      <c r="AG120" s="4">
        <v>8.8756118929779007</v>
      </c>
      <c r="AH120" s="4">
        <v>8.8756118929779007</v>
      </c>
      <c r="AI120" s="4" t="s">
        <v>2934</v>
      </c>
      <c r="AJ120" s="4" t="s">
        <v>2934</v>
      </c>
    </row>
    <row r="121" spans="1:36" x14ac:dyDescent="0.3">
      <c r="A121" s="1" t="s">
        <v>115</v>
      </c>
      <c r="B121" s="2">
        <v>4103394</v>
      </c>
      <c r="C121" s="3" t="s">
        <v>2919</v>
      </c>
      <c r="D121" s="4">
        <v>2766.4880355700002</v>
      </c>
      <c r="E121" s="3" t="s">
        <v>2920</v>
      </c>
      <c r="F121" s="3" t="s">
        <v>2960</v>
      </c>
      <c r="G121" s="3" t="s">
        <v>2973</v>
      </c>
      <c r="H121" s="3" t="s">
        <v>3004</v>
      </c>
      <c r="I121" s="3" t="s">
        <v>3005</v>
      </c>
      <c r="J121" s="4">
        <v>-11.540475000000001</v>
      </c>
      <c r="K121" s="4">
        <v>-13.186023</v>
      </c>
      <c r="L121" s="4">
        <v>-6.144444</v>
      </c>
      <c r="M121" s="4">
        <v>-1.4122319999999999</v>
      </c>
      <c r="N121" s="4">
        <v>33.533147999999997</v>
      </c>
      <c r="O121" s="4">
        <v>13.567297999999999</v>
      </c>
      <c r="P121" s="4">
        <v>2.4103300000000001</v>
      </c>
      <c r="Q121" s="4">
        <v>11.263923</v>
      </c>
      <c r="R121" s="4">
        <v>10.724403000000001</v>
      </c>
      <c r="S121" s="3" t="s">
        <v>3862</v>
      </c>
      <c r="T121" s="4">
        <v>84.47</v>
      </c>
      <c r="U121" s="4">
        <v>2766.4880355700002</v>
      </c>
      <c r="V121" s="10">
        <v>3041.3830349999998</v>
      </c>
      <c r="W121" s="4">
        <v>0</v>
      </c>
      <c r="X121" s="4">
        <v>98.95</v>
      </c>
      <c r="Y121" s="4">
        <v>82.15</v>
      </c>
      <c r="Z121" s="4">
        <v>33.533147999999997</v>
      </c>
      <c r="AA121" s="10">
        <v>17.754377114899999</v>
      </c>
      <c r="AB121" s="10">
        <v>19.186782085600001</v>
      </c>
      <c r="AC121" s="4">
        <v>1.3103419999999999</v>
      </c>
      <c r="AD121" s="4">
        <v>1.2265900569910999</v>
      </c>
      <c r="AE121" s="4">
        <v>1.2957610390123999</v>
      </c>
      <c r="AF121" s="4">
        <v>11.263923</v>
      </c>
      <c r="AG121" s="4">
        <v>11.522013840586601</v>
      </c>
      <c r="AH121" s="4">
        <v>12.1174602364484</v>
      </c>
      <c r="AI121" s="4">
        <v>2.4103300000000001</v>
      </c>
      <c r="AJ121" s="4" t="s">
        <v>2924</v>
      </c>
    </row>
    <row r="122" spans="1:36" x14ac:dyDescent="0.3">
      <c r="A122" s="1" t="s">
        <v>576</v>
      </c>
      <c r="B122" s="2">
        <v>5317848</v>
      </c>
      <c r="C122" s="3" t="s">
        <v>2935</v>
      </c>
      <c r="D122" s="4">
        <v>3537.80976366</v>
      </c>
      <c r="E122" s="3" t="s">
        <v>2936</v>
      </c>
      <c r="F122" s="3" t="s">
        <v>2966</v>
      </c>
      <c r="G122" s="3" t="s">
        <v>3082</v>
      </c>
      <c r="H122" s="3" t="s">
        <v>3118</v>
      </c>
      <c r="I122" s="3" t="s">
        <v>3345</v>
      </c>
      <c r="J122" s="10">
        <v>-46.680942000000002</v>
      </c>
      <c r="K122" s="10">
        <v>-28.242075</v>
      </c>
      <c r="L122" s="10">
        <v>-2.1610999999999998</v>
      </c>
      <c r="M122" s="10">
        <v>-2.5440309999999999</v>
      </c>
      <c r="N122" s="4" t="s">
        <v>2924</v>
      </c>
      <c r="O122" s="4">
        <v>9.2393319999999992</v>
      </c>
      <c r="P122" s="4">
        <v>0.64158700000000002</v>
      </c>
      <c r="Q122" s="4">
        <v>7.7948740000000001</v>
      </c>
      <c r="R122" s="4">
        <v>10.909079</v>
      </c>
      <c r="S122" s="3" t="s">
        <v>4320</v>
      </c>
      <c r="T122" s="5">
        <v>4.9800000000000004</v>
      </c>
      <c r="U122" s="4">
        <v>3537.80976366</v>
      </c>
      <c r="V122" s="10">
        <v>7892.3097630000002</v>
      </c>
      <c r="W122" s="4">
        <v>0</v>
      </c>
      <c r="X122" s="5">
        <v>9.6050000000000004</v>
      </c>
      <c r="Y122" s="5">
        <v>4.25</v>
      </c>
      <c r="Z122" s="4" t="s">
        <v>2924</v>
      </c>
      <c r="AA122" s="10">
        <v>6.8822553897000001</v>
      </c>
      <c r="AB122" s="10">
        <v>6.9231090041999996</v>
      </c>
      <c r="AC122" s="4">
        <v>3.0621209999999999</v>
      </c>
      <c r="AD122" s="4">
        <v>3.0859441048445002</v>
      </c>
      <c r="AE122" s="4">
        <v>3.0895079983291001</v>
      </c>
      <c r="AF122" s="4">
        <v>7.7948740000000001</v>
      </c>
      <c r="AG122" s="4">
        <v>7.5630153196796002</v>
      </c>
      <c r="AH122" s="4">
        <v>7.5060695660369996</v>
      </c>
      <c r="AI122" s="4">
        <v>0.64158700000000002</v>
      </c>
      <c r="AJ122" s="4" t="s">
        <v>2924</v>
      </c>
    </row>
    <row r="123" spans="1:36" x14ac:dyDescent="0.3">
      <c r="A123" s="1" t="s">
        <v>117</v>
      </c>
      <c r="B123" s="2">
        <v>115686890</v>
      </c>
      <c r="C123" s="3" t="s">
        <v>2935</v>
      </c>
      <c r="D123" s="4">
        <v>14246.67141606</v>
      </c>
      <c r="E123" s="3" t="s">
        <v>2925</v>
      </c>
      <c r="F123" s="3" t="s">
        <v>2996</v>
      </c>
      <c r="G123" s="3" t="s">
        <v>3120</v>
      </c>
      <c r="H123" s="3" t="s">
        <v>3121</v>
      </c>
      <c r="I123" s="3" t="s">
        <v>2998</v>
      </c>
      <c r="J123" s="4">
        <v>110.298508</v>
      </c>
      <c r="K123" s="4">
        <v>86.129458</v>
      </c>
      <c r="L123" s="4">
        <v>34.446565</v>
      </c>
      <c r="M123" s="4">
        <v>1.916817</v>
      </c>
      <c r="N123" s="4" t="s">
        <v>2924</v>
      </c>
      <c r="O123" s="4">
        <v>197.06293700000001</v>
      </c>
      <c r="P123" s="4">
        <v>3.4708709999999998</v>
      </c>
      <c r="Q123" s="4">
        <v>28.083887000000001</v>
      </c>
      <c r="R123" s="4">
        <v>49.408067000000003</v>
      </c>
      <c r="S123" s="3" t="s">
        <v>3864</v>
      </c>
      <c r="T123" s="4">
        <v>28.18</v>
      </c>
      <c r="U123" s="4">
        <v>14246.67141606</v>
      </c>
      <c r="V123" s="10">
        <v>16729.571415999999</v>
      </c>
      <c r="W123" s="4">
        <v>0</v>
      </c>
      <c r="X123" s="4">
        <v>29.43</v>
      </c>
      <c r="Y123" s="5">
        <v>10.11</v>
      </c>
      <c r="Z123" s="4" t="s">
        <v>2924</v>
      </c>
      <c r="AA123" s="10">
        <v>49.823196605299998</v>
      </c>
      <c r="AB123" s="10">
        <v>63.900226757299997</v>
      </c>
      <c r="AC123" s="4">
        <v>3.4541680000000001</v>
      </c>
      <c r="AD123" s="4">
        <v>2.9663832813263</v>
      </c>
      <c r="AE123" s="4">
        <v>3.2629489063079</v>
      </c>
      <c r="AF123" s="4">
        <v>28.083887000000001</v>
      </c>
      <c r="AG123" s="4">
        <v>19.114601560033702</v>
      </c>
      <c r="AH123" s="4">
        <v>21.187907901897699</v>
      </c>
      <c r="AI123" s="4">
        <v>3.4708709999999998</v>
      </c>
      <c r="AJ123" s="4" t="s">
        <v>2924</v>
      </c>
    </row>
    <row r="124" spans="1:36" x14ac:dyDescent="0.3">
      <c r="A124" s="1" t="s">
        <v>118</v>
      </c>
      <c r="B124" s="2">
        <v>1020142</v>
      </c>
      <c r="C124" s="3" t="s">
        <v>2935</v>
      </c>
      <c r="D124" s="4">
        <v>936.48394512000004</v>
      </c>
      <c r="E124" s="3" t="s">
        <v>2930</v>
      </c>
      <c r="F124" s="3" t="s">
        <v>2931</v>
      </c>
      <c r="G124" s="3" t="s">
        <v>2931</v>
      </c>
      <c r="H124" s="3" t="s">
        <v>2932</v>
      </c>
      <c r="I124" s="3" t="s">
        <v>2933</v>
      </c>
      <c r="J124" s="4">
        <v>-10</v>
      </c>
      <c r="K124" s="4">
        <v>3.047091</v>
      </c>
      <c r="L124" s="4">
        <v>-6.6108789999999997</v>
      </c>
      <c r="M124" s="4">
        <v>-8.9722679999999997</v>
      </c>
      <c r="N124" s="4" t="s">
        <v>2924</v>
      </c>
      <c r="O124" s="4" t="s">
        <v>2924</v>
      </c>
      <c r="P124" s="4">
        <v>1.0370779999999999</v>
      </c>
      <c r="Q124" s="4" t="s">
        <v>2934</v>
      </c>
      <c r="R124" s="4" t="s">
        <v>2934</v>
      </c>
      <c r="S124" s="3" t="s">
        <v>3865</v>
      </c>
      <c r="T124" s="4">
        <v>22.32</v>
      </c>
      <c r="U124" s="4">
        <v>936.48394512000004</v>
      </c>
      <c r="V124" s="10" t="s">
        <v>2934</v>
      </c>
      <c r="W124" s="4">
        <v>1.61290322580645</v>
      </c>
      <c r="X124" s="4">
        <v>27</v>
      </c>
      <c r="Y124" s="4">
        <v>18.54</v>
      </c>
      <c r="Z124" s="4" t="s">
        <v>2924</v>
      </c>
      <c r="AA124" s="10">
        <v>12.417246175200001</v>
      </c>
      <c r="AB124" s="10">
        <v>18.600000000000001</v>
      </c>
      <c r="AC124" s="4" t="s">
        <v>2934</v>
      </c>
      <c r="AD124" s="4" t="s">
        <v>2934</v>
      </c>
      <c r="AE124" s="4" t="s">
        <v>2934</v>
      </c>
      <c r="AF124" s="4" t="s">
        <v>2934</v>
      </c>
      <c r="AG124" s="4" t="s">
        <v>2934</v>
      </c>
      <c r="AH124" s="4" t="s">
        <v>2934</v>
      </c>
      <c r="AI124" s="4">
        <v>1.0370779999999999</v>
      </c>
      <c r="AJ124" s="4">
        <v>1.059628</v>
      </c>
    </row>
    <row r="125" spans="1:36" x14ac:dyDescent="0.3">
      <c r="A125" s="1" t="s">
        <v>119</v>
      </c>
      <c r="B125" s="2">
        <v>4007308</v>
      </c>
      <c r="C125" s="3" t="s">
        <v>2935</v>
      </c>
      <c r="D125" s="4">
        <v>23833.980315429999</v>
      </c>
      <c r="E125" s="3" t="s">
        <v>3090</v>
      </c>
      <c r="F125" s="3" t="s">
        <v>3090</v>
      </c>
      <c r="G125" s="3" t="s">
        <v>3122</v>
      </c>
      <c r="H125" s="3" t="s">
        <v>3122</v>
      </c>
      <c r="I125" s="3" t="s">
        <v>3092</v>
      </c>
      <c r="J125" s="4">
        <v>23.893436999999999</v>
      </c>
      <c r="K125" s="4">
        <v>4.2863819999999997</v>
      </c>
      <c r="L125" s="4">
        <v>-3.1981790000000001</v>
      </c>
      <c r="M125" s="4">
        <v>-0.61219999999999997</v>
      </c>
      <c r="N125" s="4">
        <v>22.322500000000002</v>
      </c>
      <c r="O125" s="4" t="s">
        <v>2924</v>
      </c>
      <c r="P125" s="4">
        <v>2.0139840000000002</v>
      </c>
      <c r="Q125" s="4">
        <v>12.950638</v>
      </c>
      <c r="R125" s="4" t="s">
        <v>2924</v>
      </c>
      <c r="S125" s="3" t="s">
        <v>3866</v>
      </c>
      <c r="T125" s="4">
        <v>89.29</v>
      </c>
      <c r="U125" s="4">
        <v>23833.980315429999</v>
      </c>
      <c r="V125" s="10">
        <v>42244.980315000001</v>
      </c>
      <c r="W125" s="4">
        <v>3.0014559301153501</v>
      </c>
      <c r="X125" s="4">
        <v>95.69</v>
      </c>
      <c r="Y125" s="4">
        <v>67.03</v>
      </c>
      <c r="Z125" s="4">
        <v>22.322500000000002</v>
      </c>
      <c r="AA125" s="10">
        <v>17.9095795892</v>
      </c>
      <c r="AB125" s="10">
        <v>19.302607116600001</v>
      </c>
      <c r="AC125" s="4">
        <v>5.9854039999999999</v>
      </c>
      <c r="AD125" s="4">
        <v>5.3592414729442996</v>
      </c>
      <c r="AE125" s="4">
        <v>5.4915379883910997</v>
      </c>
      <c r="AF125" s="4">
        <v>12.950638</v>
      </c>
      <c r="AG125" s="4">
        <v>11.165836608990499</v>
      </c>
      <c r="AH125" s="4">
        <v>12.8223343670203</v>
      </c>
      <c r="AI125" s="4">
        <v>2.0139840000000002</v>
      </c>
      <c r="AJ125" s="4">
        <v>2.0864590000000001</v>
      </c>
    </row>
    <row r="126" spans="1:36" x14ac:dyDescent="0.3">
      <c r="A126" s="1" t="s">
        <v>120</v>
      </c>
      <c r="B126" s="2">
        <v>4089956</v>
      </c>
      <c r="C126" s="3" t="s">
        <v>2935</v>
      </c>
      <c r="D126" s="4">
        <v>1172.09548485</v>
      </c>
      <c r="E126" s="3" t="s">
        <v>2936</v>
      </c>
      <c r="F126" s="3" t="s">
        <v>2937</v>
      </c>
      <c r="G126" s="3" t="s">
        <v>3035</v>
      </c>
      <c r="H126" s="3" t="s">
        <v>3035</v>
      </c>
      <c r="I126" s="3" t="s">
        <v>3123</v>
      </c>
      <c r="J126" s="4">
        <v>-28.798981000000001</v>
      </c>
      <c r="K126" s="4">
        <v>-38.037149999999997</v>
      </c>
      <c r="L126" s="4">
        <v>-16.448598</v>
      </c>
      <c r="M126" s="4">
        <v>-10.6</v>
      </c>
      <c r="N126" s="4">
        <v>22.327672</v>
      </c>
      <c r="O126" s="4" t="s">
        <v>2924</v>
      </c>
      <c r="P126" s="4">
        <v>1.2504200000000001</v>
      </c>
      <c r="Q126" s="4">
        <v>17.26144</v>
      </c>
      <c r="R126" s="4" t="s">
        <v>2924</v>
      </c>
      <c r="S126" s="3" t="s">
        <v>3867</v>
      </c>
      <c r="T126" s="4">
        <v>22.35</v>
      </c>
      <c r="U126" s="4">
        <v>1172.09548485</v>
      </c>
      <c r="V126" s="10">
        <v>3397.5864839999999</v>
      </c>
      <c r="W126" s="4">
        <v>0</v>
      </c>
      <c r="X126" s="4">
        <v>39.68</v>
      </c>
      <c r="Y126" s="4">
        <v>17.55</v>
      </c>
      <c r="Z126" s="4">
        <v>22.327672</v>
      </c>
      <c r="AA126" s="10">
        <v>13.157120150700001</v>
      </c>
      <c r="AB126" s="10">
        <v>19.671525137300002</v>
      </c>
      <c r="AC126" s="4">
        <v>2.024025</v>
      </c>
      <c r="AD126" s="4">
        <v>1.7661572157525001</v>
      </c>
      <c r="AE126" s="4">
        <v>1.9297092893545</v>
      </c>
      <c r="AF126" s="4">
        <v>17.26144</v>
      </c>
      <c r="AG126" s="4">
        <v>12.7820451880352</v>
      </c>
      <c r="AH126" s="4">
        <v>15.676226517575801</v>
      </c>
      <c r="AI126" s="4">
        <v>1.2504200000000001</v>
      </c>
      <c r="AJ126" s="4">
        <v>1.3692340000000001</v>
      </c>
    </row>
    <row r="127" spans="1:36" x14ac:dyDescent="0.3">
      <c r="A127" s="1" t="s">
        <v>121</v>
      </c>
      <c r="B127" s="2">
        <v>4065191</v>
      </c>
      <c r="C127" s="3" t="s">
        <v>2919</v>
      </c>
      <c r="D127" s="4">
        <v>11092.37121248</v>
      </c>
      <c r="E127" s="3" t="s">
        <v>2936</v>
      </c>
      <c r="F127" s="3" t="s">
        <v>3056</v>
      </c>
      <c r="G127" s="3" t="s">
        <v>3064</v>
      </c>
      <c r="H127" s="3" t="s">
        <v>3064</v>
      </c>
      <c r="I127" s="3" t="s">
        <v>3124</v>
      </c>
      <c r="J127" s="4">
        <v>17.959468999999999</v>
      </c>
      <c r="K127" s="4">
        <v>53.315168</v>
      </c>
      <c r="L127" s="4">
        <v>16.735823</v>
      </c>
      <c r="M127" s="4">
        <v>-0.23640700000000001</v>
      </c>
      <c r="N127" s="4">
        <v>40.286396000000003</v>
      </c>
      <c r="O127" s="4" t="s">
        <v>2924</v>
      </c>
      <c r="P127" s="4" t="s">
        <v>2924</v>
      </c>
      <c r="Q127" s="4">
        <v>4.2396479999999999</v>
      </c>
      <c r="R127" s="4">
        <v>24.523147000000002</v>
      </c>
      <c r="S127" s="3" t="s">
        <v>3868</v>
      </c>
      <c r="T127" s="4">
        <v>16.88</v>
      </c>
      <c r="U127" s="4">
        <v>11092.37121248</v>
      </c>
      <c r="V127" s="10">
        <v>41315.371211999998</v>
      </c>
      <c r="W127" s="4">
        <v>0</v>
      </c>
      <c r="X127" s="4">
        <v>18.204999999999998</v>
      </c>
      <c r="Y127" s="5">
        <v>9.07</v>
      </c>
      <c r="Z127" s="4">
        <v>40.286396000000003</v>
      </c>
      <c r="AA127" s="10">
        <v>7.0778648998999998</v>
      </c>
      <c r="AB127" s="10">
        <v>10.1661025523</v>
      </c>
      <c r="AC127" s="4">
        <v>0.77062200000000003</v>
      </c>
      <c r="AD127" s="4">
        <v>0.74275680707220004</v>
      </c>
      <c r="AE127" s="4">
        <v>0.76741358692780004</v>
      </c>
      <c r="AF127" s="4">
        <v>4.2396479999999999</v>
      </c>
      <c r="AG127" s="4">
        <v>5.9098223443117996</v>
      </c>
      <c r="AH127" s="4">
        <v>6.5286977129550996</v>
      </c>
      <c r="AI127" s="4" t="s">
        <v>2924</v>
      </c>
      <c r="AJ127" s="4" t="s">
        <v>2924</v>
      </c>
    </row>
    <row r="128" spans="1:36" x14ac:dyDescent="0.3">
      <c r="A128" s="1" t="s">
        <v>122</v>
      </c>
      <c r="B128" s="2">
        <v>4270741</v>
      </c>
      <c r="C128" s="3" t="s">
        <v>2935</v>
      </c>
      <c r="D128" s="4">
        <v>1583.4411580000001</v>
      </c>
      <c r="E128" s="3" t="s">
        <v>2976</v>
      </c>
      <c r="F128" s="3" t="s">
        <v>2977</v>
      </c>
      <c r="G128" s="3" t="s">
        <v>3076</v>
      </c>
      <c r="H128" s="3" t="s">
        <v>3076</v>
      </c>
      <c r="I128" s="3" t="s">
        <v>2979</v>
      </c>
      <c r="J128" s="4">
        <v>14.790286999999999</v>
      </c>
      <c r="K128" s="4">
        <v>-3.4892349999999999</v>
      </c>
      <c r="L128" s="4">
        <v>-6.0354169999999998</v>
      </c>
      <c r="M128" s="4">
        <v>-6.5420559999999996</v>
      </c>
      <c r="N128" s="4">
        <v>26.8041237113402</v>
      </c>
      <c r="O128" s="4" t="s">
        <v>2934</v>
      </c>
      <c r="P128" s="4">
        <v>1.3344279999999999</v>
      </c>
      <c r="Q128" s="4">
        <v>12.730411</v>
      </c>
      <c r="R128" s="4" t="s">
        <v>2934</v>
      </c>
      <c r="S128" s="3" t="s">
        <v>3869</v>
      </c>
      <c r="T128" s="4">
        <v>26</v>
      </c>
      <c r="U128" s="4">
        <v>1583.4411580000001</v>
      </c>
      <c r="V128" s="10">
        <v>3111.376158</v>
      </c>
      <c r="W128" s="4">
        <v>5.1538461538461497</v>
      </c>
      <c r="X128" s="4">
        <v>29.15</v>
      </c>
      <c r="Y128" s="4">
        <v>20.03</v>
      </c>
      <c r="Z128" s="4">
        <v>26.887280000000001</v>
      </c>
      <c r="AA128" s="10">
        <v>38.8059701492</v>
      </c>
      <c r="AB128" s="10">
        <v>27.368421052599999</v>
      </c>
      <c r="AC128" s="4">
        <v>6.875985</v>
      </c>
      <c r="AD128" s="4">
        <v>6.7092030857309002</v>
      </c>
      <c r="AE128" s="4">
        <v>6.7448875511062001</v>
      </c>
      <c r="AF128" s="4">
        <v>12.730411</v>
      </c>
      <c r="AG128" s="4">
        <v>12.4490401594053</v>
      </c>
      <c r="AH128" s="4">
        <v>11.9784601581866</v>
      </c>
      <c r="AI128" s="4">
        <v>1.3344279999999999</v>
      </c>
      <c r="AJ128" s="4">
        <v>1.3344279999999999</v>
      </c>
    </row>
    <row r="129" spans="1:36" x14ac:dyDescent="0.3">
      <c r="A129" s="1" t="s">
        <v>123</v>
      </c>
      <c r="B129" s="2">
        <v>4114240</v>
      </c>
      <c r="C129" s="3" t="s">
        <v>2935</v>
      </c>
      <c r="D129" s="4">
        <v>679.61834183999997</v>
      </c>
      <c r="E129" s="3" t="s">
        <v>2925</v>
      </c>
      <c r="F129" s="3" t="s">
        <v>3011</v>
      </c>
      <c r="G129" s="3" t="s">
        <v>3012</v>
      </c>
      <c r="H129" s="3" t="s">
        <v>3013</v>
      </c>
      <c r="I129" s="3" t="s">
        <v>3100</v>
      </c>
      <c r="J129" s="4">
        <v>-34.541336000000001</v>
      </c>
      <c r="K129" s="4">
        <v>-5.2459020000000001</v>
      </c>
      <c r="L129" s="4">
        <v>-6.6235860000000004</v>
      </c>
      <c r="M129" s="4">
        <v>-12.556732</v>
      </c>
      <c r="N129" s="4">
        <v>24.913792999999998</v>
      </c>
      <c r="O129" s="4">
        <v>5.2593269999999999</v>
      </c>
      <c r="P129" s="4">
        <v>1.102843</v>
      </c>
      <c r="Q129" s="4">
        <v>3.795814</v>
      </c>
      <c r="R129" s="4">
        <v>7.8474680000000001</v>
      </c>
      <c r="S129" s="3" t="s">
        <v>3870</v>
      </c>
      <c r="T129" s="4">
        <v>5.78</v>
      </c>
      <c r="U129" s="4">
        <v>679.61834183999997</v>
      </c>
      <c r="V129" s="10">
        <v>2957.3183410000001</v>
      </c>
      <c r="W129" s="4">
        <v>0</v>
      </c>
      <c r="X129" s="5">
        <v>8.9949999999999992</v>
      </c>
      <c r="Y129" s="4">
        <v>5.43</v>
      </c>
      <c r="Z129" s="4">
        <v>24.913792999999998</v>
      </c>
      <c r="AA129" s="10">
        <v>22.325222093400001</v>
      </c>
      <c r="AB129" s="10">
        <v>13.187314624600001</v>
      </c>
      <c r="AC129" s="4">
        <v>0.476441</v>
      </c>
      <c r="AD129" s="4">
        <v>0.50975550830909999</v>
      </c>
      <c r="AE129" s="4">
        <v>0.4826746013007</v>
      </c>
      <c r="AF129" s="4">
        <v>3.795814</v>
      </c>
      <c r="AG129" s="4">
        <v>4.3165674430105003</v>
      </c>
      <c r="AH129" s="4">
        <v>4.0528181465469002</v>
      </c>
      <c r="AI129" s="4">
        <v>1.102843</v>
      </c>
      <c r="AJ129" s="4" t="s">
        <v>2924</v>
      </c>
    </row>
    <row r="130" spans="1:36" x14ac:dyDescent="0.3">
      <c r="A130" s="1" t="s">
        <v>124</v>
      </c>
      <c r="B130" s="2">
        <v>4169946</v>
      </c>
      <c r="C130" s="3" t="s">
        <v>2956</v>
      </c>
      <c r="D130" s="4">
        <v>632.93115106000005</v>
      </c>
      <c r="E130" s="3" t="s">
        <v>2930</v>
      </c>
      <c r="F130" s="3" t="s">
        <v>2957</v>
      </c>
      <c r="G130" s="3" t="s">
        <v>2957</v>
      </c>
      <c r="H130" s="3" t="s">
        <v>3113</v>
      </c>
      <c r="I130" s="3" t="s">
        <v>3125</v>
      </c>
      <c r="J130" s="4">
        <v>41.334769000000001</v>
      </c>
      <c r="K130" s="4">
        <v>15.580985999999999</v>
      </c>
      <c r="L130" s="4">
        <v>1.077752</v>
      </c>
      <c r="M130" s="4">
        <v>-5.4034579999999997</v>
      </c>
      <c r="N130" s="4">
        <v>7.2944444444444398</v>
      </c>
      <c r="O130" s="4">
        <v>2.1890933898877298</v>
      </c>
      <c r="P130" s="4">
        <v>2.4074070000000001</v>
      </c>
      <c r="Q130" s="4">
        <v>4.7211749999999997</v>
      </c>
      <c r="R130" s="4">
        <v>3.457951</v>
      </c>
      <c r="S130" s="3" t="s">
        <v>3871</v>
      </c>
      <c r="T130" s="4">
        <v>13.13</v>
      </c>
      <c r="U130" s="4">
        <v>632.93115106000005</v>
      </c>
      <c r="V130" s="10">
        <v>598.74415099999999</v>
      </c>
      <c r="W130" s="4">
        <v>0</v>
      </c>
      <c r="X130" s="4">
        <v>15.08</v>
      </c>
      <c r="Y130" s="5">
        <v>8.82</v>
      </c>
      <c r="Z130" s="4">
        <v>7.4602269999999997</v>
      </c>
      <c r="AA130" s="10">
        <v>10.8512396694</v>
      </c>
      <c r="AB130" s="10">
        <v>8.2062500000000007</v>
      </c>
      <c r="AC130" s="4">
        <v>2.0590679999999999</v>
      </c>
      <c r="AD130" s="4">
        <v>1.9960999443253999</v>
      </c>
      <c r="AE130" s="4">
        <v>2.1648918935532002</v>
      </c>
      <c r="AF130" s="4">
        <v>4.7211749999999997</v>
      </c>
      <c r="AG130" s="4" t="s">
        <v>2934</v>
      </c>
      <c r="AH130" s="4" t="s">
        <v>2934</v>
      </c>
      <c r="AI130" s="4">
        <v>2.4074070000000001</v>
      </c>
      <c r="AJ130" s="4">
        <v>3.228424</v>
      </c>
    </row>
    <row r="131" spans="1:36" x14ac:dyDescent="0.3">
      <c r="A131" s="1" t="s">
        <v>125</v>
      </c>
      <c r="B131" s="2">
        <v>4189101</v>
      </c>
      <c r="C131" s="3" t="s">
        <v>2935</v>
      </c>
      <c r="D131" s="4">
        <v>3206.1787582699999</v>
      </c>
      <c r="E131" s="3" t="s">
        <v>2925</v>
      </c>
      <c r="F131" s="3" t="s">
        <v>2926</v>
      </c>
      <c r="G131" s="3" t="s">
        <v>2927</v>
      </c>
      <c r="H131" s="3" t="s">
        <v>2964</v>
      </c>
      <c r="I131" s="3" t="s">
        <v>3126</v>
      </c>
      <c r="J131" s="4">
        <v>-21.199245000000001</v>
      </c>
      <c r="K131" s="4">
        <v>-18.025539999999999</v>
      </c>
      <c r="L131" s="4">
        <v>-3.358425</v>
      </c>
      <c r="M131" s="4">
        <v>-2.9651160000000001</v>
      </c>
      <c r="N131" s="4" t="s">
        <v>2934</v>
      </c>
      <c r="O131" s="4" t="s">
        <v>2934</v>
      </c>
      <c r="P131" s="4" t="s">
        <v>2934</v>
      </c>
      <c r="Q131" s="4" t="s">
        <v>2934</v>
      </c>
      <c r="R131" s="4" t="s">
        <v>2934</v>
      </c>
      <c r="S131" s="3" t="s">
        <v>3872</v>
      </c>
      <c r="T131" s="4">
        <v>16.690000000000001</v>
      </c>
      <c r="U131" s="4">
        <v>3206.1787582699999</v>
      </c>
      <c r="V131" s="10">
        <v>4437.1867579999998</v>
      </c>
      <c r="W131" s="4">
        <v>2.9958058717795102</v>
      </c>
      <c r="X131" s="4">
        <v>26.44</v>
      </c>
      <c r="Y131" s="4">
        <v>16.202500000000001</v>
      </c>
      <c r="Z131" s="4" t="s">
        <v>2934</v>
      </c>
      <c r="AA131" s="10">
        <v>9.5589919816000002</v>
      </c>
      <c r="AB131" s="10">
        <v>9.8972911428000003</v>
      </c>
      <c r="AC131" s="4" t="s">
        <v>2934</v>
      </c>
      <c r="AD131" s="4">
        <v>0.81301111121559999</v>
      </c>
      <c r="AE131" s="4">
        <v>0.83143371274319999</v>
      </c>
      <c r="AF131" s="4" t="s">
        <v>2934</v>
      </c>
      <c r="AG131" s="4">
        <v>6.5246020344079003</v>
      </c>
      <c r="AH131" s="4">
        <v>6.8561936713304998</v>
      </c>
      <c r="AI131" s="4" t="s">
        <v>2934</v>
      </c>
      <c r="AJ131" s="4" t="s">
        <v>2934</v>
      </c>
    </row>
    <row r="132" spans="1:36" x14ac:dyDescent="0.3">
      <c r="A132" s="1" t="s">
        <v>126</v>
      </c>
      <c r="B132" s="2">
        <v>4006321</v>
      </c>
      <c r="C132" s="3" t="s">
        <v>2919</v>
      </c>
      <c r="D132" s="4">
        <v>49395.434821249997</v>
      </c>
      <c r="E132" s="3" t="s">
        <v>3090</v>
      </c>
      <c r="F132" s="3" t="s">
        <v>3090</v>
      </c>
      <c r="G132" s="3" t="s">
        <v>3091</v>
      </c>
      <c r="H132" s="3" t="s">
        <v>3091</v>
      </c>
      <c r="I132" s="3" t="s">
        <v>3098</v>
      </c>
      <c r="J132" s="4">
        <v>15.3894</v>
      </c>
      <c r="K132" s="4">
        <v>-9.2021540000000002</v>
      </c>
      <c r="L132" s="4">
        <v>-4.1838839999999999</v>
      </c>
      <c r="M132" s="4">
        <v>4.3145000000000003E-2</v>
      </c>
      <c r="N132" s="4">
        <v>23.1875</v>
      </c>
      <c r="O132" s="4" t="s">
        <v>2924</v>
      </c>
      <c r="P132" s="4">
        <v>1.8554079999999999</v>
      </c>
      <c r="Q132" s="4">
        <v>12.479227</v>
      </c>
      <c r="R132" s="4" t="s">
        <v>2924</v>
      </c>
      <c r="S132" s="3" t="s">
        <v>3873</v>
      </c>
      <c r="T132" s="4">
        <v>92.75</v>
      </c>
      <c r="U132" s="4">
        <v>49395.434821249997</v>
      </c>
      <c r="V132" s="10">
        <v>93183.634821</v>
      </c>
      <c r="W132" s="4">
        <v>4.0107816711590303</v>
      </c>
      <c r="X132" s="4">
        <v>105.18</v>
      </c>
      <c r="Y132" s="4">
        <v>75.22</v>
      </c>
      <c r="Z132" s="4">
        <v>23.1875</v>
      </c>
      <c r="AA132" s="10">
        <v>16.222408787199999</v>
      </c>
      <c r="AB132" s="10">
        <v>16.4890940865</v>
      </c>
      <c r="AC132" s="4">
        <v>4.7537339999999997</v>
      </c>
      <c r="AD132" s="4">
        <v>4.5236269397370998</v>
      </c>
      <c r="AE132" s="4">
        <v>4.6494115072286997</v>
      </c>
      <c r="AF132" s="4">
        <v>12.479227</v>
      </c>
      <c r="AG132" s="4">
        <v>11.4016372299615</v>
      </c>
      <c r="AH132" s="4">
        <v>11.455319325862501</v>
      </c>
      <c r="AI132" s="4">
        <v>1.8554079999999999</v>
      </c>
      <c r="AJ132" s="4">
        <v>1.8590899999999999</v>
      </c>
    </row>
    <row r="133" spans="1:36" x14ac:dyDescent="0.3">
      <c r="A133" s="1" t="s">
        <v>127</v>
      </c>
      <c r="B133" s="2">
        <v>102700</v>
      </c>
      <c r="C133" s="3" t="s">
        <v>2935</v>
      </c>
      <c r="D133" s="4">
        <v>210382.46639849999</v>
      </c>
      <c r="E133" s="3" t="s">
        <v>2930</v>
      </c>
      <c r="F133" s="3" t="s">
        <v>2953</v>
      </c>
      <c r="G133" s="3" t="s">
        <v>3101</v>
      </c>
      <c r="H133" s="3" t="s">
        <v>3101</v>
      </c>
      <c r="I133" s="3" t="s">
        <v>3041</v>
      </c>
      <c r="J133" s="4">
        <v>60.936574</v>
      </c>
      <c r="K133" s="4">
        <v>11.026432</v>
      </c>
      <c r="L133" s="4">
        <v>3.8024399999999998</v>
      </c>
      <c r="M133" s="4">
        <v>-1.1550940000000001</v>
      </c>
      <c r="N133" s="4">
        <v>22</v>
      </c>
      <c r="O133" s="4">
        <v>16.246872</v>
      </c>
      <c r="P133" s="4">
        <v>7.0775170000000003</v>
      </c>
      <c r="Q133" s="4" t="s">
        <v>2934</v>
      </c>
      <c r="R133" s="4" t="s">
        <v>2934</v>
      </c>
      <c r="S133" s="3" t="s">
        <v>3874</v>
      </c>
      <c r="T133" s="5">
        <v>298.64999999999998</v>
      </c>
      <c r="U133" s="4">
        <v>210382.46639849999</v>
      </c>
      <c r="V133" s="10" t="s">
        <v>2934</v>
      </c>
      <c r="W133" s="4">
        <v>0.937552318767788</v>
      </c>
      <c r="X133" s="4">
        <v>307.82</v>
      </c>
      <c r="Y133" s="4">
        <v>177.81</v>
      </c>
      <c r="Z133" s="4">
        <v>22</v>
      </c>
      <c r="AA133" s="10">
        <v>20.740879638300001</v>
      </c>
      <c r="AB133" s="10">
        <v>21.955668149899999</v>
      </c>
      <c r="AC133" s="4" t="s">
        <v>2934</v>
      </c>
      <c r="AD133" s="4" t="s">
        <v>2934</v>
      </c>
      <c r="AE133" s="4" t="s">
        <v>2934</v>
      </c>
      <c r="AF133" s="4" t="s">
        <v>2934</v>
      </c>
      <c r="AG133" s="4" t="s">
        <v>2934</v>
      </c>
      <c r="AH133" s="4" t="s">
        <v>2934</v>
      </c>
      <c r="AI133" s="4">
        <v>7.0775170000000003</v>
      </c>
      <c r="AJ133" s="4">
        <v>7.0775170000000003</v>
      </c>
    </row>
    <row r="134" spans="1:36" x14ac:dyDescent="0.3">
      <c r="A134" s="1" t="s">
        <v>128</v>
      </c>
      <c r="B134" s="2">
        <v>103424</v>
      </c>
      <c r="C134" s="3" t="s">
        <v>2935</v>
      </c>
      <c r="D134" s="4">
        <v>11496.903583859999</v>
      </c>
      <c r="E134" s="3" t="s">
        <v>2930</v>
      </c>
      <c r="F134" s="3" t="s">
        <v>2957</v>
      </c>
      <c r="G134" s="3" t="s">
        <v>2957</v>
      </c>
      <c r="H134" s="3" t="s">
        <v>3113</v>
      </c>
      <c r="I134" s="3" t="s">
        <v>3125</v>
      </c>
      <c r="J134" s="4">
        <v>15.429342</v>
      </c>
      <c r="K134" s="4">
        <v>1.002802</v>
      </c>
      <c r="L134" s="4">
        <v>-2.685422</v>
      </c>
      <c r="M134" s="4">
        <v>-2.0942029999999998</v>
      </c>
      <c r="N134" s="4">
        <v>12.8378631677601</v>
      </c>
      <c r="O134" s="4">
        <v>10.191892308545</v>
      </c>
      <c r="P134" s="4">
        <v>2.4417550000000001</v>
      </c>
      <c r="Q134" s="4">
        <v>8.6445519999999991</v>
      </c>
      <c r="R134" s="4" t="s">
        <v>2924</v>
      </c>
      <c r="S134" s="3" t="s">
        <v>3875</v>
      </c>
      <c r="T134" s="4">
        <v>136.97999999999999</v>
      </c>
      <c r="U134" s="4">
        <v>11496.903583859999</v>
      </c>
      <c r="V134" s="10">
        <v>11894.903582999999</v>
      </c>
      <c r="W134" s="4">
        <v>2.3361074609432002</v>
      </c>
      <c r="X134" s="5">
        <v>150.19</v>
      </c>
      <c r="Y134" s="4">
        <v>115.64</v>
      </c>
      <c r="Z134" s="4">
        <v>12.839066000000001</v>
      </c>
      <c r="AA134" s="10">
        <v>11.86518489</v>
      </c>
      <c r="AB134" s="10">
        <v>12.8680131517</v>
      </c>
      <c r="AC134" s="4">
        <v>1.5026409999999999</v>
      </c>
      <c r="AD134" s="4">
        <v>1.6079082941434999</v>
      </c>
      <c r="AE134" s="4">
        <v>1.7045072125815</v>
      </c>
      <c r="AF134" s="4">
        <v>8.6445519999999991</v>
      </c>
      <c r="AG134" s="4" t="s">
        <v>2934</v>
      </c>
      <c r="AH134" s="4" t="s">
        <v>2934</v>
      </c>
      <c r="AI134" s="4">
        <v>2.4417550000000001</v>
      </c>
      <c r="AJ134" s="4">
        <v>2.7345139999999999</v>
      </c>
    </row>
    <row r="135" spans="1:36" x14ac:dyDescent="0.3">
      <c r="A135" s="1" t="s">
        <v>129</v>
      </c>
      <c r="B135" s="2">
        <v>4360922</v>
      </c>
      <c r="C135" s="3" t="s">
        <v>2935</v>
      </c>
      <c r="D135" s="4">
        <v>4247.4817110000004</v>
      </c>
      <c r="E135" s="3" t="s">
        <v>2976</v>
      </c>
      <c r="F135" s="3" t="s">
        <v>2977</v>
      </c>
      <c r="G135" s="3" t="s">
        <v>3078</v>
      </c>
      <c r="H135" s="3" t="s">
        <v>3078</v>
      </c>
      <c r="I135" s="3" t="s">
        <v>2979</v>
      </c>
      <c r="J135" s="4">
        <v>109.909228</v>
      </c>
      <c r="K135" s="4">
        <v>8.0607480000000002</v>
      </c>
      <c r="L135" s="4">
        <v>0.32538</v>
      </c>
      <c r="M135" s="4">
        <v>-2.5289779999999999</v>
      </c>
      <c r="N135" s="4" t="s">
        <v>2924</v>
      </c>
      <c r="O135" s="4">
        <v>19.528500999999999</v>
      </c>
      <c r="P135" s="4">
        <v>1.921745</v>
      </c>
      <c r="Q135" s="4">
        <v>17.716082</v>
      </c>
      <c r="R135" s="4">
        <v>21.617766</v>
      </c>
      <c r="S135" s="3" t="s">
        <v>3876</v>
      </c>
      <c r="T135" s="4">
        <v>27.75</v>
      </c>
      <c r="U135" s="4">
        <v>4247.4817110000004</v>
      </c>
      <c r="V135" s="10">
        <v>6324.747711</v>
      </c>
      <c r="W135" s="4">
        <v>3.6036036036036001</v>
      </c>
      <c r="X135" s="4">
        <v>29.99</v>
      </c>
      <c r="Y135" s="4">
        <v>12.63</v>
      </c>
      <c r="Z135" s="4" t="s">
        <v>2924</v>
      </c>
      <c r="AA135" s="10">
        <v>104.0494938132</v>
      </c>
      <c r="AB135" s="10" t="s">
        <v>2924</v>
      </c>
      <c r="AC135" s="4">
        <v>3.1539809999999999</v>
      </c>
      <c r="AD135" s="4">
        <v>2.9223682278171998</v>
      </c>
      <c r="AE135" s="4">
        <v>3.1252528830681001</v>
      </c>
      <c r="AF135" s="4">
        <v>17.716082</v>
      </c>
      <c r="AG135" s="4">
        <v>16.689010279784899</v>
      </c>
      <c r="AH135" s="4">
        <v>18.7809166961408</v>
      </c>
      <c r="AI135" s="4">
        <v>1.921745</v>
      </c>
      <c r="AJ135" s="4">
        <v>2.3637139999999999</v>
      </c>
    </row>
    <row r="136" spans="1:36" x14ac:dyDescent="0.3">
      <c r="A136" s="1" t="s">
        <v>130</v>
      </c>
      <c r="B136" s="2">
        <v>4392539</v>
      </c>
      <c r="C136" s="3" t="s">
        <v>2935</v>
      </c>
      <c r="D136" s="4">
        <v>13494.406121239999</v>
      </c>
      <c r="E136" s="3" t="s">
        <v>2976</v>
      </c>
      <c r="F136" s="3" t="s">
        <v>2977</v>
      </c>
      <c r="G136" s="3" t="s">
        <v>3127</v>
      </c>
      <c r="H136" s="3" t="s">
        <v>3128</v>
      </c>
      <c r="I136" s="3" t="s">
        <v>2979</v>
      </c>
      <c r="J136" s="4">
        <v>1.8404910000000001</v>
      </c>
      <c r="K136" s="4">
        <v>-7.8243309999999999</v>
      </c>
      <c r="L136" s="4">
        <v>-2.7171020000000001</v>
      </c>
      <c r="M136" s="4">
        <v>-2.2745519999999999</v>
      </c>
      <c r="N136" s="4">
        <v>38.0416666666667</v>
      </c>
      <c r="O136" s="4">
        <v>16.480143999999999</v>
      </c>
      <c r="P136" s="4">
        <v>1.909043</v>
      </c>
      <c r="Q136" s="4">
        <v>21.573682999999999</v>
      </c>
      <c r="R136" s="4">
        <v>24.448074999999999</v>
      </c>
      <c r="S136" s="3" t="s">
        <v>3877</v>
      </c>
      <c r="T136" s="4">
        <v>36.520000000000003</v>
      </c>
      <c r="U136" s="4">
        <v>13494.406121239999</v>
      </c>
      <c r="V136" s="10">
        <v>18550.973120999999</v>
      </c>
      <c r="W136" s="4">
        <v>2.8477546549835702</v>
      </c>
      <c r="X136" s="4">
        <v>41.41</v>
      </c>
      <c r="Y136" s="4">
        <v>33.75</v>
      </c>
      <c r="Z136" s="4">
        <v>38.081335000000003</v>
      </c>
      <c r="AA136" s="10">
        <v>51.026966606099997</v>
      </c>
      <c r="AB136" s="10">
        <v>42.101379938400001</v>
      </c>
      <c r="AC136" s="4">
        <v>10.907454</v>
      </c>
      <c r="AD136" s="4">
        <v>10.0975552956395</v>
      </c>
      <c r="AE136" s="4">
        <v>10.706633787039699</v>
      </c>
      <c r="AF136" s="4">
        <v>21.573682999999999</v>
      </c>
      <c r="AG136" s="4">
        <v>19.1831976009748</v>
      </c>
      <c r="AH136" s="4">
        <v>20.4899880191218</v>
      </c>
      <c r="AI136" s="4">
        <v>1.909043</v>
      </c>
      <c r="AJ136" s="5">
        <v>1.94245</v>
      </c>
    </row>
    <row r="137" spans="1:36" x14ac:dyDescent="0.3">
      <c r="A137" s="1" t="s">
        <v>131</v>
      </c>
      <c r="B137" s="2">
        <v>103330</v>
      </c>
      <c r="C137" s="3" t="s">
        <v>2935</v>
      </c>
      <c r="D137" s="4">
        <v>45341.795868749999</v>
      </c>
      <c r="E137" s="3" t="s">
        <v>2930</v>
      </c>
      <c r="F137" s="3" t="s">
        <v>2957</v>
      </c>
      <c r="G137" s="3" t="s">
        <v>2957</v>
      </c>
      <c r="H137" s="3" t="s">
        <v>3129</v>
      </c>
      <c r="I137" s="3" t="s">
        <v>3114</v>
      </c>
      <c r="J137" s="4">
        <v>8.6060060000000007</v>
      </c>
      <c r="K137" s="4">
        <v>-1.4506509999999999</v>
      </c>
      <c r="L137" s="4">
        <v>-2.6386280000000002</v>
      </c>
      <c r="M137" s="4">
        <v>-0.24701500000000001</v>
      </c>
      <c r="N137" s="4">
        <v>19.179419525065999</v>
      </c>
      <c r="O137" s="4">
        <v>10.303331</v>
      </c>
      <c r="P137" s="4">
        <v>1.0172410000000001</v>
      </c>
      <c r="Q137" s="4">
        <v>6.2177689999999997</v>
      </c>
      <c r="R137" s="4">
        <v>2.2027969999999999</v>
      </c>
      <c r="S137" s="3" t="s">
        <v>3878</v>
      </c>
      <c r="T137" s="4">
        <v>72.69</v>
      </c>
      <c r="U137" s="4">
        <v>45341.795868749999</v>
      </c>
      <c r="V137" s="10">
        <v>53957.795868000001</v>
      </c>
      <c r="W137" s="4">
        <v>2.2011280781400502</v>
      </c>
      <c r="X137" s="4">
        <v>80.83</v>
      </c>
      <c r="Y137" s="4">
        <v>66.06</v>
      </c>
      <c r="Z137" s="4" t="s">
        <v>2924</v>
      </c>
      <c r="AA137" s="10">
        <v>12.029988084199999</v>
      </c>
      <c r="AB137" s="10">
        <v>14.221347477</v>
      </c>
      <c r="AC137" s="4">
        <v>1.1911480000000001</v>
      </c>
      <c r="AD137" s="4">
        <v>1.9396504816269</v>
      </c>
      <c r="AE137" s="4">
        <v>2.0016734602470998</v>
      </c>
      <c r="AF137" s="4">
        <v>6.2177689999999997</v>
      </c>
      <c r="AG137" s="4" t="s">
        <v>2934</v>
      </c>
      <c r="AH137" s="4" t="s">
        <v>2934</v>
      </c>
      <c r="AI137" s="4">
        <v>1.0172410000000001</v>
      </c>
      <c r="AJ137" s="4">
        <v>1.1017140000000001</v>
      </c>
    </row>
    <row r="138" spans="1:36" x14ac:dyDescent="0.3">
      <c r="A138" s="1" t="s">
        <v>132</v>
      </c>
      <c r="B138" s="2">
        <v>4093614</v>
      </c>
      <c r="C138" s="3" t="s">
        <v>2935</v>
      </c>
      <c r="D138" s="4">
        <v>3005.2293722300001</v>
      </c>
      <c r="E138" s="3" t="s">
        <v>3090</v>
      </c>
      <c r="F138" s="3" t="s">
        <v>3090</v>
      </c>
      <c r="G138" s="3" t="s">
        <v>3130</v>
      </c>
      <c r="H138" s="3" t="s">
        <v>3130</v>
      </c>
      <c r="I138" s="3" t="s">
        <v>3131</v>
      </c>
      <c r="J138" s="4">
        <v>-2.64479</v>
      </c>
      <c r="K138" s="4">
        <v>-5.8161569999999996</v>
      </c>
      <c r="L138" s="4">
        <v>-5.7938390000000002</v>
      </c>
      <c r="M138" s="4">
        <v>-4.4121180000000004</v>
      </c>
      <c r="N138" s="4">
        <v>26.735036999999998</v>
      </c>
      <c r="O138" s="4" t="s">
        <v>2924</v>
      </c>
      <c r="P138" s="4">
        <v>3.4171390000000001</v>
      </c>
      <c r="Q138" s="4">
        <v>17.138401999999999</v>
      </c>
      <c r="R138" s="4" t="s">
        <v>2924</v>
      </c>
      <c r="S138" s="3" t="s">
        <v>3879</v>
      </c>
      <c r="T138" s="4">
        <v>79.510000000000005</v>
      </c>
      <c r="U138" s="4">
        <v>3005.2293722300001</v>
      </c>
      <c r="V138" s="10">
        <v>3935.431372</v>
      </c>
      <c r="W138" s="4">
        <v>2.3418437932335601</v>
      </c>
      <c r="X138" s="4">
        <v>87.5</v>
      </c>
      <c r="Y138" s="4">
        <v>66.03</v>
      </c>
      <c r="Z138" s="4">
        <v>26.735036999999998</v>
      </c>
      <c r="AA138" s="10">
        <v>24.2534240307</v>
      </c>
      <c r="AB138" s="10">
        <v>26.356876953699999</v>
      </c>
      <c r="AC138" s="4">
        <v>6.8141160000000003</v>
      </c>
      <c r="AD138" s="4">
        <v>6.0809854783133002</v>
      </c>
      <c r="AE138" s="4">
        <v>6.4543599859505996</v>
      </c>
      <c r="AF138" s="4">
        <v>17.138401999999999</v>
      </c>
      <c r="AG138" s="4">
        <v>14.624675243305999</v>
      </c>
      <c r="AH138" s="4">
        <v>16.520453404204702</v>
      </c>
      <c r="AI138" s="4">
        <v>3.4171390000000001</v>
      </c>
      <c r="AJ138" s="4">
        <v>3.4214039999999999</v>
      </c>
    </row>
    <row r="139" spans="1:36" x14ac:dyDescent="0.3">
      <c r="A139" s="1" t="s">
        <v>133</v>
      </c>
      <c r="B139" s="2">
        <v>4991374</v>
      </c>
      <c r="C139" s="3" t="s">
        <v>2919</v>
      </c>
      <c r="D139" s="4">
        <v>992.24835725000003</v>
      </c>
      <c r="E139" s="3" t="s">
        <v>2936</v>
      </c>
      <c r="F139" s="3" t="s">
        <v>2937</v>
      </c>
      <c r="G139" s="3" t="s">
        <v>2993</v>
      </c>
      <c r="H139" s="3" t="s">
        <v>2994</v>
      </c>
      <c r="I139" s="3" t="s">
        <v>3132</v>
      </c>
      <c r="J139" s="4">
        <v>127.396022</v>
      </c>
      <c r="K139" s="4">
        <v>14.162506</v>
      </c>
      <c r="L139" s="4">
        <v>-19.287548000000001</v>
      </c>
      <c r="M139" s="4">
        <v>-2.6325980000000002</v>
      </c>
      <c r="N139" s="4" t="s">
        <v>2924</v>
      </c>
      <c r="O139" s="4">
        <v>46.487985000000002</v>
      </c>
      <c r="P139" s="4">
        <v>5.3059070000000004</v>
      </c>
      <c r="Q139" s="4">
        <v>100.302635</v>
      </c>
      <c r="R139" s="4" t="s">
        <v>2924</v>
      </c>
      <c r="S139" s="3" t="s">
        <v>3880</v>
      </c>
      <c r="T139" s="4">
        <v>25.15</v>
      </c>
      <c r="U139" s="4">
        <v>992.24835725000003</v>
      </c>
      <c r="V139" s="10">
        <v>923.486357</v>
      </c>
      <c r="W139" s="4">
        <v>0</v>
      </c>
      <c r="X139" s="4">
        <v>38.020000000000003</v>
      </c>
      <c r="Y139" s="5">
        <v>9.3699999999999992</v>
      </c>
      <c r="Z139" s="4" t="s">
        <v>2924</v>
      </c>
      <c r="AA139" s="10">
        <v>71.857142857100001</v>
      </c>
      <c r="AB139" s="10">
        <v>50.3</v>
      </c>
      <c r="AC139" s="4">
        <v>5.2428520000000001</v>
      </c>
      <c r="AD139" s="4">
        <v>3.9158437633701002</v>
      </c>
      <c r="AE139" s="4">
        <v>4.3843315632906004</v>
      </c>
      <c r="AF139" s="4">
        <v>100.302635</v>
      </c>
      <c r="AG139" s="4">
        <v>78.930457863247895</v>
      </c>
      <c r="AH139" s="4" t="s">
        <v>2924</v>
      </c>
      <c r="AI139" s="4">
        <v>5.3059070000000004</v>
      </c>
      <c r="AJ139" s="4">
        <v>7.589016</v>
      </c>
    </row>
    <row r="140" spans="1:36" x14ac:dyDescent="0.3">
      <c r="A140" s="1" t="s">
        <v>134</v>
      </c>
      <c r="B140" s="2">
        <v>4290489</v>
      </c>
      <c r="C140" s="3" t="s">
        <v>2935</v>
      </c>
      <c r="D140" s="4">
        <v>85855.081278269994</v>
      </c>
      <c r="E140" s="3" t="s">
        <v>2976</v>
      </c>
      <c r="F140" s="3" t="s">
        <v>2977</v>
      </c>
      <c r="G140" s="3" t="s">
        <v>3133</v>
      </c>
      <c r="H140" s="3" t="s">
        <v>3134</v>
      </c>
      <c r="I140" s="3" t="s">
        <v>3135</v>
      </c>
      <c r="J140" s="4">
        <v>-14.619638999999999</v>
      </c>
      <c r="K140" s="4">
        <v>-21.836977999999998</v>
      </c>
      <c r="L140" s="4">
        <v>-8.5374350000000003</v>
      </c>
      <c r="M140" s="5">
        <v>-6.8117270000000003</v>
      </c>
      <c r="N140" s="4">
        <v>38.356993736951999</v>
      </c>
      <c r="O140" s="4">
        <v>16.386907000000001</v>
      </c>
      <c r="P140" s="4">
        <v>23.576286</v>
      </c>
      <c r="Q140" s="4">
        <v>15.627145000000001</v>
      </c>
      <c r="R140" s="4">
        <v>23.509225000000001</v>
      </c>
      <c r="S140" s="3" t="s">
        <v>3881</v>
      </c>
      <c r="T140" s="4">
        <v>183.73</v>
      </c>
      <c r="U140" s="4">
        <v>85855.081278269994</v>
      </c>
      <c r="V140" s="10">
        <v>135037.28127800001</v>
      </c>
      <c r="W140" s="4">
        <v>3.5269144940946</v>
      </c>
      <c r="X140" s="4">
        <v>243.56</v>
      </c>
      <c r="Y140" s="4">
        <v>170.46</v>
      </c>
      <c r="Z140" s="4">
        <v>91.864999999999995</v>
      </c>
      <c r="AA140" s="10">
        <v>25.871998873399999</v>
      </c>
      <c r="AB140" s="10">
        <v>34.285341071300003</v>
      </c>
      <c r="AC140" s="5">
        <v>12.091772000000001</v>
      </c>
      <c r="AD140" s="4">
        <v>13.210252332443</v>
      </c>
      <c r="AE140" s="4">
        <v>12.8668965858917</v>
      </c>
      <c r="AF140" s="4">
        <v>15.627145000000001</v>
      </c>
      <c r="AG140" s="4">
        <v>19.678636797652398</v>
      </c>
      <c r="AH140" s="4">
        <v>19.432116655486102</v>
      </c>
      <c r="AI140" s="4">
        <v>23.576286</v>
      </c>
      <c r="AJ140" s="4" t="s">
        <v>2924</v>
      </c>
    </row>
    <row r="141" spans="1:36" x14ac:dyDescent="0.3">
      <c r="A141" s="1" t="s">
        <v>135</v>
      </c>
      <c r="B141" s="2">
        <v>4004387</v>
      </c>
      <c r="C141" s="3" t="s">
        <v>2935</v>
      </c>
      <c r="D141" s="4">
        <v>24541.038502880001</v>
      </c>
      <c r="E141" s="3" t="s">
        <v>3090</v>
      </c>
      <c r="F141" s="3" t="s">
        <v>3090</v>
      </c>
      <c r="G141" s="3" t="s">
        <v>3130</v>
      </c>
      <c r="H141" s="3" t="s">
        <v>3130</v>
      </c>
      <c r="I141" s="3" t="s">
        <v>3131</v>
      </c>
      <c r="J141" s="4">
        <v>-4.2870169999999996</v>
      </c>
      <c r="K141" s="4">
        <v>-14.473952000000001</v>
      </c>
      <c r="L141" s="4">
        <v>-8.6808329999999998</v>
      </c>
      <c r="M141" s="4">
        <v>-2.8320090000000002</v>
      </c>
      <c r="N141" s="4">
        <v>25.184000000000001</v>
      </c>
      <c r="O141" s="4" t="s">
        <v>2924</v>
      </c>
      <c r="P141" s="4">
        <v>2.3683860000000001</v>
      </c>
      <c r="Q141" s="4">
        <v>15.606627</v>
      </c>
      <c r="R141" s="4" t="s">
        <v>2924</v>
      </c>
      <c r="S141" s="3" t="s">
        <v>3882</v>
      </c>
      <c r="T141" s="4">
        <v>125.92</v>
      </c>
      <c r="U141" s="4">
        <v>24541.038502880001</v>
      </c>
      <c r="V141" s="10">
        <v>37768.038502000003</v>
      </c>
      <c r="W141" s="4">
        <v>2.43011435832274</v>
      </c>
      <c r="X141" s="4">
        <v>150.68</v>
      </c>
      <c r="Y141" s="4">
        <v>113.34</v>
      </c>
      <c r="Z141" s="4">
        <v>25.184000000000001</v>
      </c>
      <c r="AA141" s="10">
        <v>26.154868727099998</v>
      </c>
      <c r="AB141" s="10">
        <v>23.862630688199999</v>
      </c>
      <c r="AC141" s="4">
        <v>8.3650140000000004</v>
      </c>
      <c r="AD141" s="4">
        <v>7.9481472104458</v>
      </c>
      <c r="AE141" s="4">
        <v>8.2679948855909995</v>
      </c>
      <c r="AF141" s="4">
        <v>15.606627</v>
      </c>
      <c r="AG141" s="4">
        <v>14.026160315417499</v>
      </c>
      <c r="AH141" s="4">
        <v>15.055097723720399</v>
      </c>
      <c r="AI141" s="4">
        <v>2.3683860000000001</v>
      </c>
      <c r="AJ141" s="4">
        <v>2.661988</v>
      </c>
    </row>
    <row r="142" spans="1:36" x14ac:dyDescent="0.3">
      <c r="A142" s="1" t="s">
        <v>136</v>
      </c>
      <c r="B142" s="2">
        <v>4580151</v>
      </c>
      <c r="C142" s="3" t="s">
        <v>2919</v>
      </c>
      <c r="D142" s="4">
        <v>1207.3366546</v>
      </c>
      <c r="E142" s="3" t="s">
        <v>2936</v>
      </c>
      <c r="F142" s="3" t="s">
        <v>2937</v>
      </c>
      <c r="G142" s="3" t="s">
        <v>2943</v>
      </c>
      <c r="H142" s="3" t="s">
        <v>2943</v>
      </c>
      <c r="I142" s="3" t="s">
        <v>3136</v>
      </c>
      <c r="J142" s="4">
        <v>-13.484358</v>
      </c>
      <c r="K142" s="4">
        <v>-14.325393</v>
      </c>
      <c r="L142" s="4">
        <v>-15.516697000000001</v>
      </c>
      <c r="M142" s="4">
        <v>-4.8071219999999997</v>
      </c>
      <c r="N142" s="4">
        <v>12.018582</v>
      </c>
      <c r="O142" s="4">
        <v>20.956363</v>
      </c>
      <c r="P142" s="4">
        <v>1.328805</v>
      </c>
      <c r="Q142" s="4">
        <v>6.8403619999999998</v>
      </c>
      <c r="R142" s="4">
        <v>24.223293999999999</v>
      </c>
      <c r="S142" s="3" t="s">
        <v>3883</v>
      </c>
      <c r="T142" s="4">
        <v>80.2</v>
      </c>
      <c r="U142" s="4">
        <v>1207.3366546</v>
      </c>
      <c r="V142" s="10">
        <v>1672.7456540000001</v>
      </c>
      <c r="W142" s="4">
        <v>0</v>
      </c>
      <c r="X142" s="4">
        <v>106.57</v>
      </c>
      <c r="Y142" s="4">
        <v>76.569999999999993</v>
      </c>
      <c r="Z142" s="4">
        <v>12.018582</v>
      </c>
      <c r="AA142" s="10">
        <v>10.265599999999999</v>
      </c>
      <c r="AB142" s="10">
        <v>11.1234396671</v>
      </c>
      <c r="AC142" s="4">
        <v>0.93606900000000004</v>
      </c>
      <c r="AD142" s="4">
        <v>0.92509764720690002</v>
      </c>
      <c r="AE142" s="4">
        <v>0.94587553738410002</v>
      </c>
      <c r="AF142" s="4">
        <v>6.8403619999999998</v>
      </c>
      <c r="AG142" s="4">
        <v>6.9244186163958998</v>
      </c>
      <c r="AH142" s="4">
        <v>7.3419063408646998</v>
      </c>
      <c r="AI142" s="4">
        <v>1.328805</v>
      </c>
      <c r="AJ142" s="4">
        <v>8.2467869999999994</v>
      </c>
    </row>
    <row r="143" spans="1:36" x14ac:dyDescent="0.3">
      <c r="A143" s="1" t="s">
        <v>137</v>
      </c>
      <c r="B143" s="2">
        <v>4247582</v>
      </c>
      <c r="C143" s="3" t="s">
        <v>2935</v>
      </c>
      <c r="D143" s="4">
        <v>6105.8673173999996</v>
      </c>
      <c r="E143" s="3" t="s">
        <v>2976</v>
      </c>
      <c r="F143" s="3" t="s">
        <v>2977</v>
      </c>
      <c r="G143" s="3" t="s">
        <v>3137</v>
      </c>
      <c r="H143" s="3" t="s">
        <v>3137</v>
      </c>
      <c r="I143" s="3" t="s">
        <v>2979</v>
      </c>
      <c r="J143" s="4">
        <v>-28.708928</v>
      </c>
      <c r="K143" s="4">
        <v>-24.339556000000002</v>
      </c>
      <c r="L143" s="4">
        <v>-5.8307760000000002</v>
      </c>
      <c r="M143" s="4">
        <v>-5.7894740000000002</v>
      </c>
      <c r="N143" s="4" t="s">
        <v>2924</v>
      </c>
      <c r="O143" s="4">
        <v>14.464646</v>
      </c>
      <c r="P143" s="4">
        <v>1.8118939999999999</v>
      </c>
      <c r="Q143" s="4">
        <v>15.635142</v>
      </c>
      <c r="R143" s="4">
        <v>17.306661999999999</v>
      </c>
      <c r="S143" s="3" t="s">
        <v>3884</v>
      </c>
      <c r="T143" s="4">
        <v>21.48</v>
      </c>
      <c r="U143" s="4">
        <v>6105.8673173999996</v>
      </c>
      <c r="V143" s="10">
        <v>9828.1913170000007</v>
      </c>
      <c r="W143" s="4">
        <v>4.0968342644320304</v>
      </c>
      <c r="X143" s="4">
        <v>30.59</v>
      </c>
      <c r="Y143" s="4">
        <v>21.01</v>
      </c>
      <c r="Z143" s="4" t="s">
        <v>2924</v>
      </c>
      <c r="AA143" s="10">
        <v>53.579446245900002</v>
      </c>
      <c r="AB143" s="10" t="s">
        <v>2924</v>
      </c>
      <c r="AC143" s="4">
        <v>3.6699839999999999</v>
      </c>
      <c r="AD143" s="4">
        <v>3.5321944984373999</v>
      </c>
      <c r="AE143" s="4">
        <v>3.6437314452251002</v>
      </c>
      <c r="AF143" s="4">
        <v>15.635142</v>
      </c>
      <c r="AG143" s="4">
        <v>15.4246705442081</v>
      </c>
      <c r="AH143" s="4">
        <v>15.769117841247899</v>
      </c>
      <c r="AI143" s="4">
        <v>1.8118939999999999</v>
      </c>
      <c r="AJ143" s="4">
        <v>3.585378</v>
      </c>
    </row>
    <row r="144" spans="1:36" x14ac:dyDescent="0.3">
      <c r="A144" s="1" t="s">
        <v>138</v>
      </c>
      <c r="B144" s="2">
        <v>113901</v>
      </c>
      <c r="C144" s="3" t="s">
        <v>2935</v>
      </c>
      <c r="D144" s="4">
        <v>51623.39085992</v>
      </c>
      <c r="E144" s="3" t="s">
        <v>2930</v>
      </c>
      <c r="F144" s="3" t="s">
        <v>2953</v>
      </c>
      <c r="G144" s="3" t="s">
        <v>2954</v>
      </c>
      <c r="H144" s="3" t="s">
        <v>2955</v>
      </c>
      <c r="I144" s="3" t="s">
        <v>3097</v>
      </c>
      <c r="J144" s="4">
        <v>41.502459999999999</v>
      </c>
      <c r="K144" s="4">
        <v>15.525065</v>
      </c>
      <c r="L144" s="4">
        <v>-5.2155329999999998</v>
      </c>
      <c r="M144" s="4">
        <v>-3.2086730000000001</v>
      </c>
      <c r="N144" s="4">
        <v>20.466154</v>
      </c>
      <c r="O144" s="4">
        <v>6.6360710000000003</v>
      </c>
      <c r="P144" s="4">
        <v>9.0521229999999999</v>
      </c>
      <c r="Q144" s="4">
        <v>7.4540800000000003</v>
      </c>
      <c r="R144" s="4">
        <v>8.7477750000000007</v>
      </c>
      <c r="S144" s="3" t="s">
        <v>3885</v>
      </c>
      <c r="T144" s="5">
        <v>532.12</v>
      </c>
      <c r="U144" s="4">
        <v>51623.39085992</v>
      </c>
      <c r="V144" s="10">
        <v>44657.390858999999</v>
      </c>
      <c r="W144" s="4">
        <v>1.1125310080433</v>
      </c>
      <c r="X144" s="4">
        <v>577</v>
      </c>
      <c r="Y144" s="4">
        <v>368.41</v>
      </c>
      <c r="Z144" s="4">
        <v>20.466154</v>
      </c>
      <c r="AA144" s="10">
        <v>14.062999659000001</v>
      </c>
      <c r="AB144" s="10">
        <v>15.338609931900001</v>
      </c>
      <c r="AC144" s="4">
        <v>2.5598960000000002</v>
      </c>
      <c r="AD144" s="4">
        <v>2.4760155857599</v>
      </c>
      <c r="AE144" s="4">
        <v>2.6026601355522998</v>
      </c>
      <c r="AF144" s="4">
        <v>7.4540800000000003</v>
      </c>
      <c r="AG144" s="4">
        <v>7.7322422014457004</v>
      </c>
      <c r="AH144" s="4">
        <v>8.0066005170350003</v>
      </c>
      <c r="AI144" s="4">
        <v>9.0521229999999999</v>
      </c>
      <c r="AJ144" s="4">
        <v>9.0521229999999999</v>
      </c>
    </row>
    <row r="145" spans="1:36" x14ac:dyDescent="0.3">
      <c r="A145" s="1" t="s">
        <v>139</v>
      </c>
      <c r="B145" s="2">
        <v>100594</v>
      </c>
      <c r="C145" s="3" t="s">
        <v>2935</v>
      </c>
      <c r="D145" s="4">
        <v>4321.8968701699996</v>
      </c>
      <c r="E145" s="3" t="s">
        <v>2930</v>
      </c>
      <c r="F145" s="3" t="s">
        <v>2931</v>
      </c>
      <c r="G145" s="3" t="s">
        <v>2931</v>
      </c>
      <c r="H145" s="3" t="s">
        <v>2932</v>
      </c>
      <c r="I145" s="3" t="s">
        <v>2933</v>
      </c>
      <c r="J145" s="4">
        <v>19.592535999999999</v>
      </c>
      <c r="K145" s="4">
        <v>-1.9818979999999999</v>
      </c>
      <c r="L145" s="4">
        <v>-7.7815300000000001</v>
      </c>
      <c r="M145" s="4">
        <v>-5.7472989999999999</v>
      </c>
      <c r="N145" s="4">
        <v>13.085416666666699</v>
      </c>
      <c r="O145" s="4">
        <v>14.223279</v>
      </c>
      <c r="P145" s="4">
        <v>1.173997</v>
      </c>
      <c r="Q145" s="4" t="s">
        <v>2934</v>
      </c>
      <c r="R145" s="4" t="s">
        <v>2934</v>
      </c>
      <c r="S145" s="3" t="s">
        <v>3886</v>
      </c>
      <c r="T145" s="4">
        <v>62.81</v>
      </c>
      <c r="U145" s="4">
        <v>4321.8968701699996</v>
      </c>
      <c r="V145" s="10" t="s">
        <v>2934</v>
      </c>
      <c r="W145" s="4">
        <v>1.2736825346282401</v>
      </c>
      <c r="X145" s="4">
        <v>74.56</v>
      </c>
      <c r="Y145" s="4">
        <v>44</v>
      </c>
      <c r="Z145" s="4">
        <v>13.140167</v>
      </c>
      <c r="AA145" s="10">
        <v>12.8026905829</v>
      </c>
      <c r="AB145" s="10">
        <v>12.966556564799999</v>
      </c>
      <c r="AC145" s="4" t="s">
        <v>2934</v>
      </c>
      <c r="AD145" s="4" t="s">
        <v>2934</v>
      </c>
      <c r="AE145" s="4" t="s">
        <v>2934</v>
      </c>
      <c r="AF145" s="4" t="s">
        <v>2934</v>
      </c>
      <c r="AG145" s="4" t="s">
        <v>2934</v>
      </c>
      <c r="AH145" s="4" t="s">
        <v>2934</v>
      </c>
      <c r="AI145" s="4">
        <v>1.173997</v>
      </c>
      <c r="AJ145" s="4">
        <v>1.668172</v>
      </c>
    </row>
    <row r="146" spans="1:36" x14ac:dyDescent="0.3">
      <c r="A146" s="1" t="s">
        <v>140</v>
      </c>
      <c r="B146" s="2">
        <v>4041394</v>
      </c>
      <c r="C146" s="3" t="s">
        <v>2919</v>
      </c>
      <c r="D146" s="4">
        <v>999.03478157999996</v>
      </c>
      <c r="E146" s="3" t="s">
        <v>2930</v>
      </c>
      <c r="F146" s="3" t="s">
        <v>2957</v>
      </c>
      <c r="G146" s="3" t="s">
        <v>2957</v>
      </c>
      <c r="H146" s="3" t="s">
        <v>3113</v>
      </c>
      <c r="I146" s="3" t="s">
        <v>3125</v>
      </c>
      <c r="J146" s="4">
        <v>10.836501999999999</v>
      </c>
      <c r="K146" s="4">
        <v>9.5178460000000005</v>
      </c>
      <c r="L146" s="4">
        <v>-9.2842319999999994</v>
      </c>
      <c r="M146" s="4">
        <v>-2.2905030000000002</v>
      </c>
      <c r="N146" s="4">
        <v>16.396875000000001</v>
      </c>
      <c r="O146" s="4">
        <v>60.956897776542299</v>
      </c>
      <c r="P146" s="5">
        <v>3.1778810000000002</v>
      </c>
      <c r="Q146" s="4">
        <v>12.065110000000001</v>
      </c>
      <c r="R146" s="4">
        <v>17.409998999999999</v>
      </c>
      <c r="S146" s="3" t="s">
        <v>3887</v>
      </c>
      <c r="T146" s="4">
        <v>52.47</v>
      </c>
      <c r="U146" s="4">
        <v>999.03478157999996</v>
      </c>
      <c r="V146" s="10">
        <v>935.37178100000006</v>
      </c>
      <c r="W146" s="4">
        <v>2.8206594244330101</v>
      </c>
      <c r="X146" s="4">
        <v>60.239899999999999</v>
      </c>
      <c r="Y146" s="4">
        <v>41.97</v>
      </c>
      <c r="Z146" s="4">
        <v>16.340703999999999</v>
      </c>
      <c r="AA146" s="10">
        <v>23.406343400000001</v>
      </c>
      <c r="AB146" s="10">
        <v>21.1288874213</v>
      </c>
      <c r="AC146" s="4">
        <v>2.9677199999999999</v>
      </c>
      <c r="AD146" s="4">
        <v>2.9995391236168998</v>
      </c>
      <c r="AE146" s="4">
        <v>2.9944066260527999</v>
      </c>
      <c r="AF146" s="4">
        <v>12.065110000000001</v>
      </c>
      <c r="AG146" s="4" t="s">
        <v>2934</v>
      </c>
      <c r="AH146" s="4" t="s">
        <v>2934</v>
      </c>
      <c r="AI146" s="5">
        <v>3.1778810000000002</v>
      </c>
      <c r="AJ146" s="5">
        <v>3.1778810000000002</v>
      </c>
    </row>
    <row r="147" spans="1:36" x14ac:dyDescent="0.3">
      <c r="A147" s="1" t="s">
        <v>141</v>
      </c>
      <c r="B147" s="2">
        <v>4107063</v>
      </c>
      <c r="C147" s="3" t="s">
        <v>2935</v>
      </c>
      <c r="D147" s="4">
        <v>42412.576204800003</v>
      </c>
      <c r="E147" s="3" t="s">
        <v>2936</v>
      </c>
      <c r="F147" s="3" t="s">
        <v>2937</v>
      </c>
      <c r="G147" s="3" t="s">
        <v>2993</v>
      </c>
      <c r="H147" s="3" t="s">
        <v>2994</v>
      </c>
      <c r="I147" s="3" t="s">
        <v>3138</v>
      </c>
      <c r="J147" s="4">
        <v>11.668697</v>
      </c>
      <c r="K147" s="4">
        <v>7.1654</v>
      </c>
      <c r="L147" s="4">
        <v>-5.1569859999999998</v>
      </c>
      <c r="M147" s="4">
        <v>-2.1453730000000002</v>
      </c>
      <c r="N147" s="4">
        <v>31.944251000000001</v>
      </c>
      <c r="O147" s="4">
        <v>25.162617999999998</v>
      </c>
      <c r="P147" s="4">
        <v>4.4409999999999998</v>
      </c>
      <c r="Q147" s="4">
        <v>20.077131000000001</v>
      </c>
      <c r="R147" s="4">
        <v>33.129153000000002</v>
      </c>
      <c r="S147" s="3" t="s">
        <v>3888</v>
      </c>
      <c r="T147" s="4">
        <v>183.36</v>
      </c>
      <c r="U147" s="4">
        <v>42412.576204800003</v>
      </c>
      <c r="V147" s="10">
        <v>44573.639203999999</v>
      </c>
      <c r="W147" s="4">
        <v>0.61082024432809801</v>
      </c>
      <c r="X147" s="4">
        <v>198.33</v>
      </c>
      <c r="Y147" s="5">
        <v>149.03</v>
      </c>
      <c r="Z147" s="4">
        <v>31.944251000000001</v>
      </c>
      <c r="AA147" s="10">
        <v>25.3848709713</v>
      </c>
      <c r="AB147" s="10">
        <v>26.904053068500001</v>
      </c>
      <c r="AC147" s="4">
        <v>6.4501670000000004</v>
      </c>
      <c r="AD147" s="4">
        <v>6.1397503850461002</v>
      </c>
      <c r="AE147" s="4">
        <v>6.3596291236417999</v>
      </c>
      <c r="AF147" s="4">
        <v>20.077131000000001</v>
      </c>
      <c r="AG147" s="4">
        <v>19.3238711193924</v>
      </c>
      <c r="AH147" s="4">
        <v>20.376577041611601</v>
      </c>
      <c r="AI147" s="4">
        <v>4.4409999999999998</v>
      </c>
      <c r="AJ147" s="4" t="s">
        <v>2924</v>
      </c>
    </row>
    <row r="148" spans="1:36" x14ac:dyDescent="0.3">
      <c r="A148" s="1" t="s">
        <v>142</v>
      </c>
      <c r="B148" s="2">
        <v>4092820</v>
      </c>
      <c r="C148" s="3" t="s">
        <v>2919</v>
      </c>
      <c r="D148" s="4">
        <v>141575.36858374</v>
      </c>
      <c r="E148" s="3" t="s">
        <v>2920</v>
      </c>
      <c r="F148" s="3" t="s">
        <v>2921</v>
      </c>
      <c r="G148" s="3" t="s">
        <v>2941</v>
      </c>
      <c r="H148" s="3" t="s">
        <v>2941</v>
      </c>
      <c r="I148" s="3" t="s">
        <v>2942</v>
      </c>
      <c r="J148" s="4">
        <v>-7.3127820000000003</v>
      </c>
      <c r="K148" s="4">
        <v>-21.933724999999999</v>
      </c>
      <c r="L148" s="4">
        <v>-8.5073120000000007</v>
      </c>
      <c r="M148" s="4">
        <v>-2.675338</v>
      </c>
      <c r="N148" s="4">
        <v>37.625714000000002</v>
      </c>
      <c r="O148" s="4">
        <v>22.489967</v>
      </c>
      <c r="P148" s="4">
        <v>18.807483999999999</v>
      </c>
      <c r="Q148" s="4">
        <v>15.525172</v>
      </c>
      <c r="R148" s="4">
        <v>29.267764</v>
      </c>
      <c r="S148" s="3" t="s">
        <v>3889</v>
      </c>
      <c r="T148" s="4">
        <v>263.38</v>
      </c>
      <c r="U148" s="4">
        <v>141575.36858374</v>
      </c>
      <c r="V148" s="10">
        <v>192962.368583</v>
      </c>
      <c r="W148" s="4">
        <v>3.6145493203735999</v>
      </c>
      <c r="X148" s="4">
        <v>346.85</v>
      </c>
      <c r="Y148" s="4">
        <v>253.3</v>
      </c>
      <c r="Z148" s="4">
        <v>37.625714000000002</v>
      </c>
      <c r="AA148" s="10">
        <v>12.750774593299999</v>
      </c>
      <c r="AB148" s="10">
        <v>13.450237746099999</v>
      </c>
      <c r="AC148" s="4">
        <v>5.9310989999999997</v>
      </c>
      <c r="AD148" s="4">
        <v>5.6241123870339003</v>
      </c>
      <c r="AE148" s="4">
        <v>5.8159314652863996</v>
      </c>
      <c r="AF148" s="4">
        <v>15.525172</v>
      </c>
      <c r="AG148" s="4">
        <v>9.9464156108127995</v>
      </c>
      <c r="AH148" s="4">
        <v>10.070174828327101</v>
      </c>
      <c r="AI148" s="4">
        <v>18.807483999999999</v>
      </c>
      <c r="AJ148" s="4" t="s">
        <v>2924</v>
      </c>
    </row>
    <row r="149" spans="1:36" x14ac:dyDescent="0.3">
      <c r="A149" s="1" t="s">
        <v>143</v>
      </c>
      <c r="B149" s="2">
        <v>4811744</v>
      </c>
      <c r="C149" s="3" t="s">
        <v>2940</v>
      </c>
      <c r="D149" s="4">
        <v>2928.2965754000002</v>
      </c>
      <c r="E149" s="3" t="s">
        <v>2920</v>
      </c>
      <c r="F149" s="3" t="s">
        <v>2921</v>
      </c>
      <c r="G149" s="3" t="s">
        <v>2941</v>
      </c>
      <c r="H149" s="3" t="s">
        <v>2941</v>
      </c>
      <c r="I149" s="3" t="s">
        <v>2942</v>
      </c>
      <c r="J149" s="4">
        <v>-27.941177</v>
      </c>
      <c r="K149" s="4">
        <v>-13.197520000000001</v>
      </c>
      <c r="L149" s="4">
        <v>2.189781</v>
      </c>
      <c r="M149" s="4">
        <v>4.7008549999999998</v>
      </c>
      <c r="N149" s="4" t="s">
        <v>2924</v>
      </c>
      <c r="O149" s="4" t="s">
        <v>2924</v>
      </c>
      <c r="P149" s="4">
        <v>16.360600999999999</v>
      </c>
      <c r="Q149" s="4">
        <v>89.839995000000002</v>
      </c>
      <c r="R149" s="4">
        <v>167.709846</v>
      </c>
      <c r="S149" s="3" t="s">
        <v>3890</v>
      </c>
      <c r="T149" s="4">
        <v>9.8000000000000007</v>
      </c>
      <c r="U149" s="4">
        <v>2928.2965754000002</v>
      </c>
      <c r="V149" s="10">
        <v>3123.1975750000001</v>
      </c>
      <c r="W149" s="4">
        <v>0</v>
      </c>
      <c r="X149" s="4">
        <v>14.57</v>
      </c>
      <c r="Y149" s="5">
        <v>9.02</v>
      </c>
      <c r="Z149" s="4" t="s">
        <v>2924</v>
      </c>
      <c r="AA149" s="10">
        <v>91.162790697600002</v>
      </c>
      <c r="AB149" s="10" t="s">
        <v>2924</v>
      </c>
      <c r="AC149" s="4">
        <v>6.3264760000000004</v>
      </c>
      <c r="AD149" s="4">
        <v>5.1208632133933998</v>
      </c>
      <c r="AE149" s="4">
        <v>5.9378769578995998</v>
      </c>
      <c r="AF149" s="4">
        <v>89.839995000000002</v>
      </c>
      <c r="AG149" s="4">
        <v>33.247081350663699</v>
      </c>
      <c r="AH149" s="4">
        <v>93.605205085231404</v>
      </c>
      <c r="AI149" s="4">
        <v>16.360600999999999</v>
      </c>
      <c r="AJ149" s="4" t="s">
        <v>2924</v>
      </c>
    </row>
    <row r="150" spans="1:36" x14ac:dyDescent="0.3">
      <c r="A150" s="1" t="s">
        <v>1329</v>
      </c>
      <c r="B150" s="2">
        <v>4025746</v>
      </c>
      <c r="C150" s="3" t="s">
        <v>2919</v>
      </c>
      <c r="D150" s="4">
        <v>84189.759999999995</v>
      </c>
      <c r="E150" s="3" t="s">
        <v>2945</v>
      </c>
      <c r="F150" s="3" t="s">
        <v>2990</v>
      </c>
      <c r="G150" s="3" t="s">
        <v>2990</v>
      </c>
      <c r="H150" s="3" t="s">
        <v>3029</v>
      </c>
      <c r="I150" s="3" t="s">
        <v>3030</v>
      </c>
      <c r="J150" s="18">
        <v>-59.333333000000003</v>
      </c>
      <c r="K150" s="18">
        <v>-10.622711000000001</v>
      </c>
      <c r="L150" s="19">
        <v>-18.700541000000001</v>
      </c>
      <c r="M150" s="18">
        <v>-4.0314649999999999</v>
      </c>
      <c r="N150" s="4" t="s">
        <v>2924</v>
      </c>
      <c r="O150" s="4" t="s">
        <v>2924</v>
      </c>
      <c r="P150" s="4">
        <v>0.84505799999999998</v>
      </c>
      <c r="Q150" s="4">
        <v>10.574567999999999</v>
      </c>
      <c r="R150" s="4" t="s">
        <v>2924</v>
      </c>
      <c r="S150" s="3" t="s">
        <v>5072</v>
      </c>
      <c r="T150" s="4">
        <v>19.52</v>
      </c>
      <c r="U150" s="4">
        <v>84189.759999999995</v>
      </c>
      <c r="V150" s="10">
        <v>114691.76</v>
      </c>
      <c r="W150" s="4">
        <v>0</v>
      </c>
      <c r="X150" s="18">
        <v>51.28</v>
      </c>
      <c r="Y150" s="18">
        <v>18.510000000000002</v>
      </c>
      <c r="Z150" s="4" t="s">
        <v>2924</v>
      </c>
      <c r="AA150" s="10">
        <v>27.949599083599999</v>
      </c>
      <c r="AB150" s="10" t="s">
        <v>2924</v>
      </c>
      <c r="AC150" s="4">
        <v>2.1142509999999999</v>
      </c>
      <c r="AD150" s="4">
        <v>2.1058251355737001</v>
      </c>
      <c r="AE150" s="4">
        <v>2.178164406504</v>
      </c>
      <c r="AF150" s="4">
        <v>10.574567999999999</v>
      </c>
      <c r="AG150" s="4">
        <v>7.9254866700355997</v>
      </c>
      <c r="AH150" s="4">
        <v>12.3336766080493</v>
      </c>
      <c r="AI150" s="4">
        <v>0.84505799999999998</v>
      </c>
      <c r="AJ150" s="4">
        <v>1.186698</v>
      </c>
    </row>
    <row r="151" spans="1:36" x14ac:dyDescent="0.3">
      <c r="A151" s="1" t="s">
        <v>145</v>
      </c>
      <c r="B151" s="2">
        <v>4074586</v>
      </c>
      <c r="C151" s="3" t="s">
        <v>2935</v>
      </c>
      <c r="D151" s="4">
        <v>873.41118268000002</v>
      </c>
      <c r="E151" s="3" t="s">
        <v>2920</v>
      </c>
      <c r="F151" s="3" t="s">
        <v>2960</v>
      </c>
      <c r="G151" s="3" t="s">
        <v>2973</v>
      </c>
      <c r="H151" s="3" t="s">
        <v>3004</v>
      </c>
      <c r="I151" s="3" t="s">
        <v>3139</v>
      </c>
      <c r="J151" s="4">
        <v>-69.327449999999999</v>
      </c>
      <c r="K151" s="4">
        <v>-49.759089000000003</v>
      </c>
      <c r="L151" s="4">
        <v>-7.5</v>
      </c>
      <c r="M151" s="4">
        <v>-15.099926</v>
      </c>
      <c r="N151" s="4">
        <v>16.503596999999999</v>
      </c>
      <c r="O151" s="4">
        <v>7.934971</v>
      </c>
      <c r="P151" s="4">
        <v>0.97921199999999997</v>
      </c>
      <c r="Q151" s="4">
        <v>6.3295170000000001</v>
      </c>
      <c r="R151" s="4">
        <v>9.2205480000000009</v>
      </c>
      <c r="S151" s="3" t="s">
        <v>3892</v>
      </c>
      <c r="T151" s="4">
        <v>22.94</v>
      </c>
      <c r="U151" s="4">
        <v>873.41118268000002</v>
      </c>
      <c r="V151" s="10">
        <v>2017.277182</v>
      </c>
      <c r="W151" s="4">
        <v>0</v>
      </c>
      <c r="X151" s="4">
        <v>80.22</v>
      </c>
      <c r="Y151" s="4">
        <v>22.58</v>
      </c>
      <c r="Z151" s="4">
        <v>16.503596999999999</v>
      </c>
      <c r="AA151" s="10">
        <v>14.3590385578</v>
      </c>
      <c r="AB151" s="10">
        <v>7.5377710015000003</v>
      </c>
      <c r="AC151" s="4">
        <v>0.657663</v>
      </c>
      <c r="AD151" s="4">
        <v>0.75181341474209995</v>
      </c>
      <c r="AE151" s="4">
        <v>0.68534762556200002</v>
      </c>
      <c r="AF151" s="4">
        <v>6.3295170000000001</v>
      </c>
      <c r="AG151" s="4">
        <v>8.4280457099120003</v>
      </c>
      <c r="AH151" s="4">
        <v>6.0986068850311002</v>
      </c>
      <c r="AI151" s="4">
        <v>0.97921199999999997</v>
      </c>
      <c r="AJ151" s="4" t="s">
        <v>2924</v>
      </c>
    </row>
    <row r="152" spans="1:36" x14ac:dyDescent="0.3">
      <c r="A152" s="1" t="s">
        <v>146</v>
      </c>
      <c r="B152" s="2">
        <v>5139125</v>
      </c>
      <c r="C152" s="3" t="s">
        <v>2919</v>
      </c>
      <c r="D152" s="4">
        <v>2410.5896653999998</v>
      </c>
      <c r="E152" s="3" t="s">
        <v>2920</v>
      </c>
      <c r="F152" s="3" t="s">
        <v>2921</v>
      </c>
      <c r="G152" s="3" t="s">
        <v>3109</v>
      </c>
      <c r="H152" s="3" t="s">
        <v>3109</v>
      </c>
      <c r="I152" s="3" t="s">
        <v>3048</v>
      </c>
      <c r="J152" s="4">
        <v>35.069443999999997</v>
      </c>
      <c r="K152" s="4">
        <v>-10.574712999999999</v>
      </c>
      <c r="L152" s="4">
        <v>-7.4910819999999996</v>
      </c>
      <c r="M152" s="4">
        <v>-0.63856999999999997</v>
      </c>
      <c r="N152" s="4" t="s">
        <v>2924</v>
      </c>
      <c r="O152" s="4">
        <v>9.9361429999999995</v>
      </c>
      <c r="P152" s="4" t="s">
        <v>2924</v>
      </c>
      <c r="Q152" s="4">
        <v>8.570729</v>
      </c>
      <c r="R152" s="4">
        <v>13.039441</v>
      </c>
      <c r="S152" s="3" t="s">
        <v>3893</v>
      </c>
      <c r="T152" s="4">
        <v>7.78</v>
      </c>
      <c r="U152" s="4">
        <v>2410.5896653999998</v>
      </c>
      <c r="V152" s="10">
        <v>5037.7456650000004</v>
      </c>
      <c r="W152" s="4">
        <v>0</v>
      </c>
      <c r="X152" s="5">
        <v>9.4749999999999996</v>
      </c>
      <c r="Y152" s="5">
        <v>5.01</v>
      </c>
      <c r="Z152" s="4" t="s">
        <v>2924</v>
      </c>
      <c r="AA152" s="10">
        <v>11.4783121864</v>
      </c>
      <c r="AB152" s="10">
        <v>12.726767106700001</v>
      </c>
      <c r="AC152" s="4">
        <v>1.879461</v>
      </c>
      <c r="AD152" s="4">
        <v>1.7866438350334</v>
      </c>
      <c r="AE152" s="4">
        <v>1.8225140517934999</v>
      </c>
      <c r="AF152" s="4">
        <v>8.570729</v>
      </c>
      <c r="AG152" s="4">
        <v>7.9910816184740003</v>
      </c>
      <c r="AH152" s="4">
        <v>8.0415447125116</v>
      </c>
      <c r="AI152" s="4" t="s">
        <v>2924</v>
      </c>
      <c r="AJ152" s="4" t="s">
        <v>2924</v>
      </c>
    </row>
    <row r="153" spans="1:36" x14ac:dyDescent="0.3">
      <c r="A153" s="1" t="s">
        <v>147</v>
      </c>
      <c r="B153" s="2">
        <v>4260544</v>
      </c>
      <c r="C153" s="3" t="s">
        <v>2919</v>
      </c>
      <c r="D153" s="4">
        <v>1881.90728762</v>
      </c>
      <c r="E153" s="3" t="s">
        <v>2920</v>
      </c>
      <c r="F153" s="3" t="s">
        <v>2921</v>
      </c>
      <c r="G153" s="3" t="s">
        <v>3109</v>
      </c>
      <c r="H153" s="3" t="s">
        <v>3109</v>
      </c>
      <c r="I153" s="3" t="s">
        <v>3048</v>
      </c>
      <c r="J153" s="4">
        <v>-35.751806000000002</v>
      </c>
      <c r="K153" s="4">
        <v>-20.414802999999999</v>
      </c>
      <c r="L153" s="4">
        <v>-11.227036</v>
      </c>
      <c r="M153" s="4">
        <v>-7.3390149999999998</v>
      </c>
      <c r="N153" s="4">
        <v>13.007644000000001</v>
      </c>
      <c r="O153" s="4">
        <v>11.138304</v>
      </c>
      <c r="P153" s="4">
        <v>2.6018750000000002</v>
      </c>
      <c r="Q153" s="4">
        <v>8.3264969999999998</v>
      </c>
      <c r="R153" s="4">
        <v>94.477682999999999</v>
      </c>
      <c r="S153" s="3" t="s">
        <v>3894</v>
      </c>
      <c r="T153" s="4">
        <v>39.14</v>
      </c>
      <c r="U153" s="4">
        <v>1881.90728762</v>
      </c>
      <c r="V153" s="10">
        <v>2261.264287</v>
      </c>
      <c r="W153" s="4">
        <v>0</v>
      </c>
      <c r="X153" s="4">
        <v>65.924899999999994</v>
      </c>
      <c r="Y153" s="4">
        <v>36.56</v>
      </c>
      <c r="Z153" s="4">
        <v>13.007644000000001</v>
      </c>
      <c r="AA153" s="10">
        <v>9.9284663384999998</v>
      </c>
      <c r="AB153" s="10">
        <v>10.0622657322</v>
      </c>
      <c r="AC153" s="4">
        <v>3.1252399999999998</v>
      </c>
      <c r="AD153" s="4">
        <v>2.8552131500217</v>
      </c>
      <c r="AE153" s="4">
        <v>3.065462169406</v>
      </c>
      <c r="AF153" s="4">
        <v>8.3264969999999998</v>
      </c>
      <c r="AG153" s="4">
        <v>6.9326868701795004</v>
      </c>
      <c r="AH153" s="4">
        <v>7.5594819642179996</v>
      </c>
      <c r="AI153" s="4">
        <v>2.6018750000000002</v>
      </c>
      <c r="AJ153" s="4">
        <v>14.248271000000001</v>
      </c>
    </row>
    <row r="154" spans="1:36" x14ac:dyDescent="0.3">
      <c r="A154" s="1" t="s">
        <v>148</v>
      </c>
      <c r="B154" s="2">
        <v>4122605</v>
      </c>
      <c r="C154" s="3" t="s">
        <v>2935</v>
      </c>
      <c r="D154" s="4">
        <v>85092.159117219999</v>
      </c>
      <c r="E154" s="3" t="s">
        <v>2945</v>
      </c>
      <c r="F154" s="3" t="s">
        <v>3021</v>
      </c>
      <c r="G154" s="3" t="s">
        <v>3027</v>
      </c>
      <c r="H154" s="3" t="s">
        <v>3140</v>
      </c>
      <c r="I154" s="3" t="s">
        <v>3141</v>
      </c>
      <c r="J154" s="4">
        <v>42.571457000000002</v>
      </c>
      <c r="K154" s="4">
        <v>7.0854200000000001</v>
      </c>
      <c r="L154" s="4">
        <v>-0.43729699999999999</v>
      </c>
      <c r="M154" s="4">
        <v>-4.1423329999999998</v>
      </c>
      <c r="N154" s="4">
        <v>70.58</v>
      </c>
      <c r="O154" s="4">
        <v>37.864806999999999</v>
      </c>
      <c r="P154" s="4">
        <v>9.0002549999999992</v>
      </c>
      <c r="Q154" s="4">
        <v>23.985365999999999</v>
      </c>
      <c r="R154" s="4">
        <v>50.138486</v>
      </c>
      <c r="S154" s="3" t="s">
        <v>3895</v>
      </c>
      <c r="T154" s="4">
        <v>70.58</v>
      </c>
      <c r="U154" s="4">
        <v>85092.159117219999</v>
      </c>
      <c r="V154" s="10">
        <v>89067.259116999994</v>
      </c>
      <c r="W154" s="4">
        <v>0.93510909606120696</v>
      </c>
      <c r="X154" s="4">
        <v>75.78</v>
      </c>
      <c r="Y154" s="4">
        <v>46.945</v>
      </c>
      <c r="Z154" s="4">
        <v>70.58</v>
      </c>
      <c r="AA154" s="10">
        <v>34.348841736399997</v>
      </c>
      <c r="AB154" s="10">
        <v>38.354109834600003</v>
      </c>
      <c r="AC154" s="4">
        <v>6.2580629999999999</v>
      </c>
      <c r="AD154" s="4">
        <v>5.3804907608627</v>
      </c>
      <c r="AE154" s="4">
        <v>5.9496902740881996</v>
      </c>
      <c r="AF154" s="4">
        <v>23.985365999999999</v>
      </c>
      <c r="AG154" s="4">
        <v>20.6906977728021</v>
      </c>
      <c r="AH154" s="4">
        <v>23.232253007453799</v>
      </c>
      <c r="AI154" s="4">
        <v>9.0002549999999992</v>
      </c>
      <c r="AJ154" s="4" t="s">
        <v>2924</v>
      </c>
    </row>
    <row r="155" spans="1:36" x14ac:dyDescent="0.3">
      <c r="A155" s="1" t="s">
        <v>149</v>
      </c>
      <c r="B155" s="2">
        <v>5267058</v>
      </c>
      <c r="C155" s="3" t="s">
        <v>2956</v>
      </c>
      <c r="D155" s="4">
        <v>1405.7961607499999</v>
      </c>
      <c r="E155" s="3" t="s">
        <v>2945</v>
      </c>
      <c r="F155" s="3" t="s">
        <v>2946</v>
      </c>
      <c r="G155" s="3" t="s">
        <v>2947</v>
      </c>
      <c r="H155" s="3" t="s">
        <v>2989</v>
      </c>
      <c r="I155" s="3" t="s">
        <v>2949</v>
      </c>
      <c r="J155" s="4">
        <v>-15.761285000000001</v>
      </c>
      <c r="K155" s="4">
        <v>21.657458999999999</v>
      </c>
      <c r="L155" s="4">
        <v>6.5312049999999999</v>
      </c>
      <c r="M155" s="4">
        <v>-6.3775510000000004</v>
      </c>
      <c r="N155" s="4" t="s">
        <v>2924</v>
      </c>
      <c r="O155" s="4">
        <v>114.6875</v>
      </c>
      <c r="P155" s="4">
        <v>4.762111</v>
      </c>
      <c r="Q155" s="4" t="s">
        <v>2924</v>
      </c>
      <c r="R155" s="4">
        <v>30.293765</v>
      </c>
      <c r="S155" s="3" t="s">
        <v>3896</v>
      </c>
      <c r="T155" s="5">
        <v>11.01</v>
      </c>
      <c r="U155" s="4">
        <v>1405.7961607499999</v>
      </c>
      <c r="V155" s="10">
        <v>1090.4581599999999</v>
      </c>
      <c r="W155" s="4">
        <v>0</v>
      </c>
      <c r="X155" s="4">
        <v>14.42</v>
      </c>
      <c r="Y155" s="4">
        <v>7.37</v>
      </c>
      <c r="Z155" s="4" t="s">
        <v>2924</v>
      </c>
      <c r="AA155" s="10">
        <v>150.204638472</v>
      </c>
      <c r="AB155" s="10">
        <v>210.35536874280001</v>
      </c>
      <c r="AC155" s="4">
        <v>3.7275010000000002</v>
      </c>
      <c r="AD155" s="4">
        <v>3.4701520783683</v>
      </c>
      <c r="AE155" s="4">
        <v>3.6612902895464998</v>
      </c>
      <c r="AF155" s="4" t="s">
        <v>2924</v>
      </c>
      <c r="AG155" s="4">
        <v>255.16149382253829</v>
      </c>
      <c r="AH155" s="4" t="s">
        <v>2924</v>
      </c>
      <c r="AI155" s="4">
        <v>4.762111</v>
      </c>
      <c r="AJ155" s="4">
        <v>4.8310659999999999</v>
      </c>
    </row>
    <row r="156" spans="1:36" x14ac:dyDescent="0.3">
      <c r="A156" s="1" t="s">
        <v>99</v>
      </c>
      <c r="B156" s="2">
        <v>4968391</v>
      </c>
      <c r="C156" s="3" t="s">
        <v>2919</v>
      </c>
      <c r="D156" s="4">
        <v>1112.17140378</v>
      </c>
      <c r="E156" s="3" t="s">
        <v>2945</v>
      </c>
      <c r="F156" s="3" t="s">
        <v>2990</v>
      </c>
      <c r="G156" s="3" t="s">
        <v>2990</v>
      </c>
      <c r="H156" s="3" t="s">
        <v>3029</v>
      </c>
      <c r="I156" s="3" t="s">
        <v>3030</v>
      </c>
      <c r="J156" s="18">
        <v>48.661234</v>
      </c>
      <c r="K156" s="18">
        <v>10.054582</v>
      </c>
      <c r="L156" s="18">
        <v>26.061204</v>
      </c>
      <c r="M156" s="18">
        <v>-15.243363</v>
      </c>
      <c r="N156" s="4" t="s">
        <v>2924</v>
      </c>
      <c r="O156" s="4" t="s">
        <v>2924</v>
      </c>
      <c r="P156" s="4">
        <v>1.241976</v>
      </c>
      <c r="Q156" s="4">
        <v>22.157779000000001</v>
      </c>
      <c r="R156" s="4">
        <v>37.612394000000002</v>
      </c>
      <c r="S156" s="3" t="s">
        <v>3846</v>
      </c>
      <c r="T156" s="4">
        <v>38.31</v>
      </c>
      <c r="U156" s="4">
        <v>1112.17140378</v>
      </c>
      <c r="V156" s="10">
        <v>999.95840299999998</v>
      </c>
      <c r="W156" s="4">
        <v>0</v>
      </c>
      <c r="X156" s="18">
        <v>53.29</v>
      </c>
      <c r="Y156" s="18">
        <v>19.38</v>
      </c>
      <c r="Z156" s="4" t="s">
        <v>2924</v>
      </c>
      <c r="AA156" s="10">
        <v>100.81578947360001</v>
      </c>
      <c r="AB156" s="10">
        <v>103.5405405405</v>
      </c>
      <c r="AC156" s="4">
        <v>1.518475</v>
      </c>
      <c r="AD156" s="4">
        <v>1.4544849498182</v>
      </c>
      <c r="AE156" s="4">
        <v>1.4632110081942999</v>
      </c>
      <c r="AF156" s="4">
        <v>22.157779000000001</v>
      </c>
      <c r="AG156" s="4">
        <v>11.4150502625571</v>
      </c>
      <c r="AH156" s="4">
        <v>12.8694775160875</v>
      </c>
      <c r="AI156" s="4">
        <v>1.241976</v>
      </c>
      <c r="AJ156" s="4">
        <v>1.2457320000000001</v>
      </c>
    </row>
    <row r="157" spans="1:36" x14ac:dyDescent="0.3">
      <c r="A157" s="1" t="s">
        <v>151</v>
      </c>
      <c r="B157" s="2">
        <v>4898489</v>
      </c>
      <c r="C157" s="3" t="s">
        <v>2919</v>
      </c>
      <c r="D157" s="4">
        <v>442.73732310000003</v>
      </c>
      <c r="E157" s="3" t="s">
        <v>2920</v>
      </c>
      <c r="F157" s="3" t="s">
        <v>2921</v>
      </c>
      <c r="G157" s="3" t="s">
        <v>2941</v>
      </c>
      <c r="H157" s="3" t="s">
        <v>2941</v>
      </c>
      <c r="I157" s="3" t="s">
        <v>3048</v>
      </c>
      <c r="J157" s="4">
        <v>-29.845708999999999</v>
      </c>
      <c r="K157" s="4">
        <v>-62.18815</v>
      </c>
      <c r="L157" s="4">
        <v>-28.360413999999999</v>
      </c>
      <c r="M157" s="4">
        <v>-6.6709430000000003</v>
      </c>
      <c r="N157" s="4" t="s">
        <v>2924</v>
      </c>
      <c r="O157" s="4" t="s">
        <v>2924</v>
      </c>
      <c r="P157" s="4">
        <v>5.2470249999999998</v>
      </c>
      <c r="Q157" s="4" t="s">
        <v>2924</v>
      </c>
      <c r="R157" s="4" t="s">
        <v>2924</v>
      </c>
      <c r="S157" s="3" t="s">
        <v>3898</v>
      </c>
      <c r="T157" s="4">
        <v>14.55</v>
      </c>
      <c r="U157" s="4">
        <v>442.73732310000003</v>
      </c>
      <c r="V157" s="10">
        <v>379.67832299999998</v>
      </c>
      <c r="W157" s="4">
        <v>0</v>
      </c>
      <c r="X157" s="4">
        <v>41.308300000000003</v>
      </c>
      <c r="Y157" s="4">
        <v>14.195</v>
      </c>
      <c r="Z157" s="4" t="s">
        <v>2924</v>
      </c>
      <c r="AA157" s="10" t="s">
        <v>2924</v>
      </c>
      <c r="AB157" s="10" t="s">
        <v>2924</v>
      </c>
      <c r="AC157" s="4">
        <v>6.6409840000000004</v>
      </c>
      <c r="AD157" s="4">
        <v>10.7920799461076</v>
      </c>
      <c r="AE157" s="4">
        <v>6.7890406968738999</v>
      </c>
      <c r="AF157" s="4" t="s">
        <v>2924</v>
      </c>
      <c r="AG157" s="4" t="s">
        <v>2924</v>
      </c>
      <c r="AH157" s="4" t="s">
        <v>2924</v>
      </c>
      <c r="AI157" s="4">
        <v>5.2470249999999998</v>
      </c>
      <c r="AJ157" s="4">
        <v>5.2470249999999998</v>
      </c>
    </row>
    <row r="158" spans="1:36" x14ac:dyDescent="0.3">
      <c r="A158" s="1" t="s">
        <v>152</v>
      </c>
      <c r="B158" s="2">
        <v>4811589</v>
      </c>
      <c r="C158" s="3" t="s">
        <v>2919</v>
      </c>
      <c r="D158" s="4">
        <v>731.78531170999997</v>
      </c>
      <c r="E158" s="3" t="s">
        <v>2920</v>
      </c>
      <c r="F158" s="3" t="s">
        <v>2921</v>
      </c>
      <c r="G158" s="3" t="s">
        <v>2941</v>
      </c>
      <c r="H158" s="3" t="s">
        <v>2941</v>
      </c>
      <c r="I158" s="3" t="s">
        <v>2942</v>
      </c>
      <c r="J158" s="4">
        <v>-3.5754190000000001</v>
      </c>
      <c r="K158" s="4">
        <v>53.014184</v>
      </c>
      <c r="L158" s="4">
        <v>1.8289089999999999</v>
      </c>
      <c r="M158" s="4">
        <v>2.0094560000000001</v>
      </c>
      <c r="N158" s="4" t="s">
        <v>2924</v>
      </c>
      <c r="O158" s="4" t="s">
        <v>2924</v>
      </c>
      <c r="P158" s="4">
        <v>5.6368390000000002</v>
      </c>
      <c r="Q158" s="4" t="s">
        <v>2934</v>
      </c>
      <c r="R158" s="4" t="s">
        <v>2924</v>
      </c>
      <c r="S158" s="3" t="s">
        <v>3899</v>
      </c>
      <c r="T158" s="5">
        <v>8.6300000000000008</v>
      </c>
      <c r="U158" s="4">
        <v>731.78531170999997</v>
      </c>
      <c r="V158" s="10">
        <v>593.02931100000001</v>
      </c>
      <c r="W158" s="4">
        <v>0</v>
      </c>
      <c r="X158" s="4">
        <v>10.45</v>
      </c>
      <c r="Y158" s="5">
        <v>3.25</v>
      </c>
      <c r="Z158" s="4" t="s">
        <v>2924</v>
      </c>
      <c r="AA158" s="10" t="s">
        <v>2924</v>
      </c>
      <c r="AB158" s="10" t="s">
        <v>2924</v>
      </c>
      <c r="AC158" s="4" t="s">
        <v>2934</v>
      </c>
      <c r="AD158" s="4" t="s">
        <v>2934</v>
      </c>
      <c r="AE158" s="4" t="s">
        <v>2934</v>
      </c>
      <c r="AF158" s="4" t="s">
        <v>2934</v>
      </c>
      <c r="AG158" s="4" t="s">
        <v>2934</v>
      </c>
      <c r="AH158" s="4" t="s">
        <v>2934</v>
      </c>
      <c r="AI158" s="4">
        <v>5.6368390000000002</v>
      </c>
      <c r="AJ158" s="4">
        <v>5.6368390000000002</v>
      </c>
    </row>
    <row r="159" spans="1:36" x14ac:dyDescent="0.3">
      <c r="A159" s="1" t="s">
        <v>153</v>
      </c>
      <c r="B159" s="2">
        <v>4209952</v>
      </c>
      <c r="C159" s="3" t="s">
        <v>2935</v>
      </c>
      <c r="D159" s="4">
        <v>12030.7877838</v>
      </c>
      <c r="E159" s="3" t="s">
        <v>3031</v>
      </c>
      <c r="F159" s="3" t="s">
        <v>3031</v>
      </c>
      <c r="G159" s="3" t="s">
        <v>3051</v>
      </c>
      <c r="H159" s="3" t="s">
        <v>3052</v>
      </c>
      <c r="I159" s="3" t="s">
        <v>3053</v>
      </c>
      <c r="J159" s="4">
        <v>26.054852</v>
      </c>
      <c r="K159" s="4">
        <v>-14.734213</v>
      </c>
      <c r="L159" s="4">
        <v>-2.6079870000000001</v>
      </c>
      <c r="M159" s="4">
        <v>-4.1700080000000002</v>
      </c>
      <c r="N159" s="4">
        <v>17.809239999999999</v>
      </c>
      <c r="O159" s="4">
        <v>16.914366999999999</v>
      </c>
      <c r="P159" s="4">
        <v>2.4365380000000001</v>
      </c>
      <c r="Q159" s="4">
        <v>5.6672929999999999</v>
      </c>
      <c r="R159" s="4" t="s">
        <v>2934</v>
      </c>
      <c r="S159" s="3" t="s">
        <v>3900</v>
      </c>
      <c r="T159" s="4">
        <v>23.9</v>
      </c>
      <c r="U159" s="4">
        <v>12030.7877838</v>
      </c>
      <c r="V159" s="10">
        <v>13153.787783</v>
      </c>
      <c r="W159" s="4">
        <v>1.8410041841004201</v>
      </c>
      <c r="X159" s="4">
        <v>32.57</v>
      </c>
      <c r="Y159" s="4">
        <v>15.8</v>
      </c>
      <c r="Z159" s="4">
        <v>17.809239999999999</v>
      </c>
      <c r="AA159" s="10">
        <v>5.4816513761000003</v>
      </c>
      <c r="AB159" s="10">
        <v>9.5372631646000006</v>
      </c>
      <c r="AC159" s="4">
        <v>2.4823149999999998</v>
      </c>
      <c r="AD159" s="4">
        <v>2.0268643809696001</v>
      </c>
      <c r="AE159" s="4">
        <v>2.3126942965094002</v>
      </c>
      <c r="AF159" s="4">
        <v>5.6672929999999999</v>
      </c>
      <c r="AG159" s="4">
        <v>4.2450776307618003</v>
      </c>
      <c r="AH159" s="4">
        <v>5.1538043743606998</v>
      </c>
      <c r="AI159" s="4">
        <v>2.4365380000000001</v>
      </c>
      <c r="AJ159" s="4">
        <v>2.502618</v>
      </c>
    </row>
    <row r="160" spans="1:36" x14ac:dyDescent="0.3">
      <c r="A160" s="1" t="s">
        <v>154</v>
      </c>
      <c r="B160" s="2">
        <v>4811734</v>
      </c>
      <c r="C160" s="3" t="s">
        <v>2940</v>
      </c>
      <c r="D160" s="4">
        <v>1041.64674625</v>
      </c>
      <c r="E160" s="3" t="s">
        <v>2920</v>
      </c>
      <c r="F160" s="3" t="s">
        <v>2921</v>
      </c>
      <c r="G160" s="3" t="s">
        <v>3109</v>
      </c>
      <c r="H160" s="3" t="s">
        <v>3109</v>
      </c>
      <c r="I160" s="3" t="s">
        <v>3048</v>
      </c>
      <c r="J160" s="4">
        <v>-0.149729</v>
      </c>
      <c r="K160" s="4">
        <v>-10.576601</v>
      </c>
      <c r="L160" s="4">
        <v>-3.1760440000000001</v>
      </c>
      <c r="M160" s="4">
        <v>-5.7253930000000004</v>
      </c>
      <c r="N160" s="4" t="s">
        <v>2924</v>
      </c>
      <c r="O160" s="4">
        <v>14.230461</v>
      </c>
      <c r="P160" s="4">
        <v>2.5728200000000001</v>
      </c>
      <c r="Q160" s="4">
        <v>18.105259</v>
      </c>
      <c r="R160" s="4">
        <v>22.727288000000001</v>
      </c>
      <c r="S160" s="3" t="s">
        <v>3901</v>
      </c>
      <c r="T160" s="4">
        <v>53.35</v>
      </c>
      <c r="U160" s="4">
        <v>1041.64674625</v>
      </c>
      <c r="V160" s="10">
        <v>1545.5237460000001</v>
      </c>
      <c r="W160" s="4">
        <v>0</v>
      </c>
      <c r="X160" s="4">
        <v>70.81</v>
      </c>
      <c r="Y160" s="4">
        <v>52</v>
      </c>
      <c r="Z160" s="4" t="s">
        <v>2924</v>
      </c>
      <c r="AA160" s="10">
        <v>10.1958910654</v>
      </c>
      <c r="AB160" s="10">
        <v>10.6345444288</v>
      </c>
      <c r="AC160" s="4">
        <v>2.7824409999999999</v>
      </c>
      <c r="AD160" s="4">
        <v>2.2032651531492</v>
      </c>
      <c r="AE160" s="4">
        <v>2.5806069043357001</v>
      </c>
      <c r="AF160" s="4">
        <v>18.105259</v>
      </c>
      <c r="AG160" s="4">
        <v>8.9665648634410999</v>
      </c>
      <c r="AH160" s="4">
        <v>10.272025003406201</v>
      </c>
      <c r="AI160" s="4">
        <v>2.5728200000000001</v>
      </c>
      <c r="AJ160" s="4" t="s">
        <v>2924</v>
      </c>
    </row>
    <row r="161" spans="1:36" x14ac:dyDescent="0.3">
      <c r="A161" s="1" t="s">
        <v>155</v>
      </c>
      <c r="B161" s="2">
        <v>113558</v>
      </c>
      <c r="C161" s="3" t="s">
        <v>2935</v>
      </c>
      <c r="D161" s="4">
        <v>10661.625774960001</v>
      </c>
      <c r="E161" s="3" t="s">
        <v>2930</v>
      </c>
      <c r="F161" s="3" t="s">
        <v>2953</v>
      </c>
      <c r="G161" s="3" t="s">
        <v>3049</v>
      </c>
      <c r="H161" s="3" t="s">
        <v>3050</v>
      </c>
      <c r="I161" s="3" t="s">
        <v>2971</v>
      </c>
      <c r="J161" s="4">
        <v>-6.1204340000000004</v>
      </c>
      <c r="K161" s="4">
        <v>-8.9080460000000006</v>
      </c>
      <c r="L161" s="4">
        <v>-2.311248</v>
      </c>
      <c r="M161" s="4">
        <v>-3.8422649999999998</v>
      </c>
      <c r="N161" s="4" t="s">
        <v>2924</v>
      </c>
      <c r="O161" s="4">
        <v>13.671614696210399</v>
      </c>
      <c r="P161" s="5">
        <v>0.97318899999999997</v>
      </c>
      <c r="Q161" s="4" t="s">
        <v>2934</v>
      </c>
      <c r="R161" s="4" t="s">
        <v>2934</v>
      </c>
      <c r="S161" s="3" t="s">
        <v>3902</v>
      </c>
      <c r="T161" s="4">
        <v>19.02</v>
      </c>
      <c r="U161" s="4">
        <v>10661.625774960001</v>
      </c>
      <c r="V161" s="10" t="s">
        <v>2934</v>
      </c>
      <c r="W161" s="4">
        <v>13.6698212407992</v>
      </c>
      <c r="X161" s="4">
        <v>21.11</v>
      </c>
      <c r="Y161" s="4">
        <v>17.669</v>
      </c>
      <c r="Z161" s="4" t="s">
        <v>2924</v>
      </c>
      <c r="AA161" s="10">
        <v>6.9660123057999996</v>
      </c>
      <c r="AB161" s="10">
        <v>7.1931834942000004</v>
      </c>
      <c r="AC161" s="4" t="s">
        <v>2934</v>
      </c>
      <c r="AD161" s="4" t="s">
        <v>2934</v>
      </c>
      <c r="AE161" s="4" t="s">
        <v>2934</v>
      </c>
      <c r="AF161" s="4" t="s">
        <v>2934</v>
      </c>
      <c r="AG161" s="4" t="s">
        <v>2934</v>
      </c>
      <c r="AH161" s="4" t="s">
        <v>2934</v>
      </c>
      <c r="AI161" s="5">
        <v>0.97318899999999997</v>
      </c>
      <c r="AJ161" s="4">
        <v>0.97408600000000001</v>
      </c>
    </row>
    <row r="162" spans="1:36" x14ac:dyDescent="0.3">
      <c r="A162" s="1" t="s">
        <v>156</v>
      </c>
      <c r="B162" s="2">
        <v>5288886</v>
      </c>
      <c r="C162" s="3" t="s">
        <v>2919</v>
      </c>
      <c r="D162" s="4">
        <v>557.48403114999996</v>
      </c>
      <c r="E162" s="3" t="s">
        <v>2920</v>
      </c>
      <c r="F162" s="3" t="s">
        <v>2921</v>
      </c>
      <c r="G162" s="3" t="s">
        <v>2941</v>
      </c>
      <c r="H162" s="3" t="s">
        <v>2941</v>
      </c>
      <c r="I162" s="3" t="s">
        <v>2942</v>
      </c>
      <c r="J162" s="4">
        <v>30.423940000000002</v>
      </c>
      <c r="K162" s="4">
        <v>-25.604552000000002</v>
      </c>
      <c r="L162" s="4">
        <v>1.356589</v>
      </c>
      <c r="M162" s="4">
        <v>17.792793</v>
      </c>
      <c r="N162" s="4" t="s">
        <v>2924</v>
      </c>
      <c r="O162" s="4" t="s">
        <v>2924</v>
      </c>
      <c r="P162" s="4">
        <v>1.6677299999999999</v>
      </c>
      <c r="Q162" s="4" t="s">
        <v>2924</v>
      </c>
      <c r="R162" s="4" t="s">
        <v>2924</v>
      </c>
      <c r="S162" s="3" t="s">
        <v>3903</v>
      </c>
      <c r="T162" s="5">
        <v>5.23</v>
      </c>
      <c r="U162" s="4">
        <v>557.48403114999996</v>
      </c>
      <c r="V162" s="10">
        <v>246.975031</v>
      </c>
      <c r="W162" s="4">
        <v>0</v>
      </c>
      <c r="X162" s="5">
        <v>8.4</v>
      </c>
      <c r="Y162" s="5">
        <v>3.6549999999999998</v>
      </c>
      <c r="Z162" s="4" t="s">
        <v>2924</v>
      </c>
      <c r="AA162" s="10" t="s">
        <v>2924</v>
      </c>
      <c r="AB162" s="10" t="s">
        <v>2924</v>
      </c>
      <c r="AC162" s="4" t="s">
        <v>2934</v>
      </c>
      <c r="AD162" s="4" t="s">
        <v>2934</v>
      </c>
      <c r="AE162" s="4" t="s">
        <v>2934</v>
      </c>
      <c r="AF162" s="4" t="s">
        <v>2924</v>
      </c>
      <c r="AG162" s="4" t="s">
        <v>2924</v>
      </c>
      <c r="AH162" s="4" t="s">
        <v>2924</v>
      </c>
      <c r="AI162" s="4">
        <v>1.6677299999999999</v>
      </c>
      <c r="AJ162" s="4">
        <v>1.6677299999999999</v>
      </c>
    </row>
    <row r="163" spans="1:36" x14ac:dyDescent="0.3">
      <c r="A163" s="1" t="s">
        <v>157</v>
      </c>
      <c r="B163" s="2">
        <v>4097536</v>
      </c>
      <c r="C163" s="3" t="s">
        <v>2919</v>
      </c>
      <c r="D163" s="4">
        <v>29591.315434519998</v>
      </c>
      <c r="E163" s="3" t="s">
        <v>2945</v>
      </c>
      <c r="F163" s="3" t="s">
        <v>2946</v>
      </c>
      <c r="G163" s="3" t="s">
        <v>2947</v>
      </c>
      <c r="H163" s="3" t="s">
        <v>2989</v>
      </c>
      <c r="I163" s="3" t="s">
        <v>2949</v>
      </c>
      <c r="J163" s="4">
        <v>-5.4751659999999998</v>
      </c>
      <c r="K163" s="4">
        <v>5.6612020000000003</v>
      </c>
      <c r="L163" s="4">
        <v>-1.127864</v>
      </c>
      <c r="M163" s="4">
        <v>-0.54667299999999996</v>
      </c>
      <c r="N163" s="4">
        <v>56.396667000000001</v>
      </c>
      <c r="O163" s="4">
        <v>40.437379999999997</v>
      </c>
      <c r="P163" s="4">
        <v>5.0752179999999996</v>
      </c>
      <c r="Q163" s="4">
        <v>34.643774000000001</v>
      </c>
      <c r="R163" s="4">
        <v>38.190579999999997</v>
      </c>
      <c r="S163" s="3" t="s">
        <v>3904</v>
      </c>
      <c r="T163" s="4">
        <v>338.38</v>
      </c>
      <c r="U163" s="4">
        <v>29591.315434519998</v>
      </c>
      <c r="V163" s="10">
        <v>29163.821434000001</v>
      </c>
      <c r="W163" s="4">
        <v>0</v>
      </c>
      <c r="X163" s="4">
        <v>364.31</v>
      </c>
      <c r="Y163" s="4">
        <v>289.82</v>
      </c>
      <c r="Z163" s="4">
        <v>56.396667000000001</v>
      </c>
      <c r="AA163" s="10">
        <v>32.526217642399999</v>
      </c>
      <c r="AB163" s="10">
        <v>32.726129741999998</v>
      </c>
      <c r="AC163" s="4">
        <v>11.818014</v>
      </c>
      <c r="AD163" s="4">
        <v>10.975050398835901</v>
      </c>
      <c r="AE163" s="4">
        <v>11.606312794321401</v>
      </c>
      <c r="AF163" s="4">
        <v>34.643774000000001</v>
      </c>
      <c r="AG163" s="4">
        <v>23.716559384712401</v>
      </c>
      <c r="AH163" s="4">
        <v>25.1415517808361</v>
      </c>
      <c r="AI163" s="4">
        <v>5.0752179999999996</v>
      </c>
      <c r="AJ163" s="4">
        <v>23.600223</v>
      </c>
    </row>
    <row r="164" spans="1:36" x14ac:dyDescent="0.3">
      <c r="A164" s="1" t="s">
        <v>158</v>
      </c>
      <c r="B164" s="2">
        <v>4560042</v>
      </c>
      <c r="C164" s="3" t="s">
        <v>2956</v>
      </c>
      <c r="D164" s="4">
        <v>584.05516126999999</v>
      </c>
      <c r="E164" s="3" t="s">
        <v>3102</v>
      </c>
      <c r="F164" s="3" t="s">
        <v>3142</v>
      </c>
      <c r="G164" s="3" t="s">
        <v>3143</v>
      </c>
      <c r="H164" s="3" t="s">
        <v>3144</v>
      </c>
      <c r="I164" s="3" t="s">
        <v>3135</v>
      </c>
      <c r="J164" s="4">
        <v>-8.0597890000000003</v>
      </c>
      <c r="K164" s="4">
        <v>-20.259277999999998</v>
      </c>
      <c r="L164" s="4">
        <v>-5.1692869999999997</v>
      </c>
      <c r="M164" s="4">
        <v>-6.3861530000000002</v>
      </c>
      <c r="N164" s="4" t="s">
        <v>2924</v>
      </c>
      <c r="O164" s="4">
        <v>34.701326999999999</v>
      </c>
      <c r="P164" s="4">
        <v>4.2000270000000004</v>
      </c>
      <c r="Q164" s="4" t="s">
        <v>2924</v>
      </c>
      <c r="R164" s="4" t="s">
        <v>2924</v>
      </c>
      <c r="S164" s="3" t="s">
        <v>3905</v>
      </c>
      <c r="T164" s="4">
        <v>31.37</v>
      </c>
      <c r="U164" s="4">
        <v>584.05516126999999</v>
      </c>
      <c r="V164" s="10">
        <v>546.57716100000005</v>
      </c>
      <c r="W164" s="4">
        <v>0</v>
      </c>
      <c r="X164" s="4">
        <v>42.41</v>
      </c>
      <c r="Y164" s="4">
        <v>29.12</v>
      </c>
      <c r="Z164" s="4" t="s">
        <v>2924</v>
      </c>
      <c r="AA164" s="10" t="s">
        <v>2924</v>
      </c>
      <c r="AB164" s="10" t="s">
        <v>2924</v>
      </c>
      <c r="AC164" s="4">
        <v>97.481212999999997</v>
      </c>
      <c r="AD164" s="4">
        <v>84.422587924563302</v>
      </c>
      <c r="AE164" s="4">
        <v>85.647982581361902</v>
      </c>
      <c r="AF164" s="4" t="s">
        <v>2924</v>
      </c>
      <c r="AG164" s="4" t="s">
        <v>2924</v>
      </c>
      <c r="AH164" s="4" t="s">
        <v>2924</v>
      </c>
      <c r="AI164" s="4">
        <v>4.2000270000000004</v>
      </c>
      <c r="AJ164" s="4" t="s">
        <v>2924</v>
      </c>
    </row>
    <row r="165" spans="1:36" x14ac:dyDescent="0.3">
      <c r="A165" s="1" t="s">
        <v>159</v>
      </c>
      <c r="B165" s="2">
        <v>4909522</v>
      </c>
      <c r="C165" s="3" t="s">
        <v>2935</v>
      </c>
      <c r="D165" s="4">
        <v>7224.6732400000001</v>
      </c>
      <c r="E165" s="3" t="s">
        <v>3093</v>
      </c>
      <c r="F165" s="3" t="s">
        <v>3093</v>
      </c>
      <c r="G165" s="3" t="s">
        <v>3094</v>
      </c>
      <c r="H165" s="3" t="s">
        <v>3145</v>
      </c>
      <c r="I165" s="3" t="s">
        <v>3146</v>
      </c>
      <c r="J165" s="4">
        <v>19.032513999999999</v>
      </c>
      <c r="K165" s="4">
        <v>1.3504389999999999</v>
      </c>
      <c r="L165" s="4">
        <v>-2.7219699999999998</v>
      </c>
      <c r="M165" s="4">
        <v>-0.66181299999999998</v>
      </c>
      <c r="N165" s="4">
        <v>18.530864000000001</v>
      </c>
      <c r="O165" s="4">
        <v>12.851027</v>
      </c>
      <c r="P165" s="4">
        <v>3.39209</v>
      </c>
      <c r="Q165" s="4">
        <v>10.808554000000001</v>
      </c>
      <c r="R165" s="4">
        <v>27.937662</v>
      </c>
      <c r="S165" s="3" t="s">
        <v>3906</v>
      </c>
      <c r="T165" s="4">
        <v>15.01</v>
      </c>
      <c r="U165" s="4">
        <v>7224.6732400000001</v>
      </c>
      <c r="V165" s="10">
        <v>10396.337240000001</v>
      </c>
      <c r="W165" s="4">
        <v>5.9960026648900699</v>
      </c>
      <c r="X165" s="4">
        <v>16</v>
      </c>
      <c r="Y165" s="4">
        <v>11.58</v>
      </c>
      <c r="Z165" s="4">
        <v>18.530864000000001</v>
      </c>
      <c r="AA165" s="10">
        <v>15.8751983077</v>
      </c>
      <c r="AB165" s="10">
        <v>18.139630439699999</v>
      </c>
      <c r="AC165" s="4">
        <v>9.0437689999999993</v>
      </c>
      <c r="AD165" s="4">
        <v>9.4101455203376005</v>
      </c>
      <c r="AE165" s="4">
        <v>9.4443058751196993</v>
      </c>
      <c r="AF165" s="4">
        <v>10.808554000000001</v>
      </c>
      <c r="AG165" s="4">
        <v>9.7296599661531999</v>
      </c>
      <c r="AH165" s="4">
        <v>9.9532446659097999</v>
      </c>
      <c r="AI165" s="4">
        <v>3.39209</v>
      </c>
      <c r="AJ165" s="4">
        <v>7.4676619999999998</v>
      </c>
    </row>
    <row r="166" spans="1:36" x14ac:dyDescent="0.3">
      <c r="A166" s="1" t="s">
        <v>160</v>
      </c>
      <c r="B166" s="2">
        <v>4166271</v>
      </c>
      <c r="C166" s="3" t="s">
        <v>2935</v>
      </c>
      <c r="D166" s="4">
        <v>9624.3025199999993</v>
      </c>
      <c r="E166" s="3" t="s">
        <v>3093</v>
      </c>
      <c r="F166" s="3" t="s">
        <v>3093</v>
      </c>
      <c r="G166" s="3" t="s">
        <v>3094</v>
      </c>
      <c r="H166" s="3" t="s">
        <v>3147</v>
      </c>
      <c r="I166" s="3" t="s">
        <v>3148</v>
      </c>
      <c r="J166" s="4">
        <v>35.776997000000001</v>
      </c>
      <c r="K166" s="4">
        <v>12.718659000000001</v>
      </c>
      <c r="L166" s="4">
        <v>-6.7811940000000002</v>
      </c>
      <c r="M166" s="4">
        <v>-4.4485640000000002</v>
      </c>
      <c r="N166" s="4">
        <v>211.84931499999999</v>
      </c>
      <c r="O166" s="4">
        <v>126.76229499999999</v>
      </c>
      <c r="P166" s="4">
        <v>1.3782810000000001</v>
      </c>
      <c r="Q166" s="4">
        <v>4.9930580000000004</v>
      </c>
      <c r="R166" s="4" t="s">
        <v>2924</v>
      </c>
      <c r="S166" s="3" t="s">
        <v>3907</v>
      </c>
      <c r="T166" s="4">
        <v>30.93</v>
      </c>
      <c r="U166" s="4">
        <v>9624.3025199999993</v>
      </c>
      <c r="V166" s="10">
        <v>14102.248519999999</v>
      </c>
      <c r="W166" s="4">
        <v>0</v>
      </c>
      <c r="X166" s="4">
        <v>36.274999999999999</v>
      </c>
      <c r="Y166" s="4">
        <v>20.56</v>
      </c>
      <c r="Z166" s="4">
        <v>211.84931499999999</v>
      </c>
      <c r="AA166" s="10">
        <v>18.565426170399999</v>
      </c>
      <c r="AB166" s="10" t="s">
        <v>2924</v>
      </c>
      <c r="AC166" s="4">
        <v>3.300802</v>
      </c>
      <c r="AD166" s="4">
        <v>2.9456669422202002</v>
      </c>
      <c r="AE166" s="4">
        <v>3.3217806060283999</v>
      </c>
      <c r="AF166" s="4">
        <v>4.9930580000000004</v>
      </c>
      <c r="AG166" s="4">
        <v>9.1060836955868005</v>
      </c>
      <c r="AH166" s="4">
        <v>14.758446694056801</v>
      </c>
      <c r="AI166" s="4">
        <v>1.3782810000000001</v>
      </c>
      <c r="AJ166" s="4">
        <v>1.3782810000000001</v>
      </c>
    </row>
    <row r="167" spans="1:36" x14ac:dyDescent="0.3">
      <c r="A167" s="1" t="s">
        <v>161</v>
      </c>
      <c r="B167" s="2">
        <v>103317</v>
      </c>
      <c r="C167" s="3" t="s">
        <v>2935</v>
      </c>
      <c r="D167" s="4">
        <v>77524.972674660006</v>
      </c>
      <c r="E167" s="3" t="s">
        <v>2930</v>
      </c>
      <c r="F167" s="3" t="s">
        <v>2957</v>
      </c>
      <c r="G167" s="3" t="s">
        <v>2957</v>
      </c>
      <c r="H167" s="3" t="s">
        <v>2958</v>
      </c>
      <c r="I167" s="3" t="s">
        <v>3149</v>
      </c>
      <c r="J167" s="4">
        <v>22.902595000000002</v>
      </c>
      <c r="K167" s="4">
        <v>3.2965450000000001</v>
      </c>
      <c r="L167" s="4">
        <v>-5.6856450000000001</v>
      </c>
      <c r="M167" s="4">
        <v>-0.75306600000000001</v>
      </c>
      <c r="N167" s="4">
        <v>30.250632911392401</v>
      </c>
      <c r="O167" s="4">
        <v>25.9241961847124</v>
      </c>
      <c r="P167" s="4">
        <v>12.429181</v>
      </c>
      <c r="Q167" s="4">
        <v>20.555260000000001</v>
      </c>
      <c r="R167" s="4">
        <v>26.832108999999999</v>
      </c>
      <c r="S167" s="3" t="s">
        <v>3908</v>
      </c>
      <c r="T167" s="4">
        <v>358.47</v>
      </c>
      <c r="U167" s="4">
        <v>77524.972674660006</v>
      </c>
      <c r="V167" s="10">
        <v>94656.972674000004</v>
      </c>
      <c r="W167" s="4">
        <v>0.73646330236839896</v>
      </c>
      <c r="X167" s="4">
        <v>395.33</v>
      </c>
      <c r="Y167" s="5">
        <v>268.06</v>
      </c>
      <c r="Z167" s="4">
        <v>30.675166999999998</v>
      </c>
      <c r="AA167" s="10">
        <v>21.350971446199999</v>
      </c>
      <c r="AB167" s="10">
        <v>23.222022409000001</v>
      </c>
      <c r="AC167" s="4">
        <v>6.3417510000000004</v>
      </c>
      <c r="AD167" s="4">
        <v>5.4964146200665001</v>
      </c>
      <c r="AE167" s="4">
        <v>6.0082147371922003</v>
      </c>
      <c r="AF167" s="4">
        <v>20.555260000000001</v>
      </c>
      <c r="AG167" s="4">
        <v>16.908713068057601</v>
      </c>
      <c r="AH167" s="4">
        <v>18.870966266299501</v>
      </c>
      <c r="AI167" s="4">
        <v>12.429181</v>
      </c>
      <c r="AJ167" s="4" t="s">
        <v>2924</v>
      </c>
    </row>
    <row r="168" spans="1:36" x14ac:dyDescent="0.3">
      <c r="A168" s="1" t="s">
        <v>162</v>
      </c>
      <c r="B168" s="2">
        <v>4010203</v>
      </c>
      <c r="C168" s="3" t="s">
        <v>2919</v>
      </c>
      <c r="D168" s="4">
        <v>7783.69441112</v>
      </c>
      <c r="E168" s="3" t="s">
        <v>3093</v>
      </c>
      <c r="F168" s="3" t="s">
        <v>3093</v>
      </c>
      <c r="G168" s="3" t="s">
        <v>3094</v>
      </c>
      <c r="H168" s="3" t="s">
        <v>3147</v>
      </c>
      <c r="I168" s="3" t="s">
        <v>3148</v>
      </c>
      <c r="J168" s="4">
        <v>-41.490544999999997</v>
      </c>
      <c r="K168" s="4">
        <v>-16.07499</v>
      </c>
      <c r="L168" s="4">
        <v>-4.9254410000000002</v>
      </c>
      <c r="M168" s="4">
        <v>-7.9615049999999998</v>
      </c>
      <c r="N168" s="4">
        <v>3.5066670000000002</v>
      </c>
      <c r="O168" s="4">
        <v>8.6335660000000001</v>
      </c>
      <c r="P168" s="4">
        <v>1.521881</v>
      </c>
      <c r="Q168" s="4">
        <v>2.972963</v>
      </c>
      <c r="R168" s="4">
        <v>15.019785000000001</v>
      </c>
      <c r="S168" s="3" t="s">
        <v>3909</v>
      </c>
      <c r="T168" s="4">
        <v>21.04</v>
      </c>
      <c r="U168" s="4">
        <v>7783.69441112</v>
      </c>
      <c r="V168" s="10">
        <v>15235.694411</v>
      </c>
      <c r="W168" s="4">
        <v>4.7528517110266204</v>
      </c>
      <c r="X168" s="4">
        <v>37.816099999999999</v>
      </c>
      <c r="Y168" s="4">
        <v>20.319800000000001</v>
      </c>
      <c r="Z168" s="4">
        <v>3.5066670000000002</v>
      </c>
      <c r="AA168" s="10">
        <v>6.1506080449000002</v>
      </c>
      <c r="AB168" s="10">
        <v>5.2031683932000004</v>
      </c>
      <c r="AC168" s="4">
        <v>1.701362</v>
      </c>
      <c r="AD168" s="4">
        <v>1.8497436781259</v>
      </c>
      <c r="AE168" s="4">
        <v>1.6551704226481001</v>
      </c>
      <c r="AF168" s="4">
        <v>2.972963</v>
      </c>
      <c r="AG168" s="4">
        <v>2.8496197676978001</v>
      </c>
      <c r="AH168" s="4">
        <v>2.6064173754876001</v>
      </c>
      <c r="AI168" s="4">
        <v>1.521881</v>
      </c>
      <c r="AJ168" s="4">
        <v>1.521881</v>
      </c>
    </row>
    <row r="169" spans="1:36" x14ac:dyDescent="0.3">
      <c r="A169" s="1" t="s">
        <v>163</v>
      </c>
      <c r="B169" s="2">
        <v>25685256</v>
      </c>
      <c r="C169" s="3" t="s">
        <v>2935</v>
      </c>
      <c r="D169" s="4">
        <v>1168.2976733600001</v>
      </c>
      <c r="E169" s="3" t="s">
        <v>2976</v>
      </c>
      <c r="F169" s="3" t="s">
        <v>2977</v>
      </c>
      <c r="G169" s="3" t="s">
        <v>3127</v>
      </c>
      <c r="H169" s="3" t="s">
        <v>3150</v>
      </c>
      <c r="I169" s="3" t="s">
        <v>3151</v>
      </c>
      <c r="J169" s="4">
        <v>5.4846940000000002</v>
      </c>
      <c r="K169" s="4">
        <v>-10.497836</v>
      </c>
      <c r="L169" s="4">
        <v>-5.3775740000000001</v>
      </c>
      <c r="M169" s="4">
        <v>-4.0603249999999997</v>
      </c>
      <c r="N169" s="4" t="s">
        <v>2924</v>
      </c>
      <c r="O169" s="4" t="s">
        <v>2924</v>
      </c>
      <c r="P169" s="4">
        <v>4.9284860000000004</v>
      </c>
      <c r="Q169" s="4">
        <v>31.279181000000001</v>
      </c>
      <c r="R169" s="4" t="s">
        <v>2924</v>
      </c>
      <c r="S169" s="3" t="s">
        <v>3910</v>
      </c>
      <c r="T169" s="4">
        <v>8.27</v>
      </c>
      <c r="U169" s="4">
        <v>1168.2976733600001</v>
      </c>
      <c r="V169" s="10">
        <v>2703.2406729999998</v>
      </c>
      <c r="W169" s="4">
        <v>0</v>
      </c>
      <c r="X169" s="5">
        <v>9.4849999999999994</v>
      </c>
      <c r="Y169" s="5">
        <v>7.06</v>
      </c>
      <c r="Z169" s="4" t="s">
        <v>2924</v>
      </c>
      <c r="AA169" s="10" t="s">
        <v>2934</v>
      </c>
      <c r="AB169" s="10" t="s">
        <v>2934</v>
      </c>
      <c r="AC169" s="4">
        <v>13.203607999999999</v>
      </c>
      <c r="AD169" s="4" t="s">
        <v>2934</v>
      </c>
      <c r="AE169" s="4" t="s">
        <v>2934</v>
      </c>
      <c r="AF169" s="4">
        <v>31.279181000000001</v>
      </c>
      <c r="AG169" s="4" t="s">
        <v>2934</v>
      </c>
      <c r="AH169" s="4" t="s">
        <v>2934</v>
      </c>
      <c r="AI169" s="4">
        <v>4.9284860000000004</v>
      </c>
      <c r="AJ169" s="4">
        <v>5.2341769999999999</v>
      </c>
    </row>
    <row r="170" spans="1:36" x14ac:dyDescent="0.3">
      <c r="A170" s="1" t="s">
        <v>164</v>
      </c>
      <c r="B170" s="2">
        <v>5198313</v>
      </c>
      <c r="C170" s="3" t="s">
        <v>2919</v>
      </c>
      <c r="D170" s="4">
        <v>4131.09209457</v>
      </c>
      <c r="E170" s="3" t="s">
        <v>2920</v>
      </c>
      <c r="F170" s="3" t="s">
        <v>2921</v>
      </c>
      <c r="G170" s="3" t="s">
        <v>2941</v>
      </c>
      <c r="H170" s="3" t="s">
        <v>2941</v>
      </c>
      <c r="I170" s="3" t="s">
        <v>2942</v>
      </c>
      <c r="J170" s="4">
        <v>-42.463617999999997</v>
      </c>
      <c r="K170" s="4">
        <v>2.153184</v>
      </c>
      <c r="L170" s="4">
        <v>20.807566000000001</v>
      </c>
      <c r="M170" s="4">
        <v>6.0259E-2</v>
      </c>
      <c r="N170" s="4" t="s">
        <v>2924</v>
      </c>
      <c r="O170" s="4" t="s">
        <v>2924</v>
      </c>
      <c r="P170" s="4">
        <v>17.092126</v>
      </c>
      <c r="Q170" s="4" t="s">
        <v>2924</v>
      </c>
      <c r="R170" s="4" t="s">
        <v>2924</v>
      </c>
      <c r="S170" s="3" t="s">
        <v>3911</v>
      </c>
      <c r="T170" s="4">
        <v>33.21</v>
      </c>
      <c r="U170" s="4">
        <v>4131.09209457</v>
      </c>
      <c r="V170" s="10">
        <v>4197.8520939999999</v>
      </c>
      <c r="W170" s="4">
        <v>0</v>
      </c>
      <c r="X170" s="4">
        <v>73.8</v>
      </c>
      <c r="Y170" s="4">
        <v>24.34</v>
      </c>
      <c r="Z170" s="4" t="s">
        <v>2924</v>
      </c>
      <c r="AA170" s="10" t="s">
        <v>2924</v>
      </c>
      <c r="AB170" s="10" t="s">
        <v>2924</v>
      </c>
      <c r="AC170" s="4">
        <v>5.8693489999999997</v>
      </c>
      <c r="AD170" s="4">
        <v>5.2549097758535996</v>
      </c>
      <c r="AE170" s="4">
        <v>5.5096299781680997</v>
      </c>
      <c r="AF170" s="4" t="s">
        <v>2924</v>
      </c>
      <c r="AG170" s="4" t="s">
        <v>2924</v>
      </c>
      <c r="AH170" s="4" t="s">
        <v>2924</v>
      </c>
      <c r="AI170" s="4">
        <v>17.092126</v>
      </c>
      <c r="AJ170" s="4">
        <v>17.092126</v>
      </c>
    </row>
    <row r="171" spans="1:36" x14ac:dyDescent="0.3">
      <c r="A171" s="1" t="s">
        <v>165</v>
      </c>
      <c r="B171" s="2">
        <v>8313471</v>
      </c>
      <c r="C171" s="3" t="s">
        <v>2935</v>
      </c>
      <c r="D171" s="4">
        <v>10150.2169438</v>
      </c>
      <c r="E171" s="3" t="s">
        <v>2936</v>
      </c>
      <c r="F171" s="3" t="s">
        <v>2937</v>
      </c>
      <c r="G171" s="3" t="s">
        <v>3035</v>
      </c>
      <c r="H171" s="3" t="s">
        <v>3035</v>
      </c>
      <c r="I171" s="3" t="s">
        <v>3152</v>
      </c>
      <c r="J171" s="4">
        <v>7.6340329999999996</v>
      </c>
      <c r="K171" s="4">
        <v>4.8835889999999997</v>
      </c>
      <c r="L171" s="4">
        <v>2.6111110000000002</v>
      </c>
      <c r="M171" s="4">
        <v>-1.8336429999999999</v>
      </c>
      <c r="N171" s="4" t="s">
        <v>2924</v>
      </c>
      <c r="O171" s="4">
        <v>17.449221000000001</v>
      </c>
      <c r="P171" s="4">
        <v>3.4210039999999999</v>
      </c>
      <c r="Q171" s="4">
        <v>14.098257</v>
      </c>
      <c r="R171" s="4">
        <v>20.535339</v>
      </c>
      <c r="S171" s="3" t="s">
        <v>3912</v>
      </c>
      <c r="T171" s="4">
        <v>36.94</v>
      </c>
      <c r="U171" s="4">
        <v>10150.2169438</v>
      </c>
      <c r="V171" s="10">
        <v>12801.216942999999</v>
      </c>
      <c r="W171" s="4">
        <v>0</v>
      </c>
      <c r="X171" s="4">
        <v>40.89</v>
      </c>
      <c r="Y171" s="4">
        <v>30.26</v>
      </c>
      <c r="Z171" s="4" t="s">
        <v>2924</v>
      </c>
      <c r="AA171" s="10">
        <v>18.124724007600001</v>
      </c>
      <c r="AB171" s="10">
        <v>20.054071074100001</v>
      </c>
      <c r="AC171" s="4">
        <v>1.850957</v>
      </c>
      <c r="AD171" s="4">
        <v>1.7395250619922</v>
      </c>
      <c r="AE171" s="4">
        <v>1.8290767533125001</v>
      </c>
      <c r="AF171" s="4">
        <v>14.098257</v>
      </c>
      <c r="AG171" s="4">
        <v>13.036398791762901</v>
      </c>
      <c r="AH171" s="4">
        <v>14.2951468458339</v>
      </c>
      <c r="AI171" s="4">
        <v>3.4210039999999999</v>
      </c>
      <c r="AJ171" s="4" t="s">
        <v>2924</v>
      </c>
    </row>
    <row r="172" spans="1:36" x14ac:dyDescent="0.3">
      <c r="A172" s="1" t="s">
        <v>166</v>
      </c>
      <c r="B172" s="2">
        <v>4618427</v>
      </c>
      <c r="C172" s="3" t="s">
        <v>2919</v>
      </c>
      <c r="D172" s="4">
        <v>1564.0981804800001</v>
      </c>
      <c r="E172" s="3" t="s">
        <v>2936</v>
      </c>
      <c r="F172" s="3" t="s">
        <v>2937</v>
      </c>
      <c r="G172" s="3" t="s">
        <v>2943</v>
      </c>
      <c r="H172" s="3" t="s">
        <v>2943</v>
      </c>
      <c r="I172" s="3" t="s">
        <v>3153</v>
      </c>
      <c r="J172" s="4">
        <v>31.780366000000001</v>
      </c>
      <c r="K172" s="4">
        <v>5.6</v>
      </c>
      <c r="L172" s="4">
        <v>-12.324723000000001</v>
      </c>
      <c r="M172" s="4">
        <v>-7.1875</v>
      </c>
      <c r="N172" s="4">
        <v>15.044321999999999</v>
      </c>
      <c r="O172" s="4">
        <v>9.6246290000000005</v>
      </c>
      <c r="P172" s="4">
        <v>3.088924</v>
      </c>
      <c r="Q172" s="4">
        <v>7.5262140000000004</v>
      </c>
      <c r="R172" s="4">
        <v>12.059996999999999</v>
      </c>
      <c r="S172" s="3" t="s">
        <v>3913</v>
      </c>
      <c r="T172" s="4">
        <v>71.28</v>
      </c>
      <c r="U172" s="4">
        <v>1564.0981804800001</v>
      </c>
      <c r="V172" s="10">
        <v>1620.27718</v>
      </c>
      <c r="W172" s="4">
        <v>1.4029180695847401</v>
      </c>
      <c r="X172" s="4">
        <v>87.924999999999997</v>
      </c>
      <c r="Y172" s="4">
        <v>51.15</v>
      </c>
      <c r="Z172" s="4">
        <v>15.044321999999999</v>
      </c>
      <c r="AA172" s="10">
        <v>15.473115245100001</v>
      </c>
      <c r="AB172" s="10">
        <v>14.031496062900001</v>
      </c>
      <c r="AC172" s="4">
        <v>1.1779459999999999</v>
      </c>
      <c r="AD172" s="4">
        <v>1.1495210616181999</v>
      </c>
      <c r="AE172" s="4">
        <v>1.1994983519602</v>
      </c>
      <c r="AF172" s="4">
        <v>7.5262140000000004</v>
      </c>
      <c r="AG172" s="4">
        <v>8.5135569914033002</v>
      </c>
      <c r="AH172" s="4">
        <v>8.3627783354589997</v>
      </c>
      <c r="AI172" s="4">
        <v>3.088924</v>
      </c>
      <c r="AJ172" s="4">
        <v>5.001754</v>
      </c>
    </row>
    <row r="173" spans="1:36" x14ac:dyDescent="0.3">
      <c r="A173" s="1" t="s">
        <v>167</v>
      </c>
      <c r="B173" s="2">
        <v>108515356</v>
      </c>
      <c r="C173" s="3" t="s">
        <v>2940</v>
      </c>
      <c r="D173" s="4">
        <v>2714.8378361</v>
      </c>
      <c r="E173" s="3" t="s">
        <v>2920</v>
      </c>
      <c r="F173" s="3" t="s">
        <v>2921</v>
      </c>
      <c r="G173" s="3" t="s">
        <v>2941</v>
      </c>
      <c r="H173" s="3" t="s">
        <v>2941</v>
      </c>
      <c r="I173" s="3" t="s">
        <v>2942</v>
      </c>
      <c r="J173" s="4">
        <v>70.332024000000004</v>
      </c>
      <c r="K173" s="4">
        <v>-18.34674</v>
      </c>
      <c r="L173" s="4">
        <v>5.928064</v>
      </c>
      <c r="M173" s="4">
        <v>7.2134830000000001</v>
      </c>
      <c r="N173" s="4" t="s">
        <v>2924</v>
      </c>
      <c r="O173" s="4" t="s">
        <v>2924</v>
      </c>
      <c r="P173" s="4">
        <v>3.6964440000000001</v>
      </c>
      <c r="Q173" s="4" t="s">
        <v>2924</v>
      </c>
      <c r="R173" s="4" t="s">
        <v>2924</v>
      </c>
      <c r="S173" s="3" t="s">
        <v>3914</v>
      </c>
      <c r="T173" s="4">
        <v>47.71</v>
      </c>
      <c r="U173" s="4">
        <v>2714.8378361</v>
      </c>
      <c r="V173" s="10">
        <v>1973.182836</v>
      </c>
      <c r="W173" s="4">
        <v>0</v>
      </c>
      <c r="X173" s="4">
        <v>72.290000000000006</v>
      </c>
      <c r="Y173" s="4">
        <v>25.85</v>
      </c>
      <c r="Z173" s="4" t="s">
        <v>2924</v>
      </c>
      <c r="AA173" s="10" t="s">
        <v>2924</v>
      </c>
      <c r="AB173" s="10" t="s">
        <v>2924</v>
      </c>
      <c r="AC173" s="4" t="s">
        <v>2934</v>
      </c>
      <c r="AD173" s="4" t="s">
        <v>2934</v>
      </c>
      <c r="AE173" s="4" t="s">
        <v>2934</v>
      </c>
      <c r="AF173" s="4" t="s">
        <v>2924</v>
      </c>
      <c r="AG173" s="4" t="s">
        <v>2924</v>
      </c>
      <c r="AH173" s="4" t="s">
        <v>2924</v>
      </c>
      <c r="AI173" s="4">
        <v>3.6964440000000001</v>
      </c>
      <c r="AJ173" s="4">
        <v>3.6964440000000001</v>
      </c>
    </row>
    <row r="174" spans="1:36" x14ac:dyDescent="0.3">
      <c r="A174" s="1" t="s">
        <v>168</v>
      </c>
      <c r="B174" s="2">
        <v>4237285</v>
      </c>
      <c r="C174" s="3" t="s">
        <v>2935</v>
      </c>
      <c r="D174" s="4">
        <v>1249.09870944</v>
      </c>
      <c r="E174" s="3" t="s">
        <v>2930</v>
      </c>
      <c r="F174" s="3" t="s">
        <v>2953</v>
      </c>
      <c r="G174" s="3" t="s">
        <v>3049</v>
      </c>
      <c r="H174" s="3" t="s">
        <v>3050</v>
      </c>
      <c r="I174" s="3" t="s">
        <v>3154</v>
      </c>
      <c r="J174" s="4">
        <v>-27.564102999999999</v>
      </c>
      <c r="K174" s="4">
        <v>-6.3212440000000001</v>
      </c>
      <c r="L174" s="4">
        <v>-0.877193</v>
      </c>
      <c r="M174" s="4">
        <v>-1.310044</v>
      </c>
      <c r="N174" s="4" t="s">
        <v>2924</v>
      </c>
      <c r="O174" s="4">
        <v>7.4867140779139101</v>
      </c>
      <c r="P174" s="4">
        <v>0.66854000000000002</v>
      </c>
      <c r="Q174" s="4" t="s">
        <v>2934</v>
      </c>
      <c r="R174" s="4" t="s">
        <v>2934</v>
      </c>
      <c r="S174" s="3" t="s">
        <v>3915</v>
      </c>
      <c r="T174" s="5">
        <v>9.0399999999999991</v>
      </c>
      <c r="U174" s="4">
        <v>1249.09870944</v>
      </c>
      <c r="V174" s="10" t="s">
        <v>2934</v>
      </c>
      <c r="W174" s="4">
        <v>11.061946902654901</v>
      </c>
      <c r="X174" s="4">
        <v>12.74</v>
      </c>
      <c r="Y174" s="4">
        <v>8.52</v>
      </c>
      <c r="Z174" s="4" t="s">
        <v>2924</v>
      </c>
      <c r="AA174" s="10">
        <v>10.4027617951</v>
      </c>
      <c r="AB174" s="10">
        <v>14.369962962300001</v>
      </c>
      <c r="AC174" s="4" t="s">
        <v>2934</v>
      </c>
      <c r="AD174" s="4" t="s">
        <v>2934</v>
      </c>
      <c r="AE174" s="4" t="s">
        <v>2934</v>
      </c>
      <c r="AF174" s="4" t="s">
        <v>2934</v>
      </c>
      <c r="AG174" s="4" t="s">
        <v>2934</v>
      </c>
      <c r="AH174" s="4" t="s">
        <v>2934</v>
      </c>
      <c r="AI174" s="4">
        <v>0.66854000000000002</v>
      </c>
      <c r="AJ174" s="4">
        <v>0.66854000000000002</v>
      </c>
    </row>
    <row r="175" spans="1:36" x14ac:dyDescent="0.3">
      <c r="A175" s="1" t="s">
        <v>169</v>
      </c>
      <c r="B175" s="2">
        <v>4204256</v>
      </c>
      <c r="C175" s="3" t="s">
        <v>2935</v>
      </c>
      <c r="D175" s="4">
        <v>96771.588469680006</v>
      </c>
      <c r="E175" s="3" t="s">
        <v>2930</v>
      </c>
      <c r="F175" s="3" t="s">
        <v>2953</v>
      </c>
      <c r="G175" s="3" t="s">
        <v>2953</v>
      </c>
      <c r="H175" s="3" t="s">
        <v>3075</v>
      </c>
      <c r="I175" s="3" t="s">
        <v>3155</v>
      </c>
      <c r="J175" s="4">
        <v>86.754750000000001</v>
      </c>
      <c r="K175" s="4">
        <v>37.395566000000002</v>
      </c>
      <c r="L175" s="4">
        <v>4.9972370000000002</v>
      </c>
      <c r="M175" s="4">
        <v>-3.0607039999999999</v>
      </c>
      <c r="N175" s="4">
        <v>18.154123999999999</v>
      </c>
      <c r="O175" s="4">
        <v>19.182369000000001</v>
      </c>
      <c r="P175" s="4">
        <v>5.8773200000000001</v>
      </c>
      <c r="Q175" s="4" t="s">
        <v>2934</v>
      </c>
      <c r="R175" s="4" t="s">
        <v>2934</v>
      </c>
      <c r="S175" s="3" t="s">
        <v>3916</v>
      </c>
      <c r="T175" s="4">
        <v>171.03</v>
      </c>
      <c r="U175" s="4">
        <v>96771.588469680006</v>
      </c>
      <c r="V175" s="10" t="s">
        <v>2934</v>
      </c>
      <c r="W175" s="4">
        <v>1.0816815763316401</v>
      </c>
      <c r="X175" s="4">
        <v>189.49</v>
      </c>
      <c r="Y175" s="4">
        <v>89.76</v>
      </c>
      <c r="Z175" s="4">
        <v>18.154123999999999</v>
      </c>
      <c r="AA175" s="10">
        <v>20.919821417600001</v>
      </c>
      <c r="AB175" s="10">
        <v>23.987982866300001</v>
      </c>
      <c r="AC175" s="4" t="s">
        <v>2934</v>
      </c>
      <c r="AD175" s="4" t="s">
        <v>2934</v>
      </c>
      <c r="AE175" s="4" t="s">
        <v>2934</v>
      </c>
      <c r="AF175" s="4" t="s">
        <v>2934</v>
      </c>
      <c r="AG175" s="4" t="s">
        <v>2934</v>
      </c>
      <c r="AH175" s="4" t="s">
        <v>2934</v>
      </c>
      <c r="AI175" s="4">
        <v>5.8773200000000001</v>
      </c>
      <c r="AJ175" s="4">
        <v>7.9778900000000004</v>
      </c>
    </row>
    <row r="176" spans="1:36" x14ac:dyDescent="0.3">
      <c r="A176" s="1" t="s">
        <v>170</v>
      </c>
      <c r="B176" s="2">
        <v>4971373</v>
      </c>
      <c r="C176" s="3" t="s">
        <v>2940</v>
      </c>
      <c r="D176" s="4">
        <v>9042.8656256400009</v>
      </c>
      <c r="E176" s="3" t="s">
        <v>2945</v>
      </c>
      <c r="F176" s="3" t="s">
        <v>2946</v>
      </c>
      <c r="G176" s="3" t="s">
        <v>2947</v>
      </c>
      <c r="H176" s="3" t="s">
        <v>2989</v>
      </c>
      <c r="I176" s="3" t="s">
        <v>2949</v>
      </c>
      <c r="J176" s="4">
        <v>42.061610999999999</v>
      </c>
      <c r="K176" s="4">
        <v>7.699217</v>
      </c>
      <c r="L176" s="4">
        <v>9.1654020000000003</v>
      </c>
      <c r="M176" s="4">
        <v>-2.8513000000000002</v>
      </c>
      <c r="N176" s="4">
        <v>83.93</v>
      </c>
      <c r="O176" s="4">
        <v>52.775100000000002</v>
      </c>
      <c r="P176" s="4">
        <v>21.904305999999998</v>
      </c>
      <c r="Q176" s="4">
        <v>57.633947999999997</v>
      </c>
      <c r="R176" s="4">
        <v>66.524029999999996</v>
      </c>
      <c r="S176" s="3" t="s">
        <v>3917</v>
      </c>
      <c r="T176" s="4">
        <v>251.79</v>
      </c>
      <c r="U176" s="4">
        <v>9042.8656256400009</v>
      </c>
      <c r="V176" s="10">
        <v>8753.0406249999996</v>
      </c>
      <c r="W176" s="4">
        <v>0</v>
      </c>
      <c r="X176" s="4">
        <v>274.56</v>
      </c>
      <c r="Y176" s="4">
        <v>164.29</v>
      </c>
      <c r="Z176" s="4">
        <v>83.93</v>
      </c>
      <c r="AA176" s="10">
        <v>49.387050585399997</v>
      </c>
      <c r="AB176" s="10">
        <v>57.2911452313</v>
      </c>
      <c r="AC176" s="4">
        <v>11.481385</v>
      </c>
      <c r="AD176" s="4">
        <v>9.8548270414387993</v>
      </c>
      <c r="AE176" s="4">
        <v>11.071789851699901</v>
      </c>
      <c r="AF176" s="4">
        <v>57.633947999999997</v>
      </c>
      <c r="AG176" s="4">
        <v>34.380212930089399</v>
      </c>
      <c r="AH176" s="4">
        <v>39.999562328310098</v>
      </c>
      <c r="AI176" s="4">
        <v>21.904305999999998</v>
      </c>
      <c r="AJ176" s="4">
        <v>26.562929</v>
      </c>
    </row>
    <row r="177" spans="1:36" x14ac:dyDescent="0.3">
      <c r="A177" s="1" t="s">
        <v>171</v>
      </c>
      <c r="B177" s="2">
        <v>4282243</v>
      </c>
      <c r="C177" s="3" t="s">
        <v>2940</v>
      </c>
      <c r="D177" s="4">
        <v>2566.9780214399998</v>
      </c>
      <c r="E177" s="3" t="s">
        <v>2945</v>
      </c>
      <c r="F177" s="3" t="s">
        <v>2946</v>
      </c>
      <c r="G177" s="3" t="s">
        <v>2947</v>
      </c>
      <c r="H177" s="3" t="s">
        <v>2948</v>
      </c>
      <c r="I177" s="3" t="s">
        <v>2949</v>
      </c>
      <c r="J177" s="4">
        <v>-11.043873</v>
      </c>
      <c r="K177" s="4">
        <v>5.5971270000000004</v>
      </c>
      <c r="L177" s="4">
        <v>-2.3255810000000001</v>
      </c>
      <c r="M177" s="4">
        <v>-4.1825099999999997</v>
      </c>
      <c r="N177" s="4" t="s">
        <v>2924</v>
      </c>
      <c r="O177" s="4" t="s">
        <v>2924</v>
      </c>
      <c r="P177" s="4" t="s">
        <v>2924</v>
      </c>
      <c r="Q177" s="4" t="s">
        <v>2924</v>
      </c>
      <c r="R177" s="4">
        <v>102.938366</v>
      </c>
      <c r="S177" s="3" t="s">
        <v>3918</v>
      </c>
      <c r="T177" s="4">
        <v>35.28</v>
      </c>
      <c r="U177" s="4">
        <v>2566.9780214399998</v>
      </c>
      <c r="V177" s="10">
        <v>2746.550021</v>
      </c>
      <c r="W177" s="4">
        <v>0</v>
      </c>
      <c r="X177" s="4">
        <v>43.33</v>
      </c>
      <c r="Y177" s="4">
        <v>26.28</v>
      </c>
      <c r="Z177" s="4" t="s">
        <v>2924</v>
      </c>
      <c r="AA177" s="10" t="s">
        <v>2924</v>
      </c>
      <c r="AB177" s="10" t="s">
        <v>2924</v>
      </c>
      <c r="AC177" s="4">
        <v>4.6109669999999996</v>
      </c>
      <c r="AD177" s="4">
        <v>4.1230463676270004</v>
      </c>
      <c r="AE177" s="4">
        <v>4.4682001166673002</v>
      </c>
      <c r="AF177" s="4" t="s">
        <v>2924</v>
      </c>
      <c r="AG177" s="4">
        <v>91.3151610994192</v>
      </c>
      <c r="AH177" s="4" t="s">
        <v>2924</v>
      </c>
      <c r="AI177" s="4" t="s">
        <v>2924</v>
      </c>
      <c r="AJ177" s="4" t="s">
        <v>2924</v>
      </c>
    </row>
    <row r="178" spans="1:36" x14ac:dyDescent="0.3">
      <c r="A178" s="1" t="s">
        <v>172</v>
      </c>
      <c r="B178" s="2">
        <v>4187996</v>
      </c>
      <c r="C178" s="3" t="s">
        <v>2935</v>
      </c>
      <c r="D178" s="4">
        <v>3745.2302646500002</v>
      </c>
      <c r="E178" s="3" t="s">
        <v>2976</v>
      </c>
      <c r="F178" s="3" t="s">
        <v>2977</v>
      </c>
      <c r="G178" s="3" t="s">
        <v>3156</v>
      </c>
      <c r="H178" s="3" t="s">
        <v>3156</v>
      </c>
      <c r="I178" s="3" t="s">
        <v>2979</v>
      </c>
      <c r="J178" s="4">
        <v>-7.7423169999999999</v>
      </c>
      <c r="K178" s="4">
        <v>1.693811</v>
      </c>
      <c r="L178" s="4">
        <v>1.561483</v>
      </c>
      <c r="M178" s="4">
        <v>-2.7414329999999998</v>
      </c>
      <c r="N178" s="4">
        <v>18.364705882352901</v>
      </c>
      <c r="O178" s="4">
        <v>9.1554249999999993</v>
      </c>
      <c r="P178" s="4">
        <v>1.1360159999999999</v>
      </c>
      <c r="Q178" s="4">
        <v>11.550329</v>
      </c>
      <c r="R178" s="4">
        <v>14.764699999999999</v>
      </c>
      <c r="S178" s="3" t="s">
        <v>3919</v>
      </c>
      <c r="T178" s="4">
        <v>15.61</v>
      </c>
      <c r="U178" s="4">
        <v>3745.2302646500002</v>
      </c>
      <c r="V178" s="10">
        <v>5347.1672639999997</v>
      </c>
      <c r="W178" s="4">
        <v>6.1499039077514404</v>
      </c>
      <c r="X178" s="4">
        <v>17.3</v>
      </c>
      <c r="Y178" s="4">
        <v>13.600099999999999</v>
      </c>
      <c r="Z178" s="4">
        <v>18.172293</v>
      </c>
      <c r="AA178" s="10">
        <v>18.791380763199999</v>
      </c>
      <c r="AB178" s="10">
        <v>18.046242774500001</v>
      </c>
      <c r="AC178" s="4">
        <v>3.78993</v>
      </c>
      <c r="AD178" s="4">
        <v>3.6842119774277</v>
      </c>
      <c r="AE178" s="4">
        <v>3.7511388555909</v>
      </c>
      <c r="AF178" s="4">
        <v>11.550329</v>
      </c>
      <c r="AG178" s="4">
        <v>11.373196051006101</v>
      </c>
      <c r="AH178" s="4">
        <v>11.503393252871801</v>
      </c>
      <c r="AI178" s="4">
        <v>1.1360159999999999</v>
      </c>
      <c r="AJ178" s="4">
        <v>1.1360159999999999</v>
      </c>
    </row>
    <row r="179" spans="1:36" x14ac:dyDescent="0.3">
      <c r="A179" s="1" t="s">
        <v>173</v>
      </c>
      <c r="B179" s="2">
        <v>4004205</v>
      </c>
      <c r="C179" s="3" t="s">
        <v>2919</v>
      </c>
      <c r="D179" s="4">
        <v>3846825.7952700001</v>
      </c>
      <c r="E179" s="3" t="s">
        <v>2945</v>
      </c>
      <c r="F179" s="3" t="s">
        <v>3021</v>
      </c>
      <c r="G179" s="3" t="s">
        <v>3157</v>
      </c>
      <c r="H179" s="3" t="s">
        <v>3157</v>
      </c>
      <c r="I179" s="3" t="s">
        <v>3158</v>
      </c>
      <c r="J179" s="4">
        <v>31.451446000000001</v>
      </c>
      <c r="K179" s="4">
        <v>11.520595999999999</v>
      </c>
      <c r="L179" s="4">
        <v>11.131004000000001</v>
      </c>
      <c r="M179" s="4">
        <v>2.5631729999999999</v>
      </c>
      <c r="N179" s="4">
        <v>41.856907999999997</v>
      </c>
      <c r="O179" s="4">
        <v>35.889155000000002</v>
      </c>
      <c r="P179" s="4">
        <v>67.557738000000001</v>
      </c>
      <c r="Q179" s="4">
        <v>25.317091000000001</v>
      </c>
      <c r="R179" s="4">
        <v>34.365107999999999</v>
      </c>
      <c r="S179" s="3" t="s">
        <v>3920</v>
      </c>
      <c r="T179" s="4">
        <v>254.49</v>
      </c>
      <c r="U179" s="4">
        <v>3846825.7952700001</v>
      </c>
      <c r="V179" s="10">
        <v>3809234.7952700001</v>
      </c>
      <c r="W179" s="4">
        <v>0.39294274824158099</v>
      </c>
      <c r="X179" s="4">
        <v>255</v>
      </c>
      <c r="Y179" s="4">
        <v>164.07499999999999</v>
      </c>
      <c r="Z179" s="4">
        <v>41.856907999999997</v>
      </c>
      <c r="AA179" s="10">
        <v>34.419657710400003</v>
      </c>
      <c r="AB179" s="10">
        <v>34.419657710400003</v>
      </c>
      <c r="AC179" s="4">
        <v>9.7414159999999992</v>
      </c>
      <c r="AD179" s="4">
        <v>9.1915712364535995</v>
      </c>
      <c r="AE179" s="4">
        <v>9.1915712364535995</v>
      </c>
      <c r="AF179" s="4">
        <v>25.317091000000001</v>
      </c>
      <c r="AG179" s="4">
        <v>26.313702967625499</v>
      </c>
      <c r="AH179" s="4">
        <v>26.313702967625499</v>
      </c>
      <c r="AI179" s="4">
        <v>67.557738000000001</v>
      </c>
      <c r="AJ179" s="4">
        <v>67.557738000000001</v>
      </c>
    </row>
    <row r="180" spans="1:36" x14ac:dyDescent="0.3">
      <c r="A180" s="1" t="s">
        <v>174</v>
      </c>
      <c r="B180" s="2">
        <v>4992232</v>
      </c>
      <c r="C180" s="3" t="s">
        <v>2919</v>
      </c>
      <c r="D180" s="4">
        <v>1692.0773120700001</v>
      </c>
      <c r="E180" s="3" t="s">
        <v>2945</v>
      </c>
      <c r="F180" s="3" t="s">
        <v>2946</v>
      </c>
      <c r="G180" s="3" t="s">
        <v>2984</v>
      </c>
      <c r="H180" s="3" t="s">
        <v>3061</v>
      </c>
      <c r="I180" s="3" t="s">
        <v>3063</v>
      </c>
      <c r="J180" s="4">
        <v>11.404729</v>
      </c>
      <c r="K180" s="4">
        <v>33.056477999999998</v>
      </c>
      <c r="L180" s="4">
        <v>-8.5616439999999994</v>
      </c>
      <c r="M180" s="4">
        <v>-10</v>
      </c>
      <c r="N180" s="4" t="s">
        <v>2924</v>
      </c>
      <c r="O180" s="4" t="s">
        <v>2924</v>
      </c>
      <c r="P180" s="4">
        <v>5.2148440000000003</v>
      </c>
      <c r="Q180" s="4">
        <v>52.424553000000003</v>
      </c>
      <c r="R180" s="4" t="s">
        <v>2924</v>
      </c>
      <c r="S180" s="3" t="s">
        <v>3921</v>
      </c>
      <c r="T180" s="4">
        <v>8.01</v>
      </c>
      <c r="U180" s="4">
        <v>1692.0773120700001</v>
      </c>
      <c r="V180" s="10">
        <v>2114.9113120000002</v>
      </c>
      <c r="W180" s="4">
        <v>0</v>
      </c>
      <c r="X180" s="4">
        <v>11.25</v>
      </c>
      <c r="Y180" s="4">
        <v>2.36</v>
      </c>
      <c r="Z180" s="4" t="s">
        <v>2924</v>
      </c>
      <c r="AA180" s="10" t="s">
        <v>2924</v>
      </c>
      <c r="AB180" s="10" t="s">
        <v>2924</v>
      </c>
      <c r="AC180" s="4">
        <v>11.13369</v>
      </c>
      <c r="AD180" s="4">
        <v>7.9859475865756</v>
      </c>
      <c r="AE180" s="4">
        <v>8.4775726012284007</v>
      </c>
      <c r="AF180" s="4">
        <v>52.424553000000003</v>
      </c>
      <c r="AG180" s="4">
        <v>29.162260824961201</v>
      </c>
      <c r="AH180" s="4">
        <v>28.5465140342708</v>
      </c>
      <c r="AI180" s="4">
        <v>5.2148440000000003</v>
      </c>
      <c r="AJ180" s="4">
        <v>5.2148440000000003</v>
      </c>
    </row>
    <row r="181" spans="1:36" x14ac:dyDescent="0.3">
      <c r="A181" s="1" t="s">
        <v>175</v>
      </c>
      <c r="B181" s="2">
        <v>4993561</v>
      </c>
      <c r="C181" s="3" t="s">
        <v>2935</v>
      </c>
      <c r="D181" s="4">
        <v>9249.4657062400001</v>
      </c>
      <c r="E181" s="3" t="s">
        <v>2936</v>
      </c>
      <c r="F181" s="3" t="s">
        <v>2937</v>
      </c>
      <c r="G181" s="3" t="s">
        <v>3037</v>
      </c>
      <c r="H181" s="3" t="s">
        <v>3037</v>
      </c>
      <c r="I181" s="3" t="s">
        <v>3159</v>
      </c>
      <c r="J181" s="4">
        <v>38.710793000000002</v>
      </c>
      <c r="K181" s="4">
        <v>9.9693740000000002</v>
      </c>
      <c r="L181" s="4">
        <v>-9.4679009999999995</v>
      </c>
      <c r="M181" s="4">
        <v>-8.2000989999999998</v>
      </c>
      <c r="N181" s="4">
        <v>24.546475000000001</v>
      </c>
      <c r="O181" s="4">
        <v>22.823262</v>
      </c>
      <c r="P181" s="4">
        <v>5.2791189999999997</v>
      </c>
      <c r="Q181" s="4">
        <v>15.667747</v>
      </c>
      <c r="R181" s="4">
        <v>25.114000000000001</v>
      </c>
      <c r="S181" s="3" t="s">
        <v>3922</v>
      </c>
      <c r="T181" s="5">
        <v>240.58</v>
      </c>
      <c r="U181" s="4">
        <v>9249.4657062400001</v>
      </c>
      <c r="V181" s="10">
        <v>9283.8767059999991</v>
      </c>
      <c r="W181" s="4">
        <v>0.61517998171086496</v>
      </c>
      <c r="X181" s="4">
        <v>282.98</v>
      </c>
      <c r="Y181" s="4">
        <v>163.5</v>
      </c>
      <c r="Z181" s="4">
        <v>24.546475000000001</v>
      </c>
      <c r="AA181" s="10">
        <v>24.200054318799999</v>
      </c>
      <c r="AB181" s="10">
        <v>24.564645819999999</v>
      </c>
      <c r="AC181" s="4">
        <v>2.0708319999999998</v>
      </c>
      <c r="AD181" s="4">
        <v>2.0120751918409998</v>
      </c>
      <c r="AE181" s="4">
        <v>2.0428436218680002</v>
      </c>
      <c r="AF181" s="4">
        <v>15.667747</v>
      </c>
      <c r="AG181" s="4">
        <v>16.3707468044527</v>
      </c>
      <c r="AH181" s="4">
        <v>16.777989562448301</v>
      </c>
      <c r="AI181" s="4">
        <v>5.2791189999999997</v>
      </c>
      <c r="AJ181" s="4">
        <v>10.450004</v>
      </c>
    </row>
    <row r="182" spans="1:36" x14ac:dyDescent="0.3">
      <c r="A182" s="1" t="s">
        <v>176</v>
      </c>
      <c r="B182" s="2">
        <v>4073928</v>
      </c>
      <c r="C182" s="3" t="s">
        <v>2919</v>
      </c>
      <c r="D182" s="4">
        <v>133110.66993042</v>
      </c>
      <c r="E182" s="3" t="s">
        <v>2945</v>
      </c>
      <c r="F182" s="3" t="s">
        <v>2990</v>
      </c>
      <c r="G182" s="3" t="s">
        <v>2990</v>
      </c>
      <c r="H182" s="3" t="s">
        <v>2991</v>
      </c>
      <c r="I182" s="3" t="s">
        <v>2992</v>
      </c>
      <c r="J182" s="4">
        <v>0.95032399999999995</v>
      </c>
      <c r="K182" s="4">
        <v>-14.867819000000001</v>
      </c>
      <c r="L182" s="4">
        <v>-4.0471579999999996</v>
      </c>
      <c r="M182" s="4">
        <v>-3.40124</v>
      </c>
      <c r="N182" s="4">
        <v>19</v>
      </c>
      <c r="O182" s="4">
        <v>18.070253000000001</v>
      </c>
      <c r="P182" s="4">
        <v>7.0769159999999998</v>
      </c>
      <c r="Q182" s="4">
        <v>15.770028999999999</v>
      </c>
      <c r="R182" s="4">
        <v>22.425529000000001</v>
      </c>
      <c r="S182" s="3" t="s">
        <v>3923</v>
      </c>
      <c r="T182" s="4">
        <v>163.59</v>
      </c>
      <c r="U182" s="4">
        <v>133110.66993042</v>
      </c>
      <c r="V182" s="10">
        <v>130244.66993</v>
      </c>
      <c r="W182" s="4">
        <v>0.97805489333088802</v>
      </c>
      <c r="X182" s="4">
        <v>255.89</v>
      </c>
      <c r="Y182" s="4">
        <v>148.05000000000001</v>
      </c>
      <c r="Z182" s="4">
        <v>19</v>
      </c>
      <c r="AA182" s="10">
        <v>17.3040979158</v>
      </c>
      <c r="AB182" s="10">
        <v>17.3040979158</v>
      </c>
      <c r="AC182" s="4">
        <v>4.7926359999999999</v>
      </c>
      <c r="AD182" s="4">
        <v>4.4338650269327999</v>
      </c>
      <c r="AE182" s="4">
        <v>4.4338650269327999</v>
      </c>
      <c r="AF182" s="4">
        <v>15.770028999999999</v>
      </c>
      <c r="AG182" s="4">
        <v>14.113325403151199</v>
      </c>
      <c r="AH182" s="4">
        <v>14.113325403151199</v>
      </c>
      <c r="AI182" s="4">
        <v>7.0769159999999998</v>
      </c>
      <c r="AJ182" s="4">
        <v>8.952553</v>
      </c>
    </row>
    <row r="183" spans="1:36" x14ac:dyDescent="0.3">
      <c r="A183" s="1" t="s">
        <v>177</v>
      </c>
      <c r="B183" s="2">
        <v>4966942</v>
      </c>
      <c r="C183" s="3" t="s">
        <v>2940</v>
      </c>
      <c r="D183" s="4">
        <v>1704.85763746</v>
      </c>
      <c r="E183" s="3" t="s">
        <v>2945</v>
      </c>
      <c r="F183" s="3" t="s">
        <v>3021</v>
      </c>
      <c r="G183" s="3" t="s">
        <v>3022</v>
      </c>
      <c r="H183" s="3" t="s">
        <v>3022</v>
      </c>
      <c r="I183" s="3" t="s">
        <v>3160</v>
      </c>
      <c r="J183" s="4">
        <v>80.956937999999994</v>
      </c>
      <c r="K183" s="4">
        <v>173.46348499999999</v>
      </c>
      <c r="L183" s="4">
        <v>11.006751</v>
      </c>
      <c r="M183" s="4">
        <v>3.815537</v>
      </c>
      <c r="N183" s="4" t="s">
        <v>2924</v>
      </c>
      <c r="O183" s="4" t="s">
        <v>2924</v>
      </c>
      <c r="P183" s="4">
        <v>7.9974619999999996</v>
      </c>
      <c r="Q183" s="4" t="s">
        <v>2924</v>
      </c>
      <c r="R183" s="4" t="s">
        <v>2924</v>
      </c>
      <c r="S183" s="3" t="s">
        <v>3924</v>
      </c>
      <c r="T183" s="4">
        <v>37.82</v>
      </c>
      <c r="U183" s="4">
        <v>1704.85763746</v>
      </c>
      <c r="V183" s="10">
        <v>1792.0496370000001</v>
      </c>
      <c r="W183" s="4">
        <v>0</v>
      </c>
      <c r="X183" s="4">
        <v>44.5</v>
      </c>
      <c r="Y183" s="5">
        <v>6.7</v>
      </c>
      <c r="Z183" s="4" t="s">
        <v>2924</v>
      </c>
      <c r="AA183" s="10">
        <v>83.120879120799998</v>
      </c>
      <c r="AB183" s="10" t="s">
        <v>2924</v>
      </c>
      <c r="AC183" s="4">
        <v>8.5520180000000003</v>
      </c>
      <c r="AD183" s="4">
        <v>3.7624428264149001</v>
      </c>
      <c r="AE183" s="4">
        <v>7.1956210598590999</v>
      </c>
      <c r="AF183" s="4" t="s">
        <v>2924</v>
      </c>
      <c r="AG183" s="4">
        <v>36.657726895225601</v>
      </c>
      <c r="AH183" s="4" t="s">
        <v>2924</v>
      </c>
      <c r="AI183" s="4">
        <v>7.9974619999999996</v>
      </c>
      <c r="AJ183" s="4">
        <v>8.3377429999999997</v>
      </c>
    </row>
    <row r="184" spans="1:36" x14ac:dyDescent="0.3">
      <c r="A184" s="1" t="s">
        <v>178</v>
      </c>
      <c r="B184" s="2">
        <v>10514854</v>
      </c>
      <c r="C184" s="3" t="s">
        <v>2940</v>
      </c>
      <c r="D184" s="4">
        <v>102.4053327674</v>
      </c>
      <c r="E184" s="3" t="s">
        <v>2920</v>
      </c>
      <c r="F184" s="3" t="s">
        <v>2921</v>
      </c>
      <c r="G184" s="3" t="s">
        <v>2941</v>
      </c>
      <c r="H184" s="3" t="s">
        <v>2941</v>
      </c>
      <c r="I184" s="3" t="s">
        <v>2942</v>
      </c>
      <c r="J184" s="4">
        <v>-71.791667000000004</v>
      </c>
      <c r="K184" s="4">
        <v>-88.570130000000006</v>
      </c>
      <c r="L184" s="4">
        <v>-90.667019999999994</v>
      </c>
      <c r="M184" s="4">
        <v>-23.469564999999999</v>
      </c>
      <c r="N184" s="4" t="s">
        <v>2924</v>
      </c>
      <c r="O184" s="4" t="s">
        <v>2924</v>
      </c>
      <c r="P184" s="4">
        <v>17.256862999999999</v>
      </c>
      <c r="Q184" s="4" t="s">
        <v>2924</v>
      </c>
      <c r="R184" s="4" t="s">
        <v>2924</v>
      </c>
      <c r="S184" s="3" t="s">
        <v>3925</v>
      </c>
      <c r="T184" s="5">
        <v>0.88009999999999999</v>
      </c>
      <c r="U184" s="4">
        <v>102.4053327674</v>
      </c>
      <c r="V184" s="10">
        <v>5.5093319999999997</v>
      </c>
      <c r="W184" s="4">
        <v>0</v>
      </c>
      <c r="X184" s="5">
        <v>10.623699999999999</v>
      </c>
      <c r="Y184" s="4">
        <v>0.83819999999999995</v>
      </c>
      <c r="Z184" s="4" t="s">
        <v>2924</v>
      </c>
      <c r="AA184" s="10" t="s">
        <v>2924</v>
      </c>
      <c r="AB184" s="10" t="s">
        <v>2924</v>
      </c>
      <c r="AC184" s="4" t="s">
        <v>2924</v>
      </c>
      <c r="AD184" s="4">
        <v>0.35556235357900001</v>
      </c>
      <c r="AE184" s="4">
        <v>10.324835082458801</v>
      </c>
      <c r="AF184" s="4" t="s">
        <v>2924</v>
      </c>
      <c r="AG184" s="4" t="s">
        <v>2924</v>
      </c>
      <c r="AH184" s="4" t="s">
        <v>2924</v>
      </c>
      <c r="AI184" s="4">
        <v>17.256862999999999</v>
      </c>
      <c r="AJ184" s="4">
        <v>17.256862999999999</v>
      </c>
    </row>
    <row r="185" spans="1:36" x14ac:dyDescent="0.3">
      <c r="A185" s="1" t="s">
        <v>179</v>
      </c>
      <c r="B185" s="2">
        <v>5256437</v>
      </c>
      <c r="C185" s="3" t="s">
        <v>2919</v>
      </c>
      <c r="D185" s="4">
        <v>114433.44924596</v>
      </c>
      <c r="E185" s="3" t="s">
        <v>2945</v>
      </c>
      <c r="F185" s="3" t="s">
        <v>2946</v>
      </c>
      <c r="G185" s="3" t="s">
        <v>2947</v>
      </c>
      <c r="H185" s="3" t="s">
        <v>2989</v>
      </c>
      <c r="I185" s="3" t="s">
        <v>3063</v>
      </c>
      <c r="J185" s="4">
        <v>727.444795</v>
      </c>
      <c r="K185" s="4">
        <v>170.433817</v>
      </c>
      <c r="L185" s="4">
        <v>4.8490250000000001</v>
      </c>
      <c r="M185" s="4">
        <v>5.09138</v>
      </c>
      <c r="N185" s="4">
        <v>103.080411</v>
      </c>
      <c r="O185" s="4">
        <v>64.740838999999994</v>
      </c>
      <c r="P185" s="4">
        <v>121.912764</v>
      </c>
      <c r="Q185" s="4">
        <v>59.400925000000001</v>
      </c>
      <c r="R185" s="4">
        <v>72.498412000000002</v>
      </c>
      <c r="S185" s="3" t="s">
        <v>3926</v>
      </c>
      <c r="T185" s="4">
        <v>340.99</v>
      </c>
      <c r="U185" s="4">
        <v>114433.44924596</v>
      </c>
      <c r="V185" s="10">
        <v>117375.87224500001</v>
      </c>
      <c r="W185" s="4">
        <v>0</v>
      </c>
      <c r="X185" s="4">
        <v>417.63499999999999</v>
      </c>
      <c r="Y185" s="4">
        <v>37.4</v>
      </c>
      <c r="Z185" s="4">
        <v>103.080411</v>
      </c>
      <c r="AA185" s="10">
        <v>61.654040175699997</v>
      </c>
      <c r="AB185" s="10">
        <v>84.1564121169</v>
      </c>
      <c r="AC185" s="4">
        <v>27.362065000000001</v>
      </c>
      <c r="AD185" s="4">
        <v>21.876284097115501</v>
      </c>
      <c r="AE185" s="4">
        <v>25.5533962925007</v>
      </c>
      <c r="AF185" s="4">
        <v>59.400925000000001</v>
      </c>
      <c r="AG185" s="4">
        <v>35.777478764947801</v>
      </c>
      <c r="AH185" s="4">
        <v>44.641883699756598</v>
      </c>
      <c r="AI185" s="4">
        <v>121.912764</v>
      </c>
      <c r="AJ185" s="4" t="s">
        <v>2924</v>
      </c>
    </row>
    <row r="186" spans="1:36" x14ac:dyDescent="0.3">
      <c r="A186" s="1" t="s">
        <v>180</v>
      </c>
      <c r="B186" s="2">
        <v>4982603</v>
      </c>
      <c r="C186" s="3" t="s">
        <v>2935</v>
      </c>
      <c r="D186" s="4">
        <v>10525.811601359999</v>
      </c>
      <c r="E186" s="3" t="s">
        <v>3031</v>
      </c>
      <c r="F186" s="3" t="s">
        <v>3031</v>
      </c>
      <c r="G186" s="3" t="s">
        <v>3115</v>
      </c>
      <c r="H186" s="3" t="s">
        <v>3161</v>
      </c>
      <c r="I186" s="3" t="s">
        <v>3162</v>
      </c>
      <c r="J186" s="4">
        <v>25.271243999999999</v>
      </c>
      <c r="K186" s="4">
        <v>1.4559679999999999</v>
      </c>
      <c r="L186" s="4">
        <v>-6.2525930000000001</v>
      </c>
      <c r="M186" s="4">
        <v>-7.0622800000000003</v>
      </c>
      <c r="N186" s="4">
        <v>31.743929000000001</v>
      </c>
      <c r="O186" s="4">
        <v>27.716839</v>
      </c>
      <c r="P186" s="4">
        <v>4.1428979999999997</v>
      </c>
      <c r="Q186" s="4">
        <v>14.191129</v>
      </c>
      <c r="R186" s="4">
        <v>32.930458000000002</v>
      </c>
      <c r="S186" s="3" t="s">
        <v>3927</v>
      </c>
      <c r="T186" s="4">
        <v>158.18</v>
      </c>
      <c r="U186" s="4">
        <v>10525.811601359999</v>
      </c>
      <c r="V186" s="10">
        <v>11369.705601</v>
      </c>
      <c r="W186" s="4">
        <v>1.1379441143001601</v>
      </c>
      <c r="X186" s="5">
        <v>178.03</v>
      </c>
      <c r="Y186" s="4">
        <v>122.29349999999999</v>
      </c>
      <c r="Z186" s="4">
        <v>31.743929000000001</v>
      </c>
      <c r="AA186" s="10">
        <v>27.107432351300002</v>
      </c>
      <c r="AB186" s="10">
        <v>29.310667504200001</v>
      </c>
      <c r="AC186" s="4">
        <v>3.1818659999999999</v>
      </c>
      <c r="AD186" s="4">
        <v>3.0578394143061001</v>
      </c>
      <c r="AE186" s="4">
        <v>3.1623562503246001</v>
      </c>
      <c r="AF186" s="4">
        <v>14.191129</v>
      </c>
      <c r="AG186" s="4">
        <v>13.746684721596999</v>
      </c>
      <c r="AH186" s="4">
        <v>14.7742833244246</v>
      </c>
      <c r="AI186" s="4">
        <v>4.1428979999999997</v>
      </c>
      <c r="AJ186" s="4">
        <v>8.0947750000000003</v>
      </c>
    </row>
    <row r="187" spans="1:36" x14ac:dyDescent="0.3">
      <c r="A187" s="1" t="s">
        <v>181</v>
      </c>
      <c r="B187" s="2">
        <v>4306801</v>
      </c>
      <c r="C187" s="3" t="s">
        <v>2935</v>
      </c>
      <c r="D187" s="4">
        <v>13834.203597539999</v>
      </c>
      <c r="E187" s="3" t="s">
        <v>2925</v>
      </c>
      <c r="F187" s="3" t="s">
        <v>3011</v>
      </c>
      <c r="G187" s="3" t="s">
        <v>3012</v>
      </c>
      <c r="H187" s="3" t="s">
        <v>3013</v>
      </c>
      <c r="I187" s="3" t="s">
        <v>3014</v>
      </c>
      <c r="J187" s="4">
        <v>-33.880026999999998</v>
      </c>
      <c r="K187" s="4">
        <v>-15.72165</v>
      </c>
      <c r="L187" s="4">
        <v>11.922419</v>
      </c>
      <c r="M187" s="4">
        <v>1.535277</v>
      </c>
      <c r="N187" s="4">
        <v>6.5096220000000002</v>
      </c>
      <c r="O187" s="4">
        <v>13.797468</v>
      </c>
      <c r="P187" s="4">
        <v>1.557266</v>
      </c>
      <c r="Q187" s="4">
        <v>7.3981009999999996</v>
      </c>
      <c r="R187" s="4">
        <v>18.182869</v>
      </c>
      <c r="S187" s="3" t="s">
        <v>3928</v>
      </c>
      <c r="T187" s="4">
        <v>58.86</v>
      </c>
      <c r="U187" s="4">
        <v>13834.203597539999</v>
      </c>
      <c r="V187" s="10">
        <v>22392.203597</v>
      </c>
      <c r="W187" s="4">
        <v>0</v>
      </c>
      <c r="X187" s="4">
        <v>91.66</v>
      </c>
      <c r="Y187" s="4">
        <v>51.47</v>
      </c>
      <c r="Z187" s="4">
        <v>6.5096220000000002</v>
      </c>
      <c r="AA187" s="10">
        <v>8.6806477302000005</v>
      </c>
      <c r="AB187" s="10">
        <v>9.5770229549000003</v>
      </c>
      <c r="AC187" s="4">
        <v>1.135219</v>
      </c>
      <c r="AD187" s="4">
        <v>1.1135061174750001</v>
      </c>
      <c r="AE187" s="4">
        <v>1.1372062102055001</v>
      </c>
      <c r="AF187" s="4">
        <v>7.3981009999999996</v>
      </c>
      <c r="AG187" s="4">
        <v>7.0574536165432997</v>
      </c>
      <c r="AH187" s="4">
        <v>7.2456234526765</v>
      </c>
      <c r="AI187" s="4">
        <v>1.557266</v>
      </c>
      <c r="AJ187" s="4">
        <v>9.3651549999999997</v>
      </c>
    </row>
    <row r="188" spans="1:36" x14ac:dyDescent="0.3">
      <c r="A188" s="1" t="s">
        <v>182</v>
      </c>
      <c r="B188" s="2">
        <v>4019141</v>
      </c>
      <c r="C188" s="3" t="s">
        <v>2935</v>
      </c>
      <c r="D188" s="4">
        <v>9929.7123987600007</v>
      </c>
      <c r="E188" s="3" t="s">
        <v>2925</v>
      </c>
      <c r="F188" s="3" t="s">
        <v>2980</v>
      </c>
      <c r="G188" s="3" t="s">
        <v>2981</v>
      </c>
      <c r="H188" s="3" t="s">
        <v>3163</v>
      </c>
      <c r="I188" s="3" t="s">
        <v>3164</v>
      </c>
      <c r="J188" s="4">
        <v>35.616438000000002</v>
      </c>
      <c r="K188" s="4">
        <v>-0.34437099999999998</v>
      </c>
      <c r="L188" s="4">
        <v>-3.4146339999999999</v>
      </c>
      <c r="M188" s="4">
        <v>-6.3480210000000001</v>
      </c>
      <c r="N188" s="4">
        <v>38</v>
      </c>
      <c r="O188" s="4">
        <v>33.087071000000002</v>
      </c>
      <c r="P188" s="4">
        <v>3.2673269999999999</v>
      </c>
      <c r="Q188" s="4">
        <v>6.2040519999999999</v>
      </c>
      <c r="R188" s="4">
        <v>19.531113999999999</v>
      </c>
      <c r="S188" s="3" t="s">
        <v>3929</v>
      </c>
      <c r="T188" s="4">
        <v>37.619999999999997</v>
      </c>
      <c r="U188" s="4">
        <v>9929.7123987600007</v>
      </c>
      <c r="V188" s="10">
        <v>14789.013397999999</v>
      </c>
      <c r="W188" s="4">
        <v>1.1164274322169101</v>
      </c>
      <c r="X188" s="4">
        <v>42.49</v>
      </c>
      <c r="Y188" s="4">
        <v>27.465</v>
      </c>
      <c r="Z188" s="4">
        <v>38</v>
      </c>
      <c r="AA188" s="10">
        <v>19.397851901799999</v>
      </c>
      <c r="AB188" s="10">
        <v>19.397851901799999</v>
      </c>
      <c r="AC188" s="4">
        <v>0.84990900000000003</v>
      </c>
      <c r="AD188" s="4">
        <v>0.78998389224359999</v>
      </c>
      <c r="AE188" s="4">
        <v>0.78998389224359999</v>
      </c>
      <c r="AF188" s="4">
        <v>6.2040519999999999</v>
      </c>
      <c r="AG188" s="4">
        <v>10.448301529414801</v>
      </c>
      <c r="AH188" s="4">
        <v>10.448301529414801</v>
      </c>
      <c r="AI188" s="4">
        <v>3.2673269999999999</v>
      </c>
      <c r="AJ188" s="4" t="s">
        <v>2924</v>
      </c>
    </row>
    <row r="189" spans="1:36" x14ac:dyDescent="0.3">
      <c r="A189" s="1" t="s">
        <v>183</v>
      </c>
      <c r="B189" s="2">
        <v>4090388</v>
      </c>
      <c r="C189" s="3" t="s">
        <v>2935</v>
      </c>
      <c r="D189" s="4">
        <v>2595.2567715199998</v>
      </c>
      <c r="E189" s="3" t="s">
        <v>2930</v>
      </c>
      <c r="F189" s="3" t="s">
        <v>2953</v>
      </c>
      <c r="G189" s="3" t="s">
        <v>3049</v>
      </c>
      <c r="H189" s="3" t="s">
        <v>3050</v>
      </c>
      <c r="I189" s="3" t="s">
        <v>2971</v>
      </c>
      <c r="J189" s="4">
        <v>-12.690355</v>
      </c>
      <c r="K189" s="4">
        <v>-8.266667</v>
      </c>
      <c r="L189" s="4">
        <v>-5.817933</v>
      </c>
      <c r="M189" s="4">
        <v>-4.7750870000000001</v>
      </c>
      <c r="N189" s="5">
        <v>10.1925925925926</v>
      </c>
      <c r="O189" s="4">
        <v>6.6138212696464</v>
      </c>
      <c r="P189" s="4">
        <v>1.0813360000000001</v>
      </c>
      <c r="Q189" s="4" t="s">
        <v>2934</v>
      </c>
      <c r="R189" s="4" t="s">
        <v>2934</v>
      </c>
      <c r="S189" s="3" t="s">
        <v>3930</v>
      </c>
      <c r="T189" s="4">
        <v>13.76</v>
      </c>
      <c r="U189" s="4">
        <v>2595.2567715199998</v>
      </c>
      <c r="V189" s="10" t="s">
        <v>2934</v>
      </c>
      <c r="W189" s="4">
        <v>12.5</v>
      </c>
      <c r="X189" s="4">
        <v>16.350000000000001</v>
      </c>
      <c r="Y189" s="4">
        <v>11.92</v>
      </c>
      <c r="Z189" s="4">
        <v>10.177515</v>
      </c>
      <c r="AA189" s="10">
        <v>10.204687036399999</v>
      </c>
      <c r="AB189" s="10">
        <v>11.672491601899999</v>
      </c>
      <c r="AC189" s="4" t="s">
        <v>2934</v>
      </c>
      <c r="AD189" s="4" t="s">
        <v>2934</v>
      </c>
      <c r="AE189" s="4" t="s">
        <v>2934</v>
      </c>
      <c r="AF189" s="4" t="s">
        <v>2934</v>
      </c>
      <c r="AG189" s="4" t="s">
        <v>2934</v>
      </c>
      <c r="AH189" s="4" t="s">
        <v>2934</v>
      </c>
      <c r="AI189" s="4">
        <v>1.0813360000000001</v>
      </c>
      <c r="AJ189" s="4">
        <v>1.1228070000000001</v>
      </c>
    </row>
    <row r="190" spans="1:36" x14ac:dyDescent="0.3">
      <c r="A190" s="1" t="s">
        <v>184</v>
      </c>
      <c r="B190" s="2">
        <v>11067148</v>
      </c>
      <c r="C190" s="3" t="s">
        <v>2935</v>
      </c>
      <c r="D190" s="4">
        <v>5216.8060286500004</v>
      </c>
      <c r="E190" s="3" t="s">
        <v>3031</v>
      </c>
      <c r="F190" s="3" t="s">
        <v>3031</v>
      </c>
      <c r="G190" s="3" t="s">
        <v>3032</v>
      </c>
      <c r="H190" s="3" t="s">
        <v>3068</v>
      </c>
      <c r="I190" s="3" t="s">
        <v>3165</v>
      </c>
      <c r="J190" s="4">
        <v>-32.274515999999998</v>
      </c>
      <c r="K190" s="4">
        <v>93.227091999999999</v>
      </c>
      <c r="L190" s="4">
        <v>-6.909789</v>
      </c>
      <c r="M190" s="4">
        <v>-5.642023</v>
      </c>
      <c r="N190" s="4">
        <v>31.089744</v>
      </c>
      <c r="O190" s="4" t="s">
        <v>2924</v>
      </c>
      <c r="P190" s="4">
        <v>0.82821</v>
      </c>
      <c r="Q190" s="4">
        <v>27.104839999999999</v>
      </c>
      <c r="R190" s="4" t="s">
        <v>2924</v>
      </c>
      <c r="S190" s="3" t="s">
        <v>3931</v>
      </c>
      <c r="T190" s="5">
        <v>4.8499999999999996</v>
      </c>
      <c r="U190" s="4">
        <v>5216.8060286500004</v>
      </c>
      <c r="V190" s="10">
        <v>6697.6060280000002</v>
      </c>
      <c r="W190" s="4">
        <v>0</v>
      </c>
      <c r="X190" s="4">
        <v>7.8034080000000001</v>
      </c>
      <c r="Y190" s="5">
        <v>2.194</v>
      </c>
      <c r="Z190" s="4">
        <v>31.089744</v>
      </c>
      <c r="AA190" s="10">
        <v>29.146634615300002</v>
      </c>
      <c r="AB190" s="10">
        <v>29.632797702600001</v>
      </c>
      <c r="AC190" s="4">
        <v>7.4368270000000001</v>
      </c>
      <c r="AD190" s="4">
        <v>5.8977382525254001</v>
      </c>
      <c r="AE190" s="4">
        <v>6.7533373365697003</v>
      </c>
      <c r="AF190" s="4">
        <v>27.104839999999999</v>
      </c>
      <c r="AG190" s="4">
        <v>14.8169617689723</v>
      </c>
      <c r="AH190" s="4">
        <v>19.193146995829299</v>
      </c>
      <c r="AI190" s="4">
        <v>0.82821</v>
      </c>
      <c r="AJ190" s="4">
        <v>1.0561849999999999</v>
      </c>
    </row>
    <row r="191" spans="1:36" x14ac:dyDescent="0.3">
      <c r="A191" s="1" t="s">
        <v>185</v>
      </c>
      <c r="B191" s="2">
        <v>4994138</v>
      </c>
      <c r="C191" s="3" t="s">
        <v>2919</v>
      </c>
      <c r="D191" s="4">
        <v>2202.6007710600002</v>
      </c>
      <c r="E191" s="3" t="s">
        <v>2936</v>
      </c>
      <c r="F191" s="3" t="s">
        <v>3056</v>
      </c>
      <c r="G191" s="3" t="s">
        <v>3166</v>
      </c>
      <c r="H191" s="3" t="s">
        <v>3167</v>
      </c>
      <c r="I191" s="3" t="s">
        <v>3168</v>
      </c>
      <c r="J191" s="4">
        <v>-21.018626999999999</v>
      </c>
      <c r="K191" s="4">
        <v>-14.310423</v>
      </c>
      <c r="L191" s="4">
        <v>-11.830273999999999</v>
      </c>
      <c r="M191" s="4">
        <v>-13.300174999999999</v>
      </c>
      <c r="N191" s="4">
        <v>11.706255000000001</v>
      </c>
      <c r="O191" s="4">
        <v>27.331591</v>
      </c>
      <c r="P191" s="4">
        <v>1.6896119999999999</v>
      </c>
      <c r="Q191" s="4">
        <v>6.27379</v>
      </c>
      <c r="R191" s="4">
        <v>46.265562000000003</v>
      </c>
      <c r="S191" s="3" t="s">
        <v>3932</v>
      </c>
      <c r="T191" s="4">
        <v>94.13</v>
      </c>
      <c r="U191" s="4">
        <v>2202.6007710600002</v>
      </c>
      <c r="V191" s="10">
        <v>2417.1847710000002</v>
      </c>
      <c r="W191" s="4">
        <v>0.50993307128439402</v>
      </c>
      <c r="X191" s="4">
        <v>153.60499999999999</v>
      </c>
      <c r="Y191" s="4">
        <v>92.57</v>
      </c>
      <c r="Z191" s="4">
        <v>11.669973000000001</v>
      </c>
      <c r="AA191" s="10">
        <v>13.9733388753</v>
      </c>
      <c r="AB191" s="10">
        <v>15.5845144926</v>
      </c>
      <c r="AC191" s="4">
        <v>0.566496</v>
      </c>
      <c r="AD191" s="4">
        <v>0.56717181951100004</v>
      </c>
      <c r="AE191" s="4">
        <v>0.57789720549250001</v>
      </c>
      <c r="AF191" s="4">
        <v>6.27379</v>
      </c>
      <c r="AG191" s="4">
        <v>7.0359550600718004</v>
      </c>
      <c r="AH191" s="4">
        <v>7.3872982076275999</v>
      </c>
      <c r="AI191" s="4">
        <v>1.6896119999999999</v>
      </c>
      <c r="AJ191" s="4">
        <v>2.4250310000000002</v>
      </c>
    </row>
    <row r="192" spans="1:36" x14ac:dyDescent="0.3">
      <c r="A192" s="1" t="s">
        <v>186</v>
      </c>
      <c r="B192" s="2">
        <v>5306107</v>
      </c>
      <c r="C192" s="3" t="s">
        <v>2919</v>
      </c>
      <c r="D192" s="4">
        <v>4084.8005717999999</v>
      </c>
      <c r="E192" s="3" t="s">
        <v>2920</v>
      </c>
      <c r="F192" s="3" t="s">
        <v>2921</v>
      </c>
      <c r="G192" s="3" t="s">
        <v>2941</v>
      </c>
      <c r="H192" s="3" t="s">
        <v>2941</v>
      </c>
      <c r="I192" s="3" t="s">
        <v>2942</v>
      </c>
      <c r="J192" s="4">
        <v>40.278551999999998</v>
      </c>
      <c r="K192" s="4">
        <v>-12.781434000000001</v>
      </c>
      <c r="L192" s="4">
        <v>-13.391424000000001</v>
      </c>
      <c r="M192" s="4">
        <v>-9.8568020000000001</v>
      </c>
      <c r="N192" s="4" t="s">
        <v>2924</v>
      </c>
      <c r="O192" s="4" t="s">
        <v>2924</v>
      </c>
      <c r="P192" s="4">
        <v>8.4439969999999995</v>
      </c>
      <c r="Q192" s="4" t="s">
        <v>2924</v>
      </c>
      <c r="R192" s="4">
        <v>89.640904000000006</v>
      </c>
      <c r="S192" s="3" t="s">
        <v>3933</v>
      </c>
      <c r="T192" s="4">
        <v>75.540000000000006</v>
      </c>
      <c r="U192" s="4">
        <v>4084.8005717999999</v>
      </c>
      <c r="V192" s="10">
        <v>3473.4505709999999</v>
      </c>
      <c r="W192" s="4">
        <v>0</v>
      </c>
      <c r="X192" s="4">
        <v>107.3699</v>
      </c>
      <c r="Y192" s="4">
        <v>47.88</v>
      </c>
      <c r="Z192" s="4" t="s">
        <v>2924</v>
      </c>
      <c r="AA192" s="10" t="s">
        <v>2924</v>
      </c>
      <c r="AB192" s="10" t="s">
        <v>2924</v>
      </c>
      <c r="AC192" s="4">
        <v>22.291716000000001</v>
      </c>
      <c r="AD192" s="4">
        <v>37.839584145386198</v>
      </c>
      <c r="AE192" s="4">
        <v>28.538706801469999</v>
      </c>
      <c r="AF192" s="4" t="s">
        <v>2924</v>
      </c>
      <c r="AG192" s="4" t="s">
        <v>2924</v>
      </c>
      <c r="AH192" s="4" t="s">
        <v>2924</v>
      </c>
      <c r="AI192" s="4">
        <v>8.4439969999999995</v>
      </c>
      <c r="AJ192" s="4">
        <v>8.4439969999999995</v>
      </c>
    </row>
    <row r="193" spans="1:36" x14ac:dyDescent="0.3">
      <c r="A193" s="1" t="s">
        <v>187</v>
      </c>
      <c r="B193" s="2">
        <v>103577</v>
      </c>
      <c r="C193" s="3" t="s">
        <v>2919</v>
      </c>
      <c r="D193" s="4">
        <v>34095.52476126</v>
      </c>
      <c r="E193" s="3" t="s">
        <v>2930</v>
      </c>
      <c r="F193" s="3" t="s">
        <v>2957</v>
      </c>
      <c r="G193" s="3" t="s">
        <v>2957</v>
      </c>
      <c r="H193" s="3" t="s">
        <v>3113</v>
      </c>
      <c r="I193" s="3" t="s">
        <v>3114</v>
      </c>
      <c r="J193" s="4">
        <v>23.225894</v>
      </c>
      <c r="K193" s="4">
        <v>-19.648534000000001</v>
      </c>
      <c r="L193" s="4">
        <v>-4.9315639999999998</v>
      </c>
      <c r="M193" s="4">
        <v>-2.601156</v>
      </c>
      <c r="N193" s="4">
        <v>6.1067114093959702</v>
      </c>
      <c r="O193" s="4">
        <v>5.1947286155995602</v>
      </c>
      <c r="P193" s="4">
        <v>1.5897889999999999</v>
      </c>
      <c r="Q193" s="4">
        <v>6.7728409999999997</v>
      </c>
      <c r="R193" s="4">
        <v>5.4444480000000004</v>
      </c>
      <c r="S193" s="3" t="s">
        <v>3934</v>
      </c>
      <c r="T193" s="4">
        <v>90.99</v>
      </c>
      <c r="U193" s="4">
        <v>34095.52476126</v>
      </c>
      <c r="V193" s="10">
        <v>36627.524761000001</v>
      </c>
      <c r="W193" s="4">
        <v>0</v>
      </c>
      <c r="X193" s="4">
        <v>116.47</v>
      </c>
      <c r="Y193" s="4">
        <v>73.036500000000004</v>
      </c>
      <c r="Z193" s="4">
        <v>6.4992859999999997</v>
      </c>
      <c r="AA193" s="10">
        <v>10.8376907226</v>
      </c>
      <c r="AB193" s="10">
        <v>10.2976343394</v>
      </c>
      <c r="AC193" s="4">
        <v>2.1715490000000002</v>
      </c>
      <c r="AD193" s="4">
        <v>2.1170990468116</v>
      </c>
      <c r="AE193" s="4">
        <v>2.3127324754554999</v>
      </c>
      <c r="AF193" s="4">
        <v>6.7728409999999997</v>
      </c>
      <c r="AG193" s="4" t="s">
        <v>2934</v>
      </c>
      <c r="AH193" s="4" t="s">
        <v>2934</v>
      </c>
      <c r="AI193" s="4">
        <v>1.5897889999999999</v>
      </c>
      <c r="AJ193" s="4">
        <v>1.7081869999999999</v>
      </c>
    </row>
    <row r="194" spans="1:36" x14ac:dyDescent="0.3">
      <c r="A194" s="1" t="s">
        <v>188</v>
      </c>
      <c r="B194" s="2">
        <v>4098789</v>
      </c>
      <c r="C194" s="3" t="s">
        <v>2935</v>
      </c>
      <c r="D194" s="4">
        <v>2494.1341141799999</v>
      </c>
      <c r="E194" s="3" t="s">
        <v>3031</v>
      </c>
      <c r="F194" s="3" t="s">
        <v>3031</v>
      </c>
      <c r="G194" s="3" t="s">
        <v>3051</v>
      </c>
      <c r="H194" s="3" t="s">
        <v>3079</v>
      </c>
      <c r="I194" s="3" t="s">
        <v>3169</v>
      </c>
      <c r="J194" s="4">
        <v>-17.546695</v>
      </c>
      <c r="K194" s="4">
        <v>7.3750679999999997</v>
      </c>
      <c r="L194" s="4">
        <v>-17.561501</v>
      </c>
      <c r="M194" s="4">
        <v>-10.698308000000001</v>
      </c>
      <c r="N194" s="4">
        <v>14.250387999999999</v>
      </c>
      <c r="O194" s="4">
        <v>11.89892</v>
      </c>
      <c r="P194" s="4">
        <v>1.7268269999999999</v>
      </c>
      <c r="Q194" s="4">
        <v>5.9659440000000004</v>
      </c>
      <c r="R194" s="4">
        <v>16.365158999999998</v>
      </c>
      <c r="S194" s="3" t="s">
        <v>3935</v>
      </c>
      <c r="T194" s="4">
        <v>137.72999999999999</v>
      </c>
      <c r="U194" s="4">
        <v>2494.1341141799999</v>
      </c>
      <c r="V194" s="10">
        <v>2375.460114</v>
      </c>
      <c r="W194" s="4">
        <v>0.72605822987003599</v>
      </c>
      <c r="X194" s="5">
        <v>187.6</v>
      </c>
      <c r="Y194" s="4">
        <v>116.44</v>
      </c>
      <c r="Z194" s="4">
        <v>14.250387999999999</v>
      </c>
      <c r="AA194" s="10">
        <v>8.4727724598999998</v>
      </c>
      <c r="AB194" s="10">
        <v>39.520803443299997</v>
      </c>
      <c r="AC194" s="4">
        <v>0.89797300000000002</v>
      </c>
      <c r="AD194" s="4">
        <v>1.0050959342203001</v>
      </c>
      <c r="AE194" s="4">
        <v>0.92645491520699996</v>
      </c>
      <c r="AF194" s="4">
        <v>5.9659440000000004</v>
      </c>
      <c r="AG194" s="4">
        <v>8.6986744469630004</v>
      </c>
      <c r="AH194" s="4">
        <v>8.6741189048685001</v>
      </c>
      <c r="AI194" s="4">
        <v>1.7268269999999999</v>
      </c>
      <c r="AJ194" s="4">
        <v>1.7268269999999999</v>
      </c>
    </row>
    <row r="195" spans="1:36" x14ac:dyDescent="0.3">
      <c r="A195" s="1" t="s">
        <v>189</v>
      </c>
      <c r="B195" s="2">
        <v>22112739</v>
      </c>
      <c r="C195" s="3" t="s">
        <v>2935</v>
      </c>
      <c r="D195" s="4">
        <v>4082.46475091</v>
      </c>
      <c r="E195" s="3" t="s">
        <v>2936</v>
      </c>
      <c r="F195" s="3" t="s">
        <v>2937</v>
      </c>
      <c r="G195" s="3" t="s">
        <v>2951</v>
      </c>
      <c r="H195" s="3" t="s">
        <v>2951</v>
      </c>
      <c r="I195" s="3" t="s">
        <v>3039</v>
      </c>
      <c r="J195" s="4">
        <v>47.131782999999999</v>
      </c>
      <c r="K195" s="4">
        <v>210.130719</v>
      </c>
      <c r="L195" s="4">
        <v>87.549407000000002</v>
      </c>
      <c r="M195" s="4">
        <v>13.110846</v>
      </c>
      <c r="N195" s="4" t="s">
        <v>2924</v>
      </c>
      <c r="O195" s="4" t="s">
        <v>2924</v>
      </c>
      <c r="P195" s="4">
        <v>8.6194369999999996</v>
      </c>
      <c r="Q195" s="4" t="s">
        <v>2924</v>
      </c>
      <c r="R195" s="4" t="s">
        <v>2924</v>
      </c>
      <c r="S195" s="3" t="s">
        <v>3936</v>
      </c>
      <c r="T195" s="5">
        <v>9.49</v>
      </c>
      <c r="U195" s="4">
        <v>4082.46475091</v>
      </c>
      <c r="V195" s="10">
        <v>3659.2647499999998</v>
      </c>
      <c r="W195" s="4">
        <v>0</v>
      </c>
      <c r="X195" s="5">
        <v>10.58</v>
      </c>
      <c r="Y195" s="5">
        <v>2.8206000000000002</v>
      </c>
      <c r="Z195" s="4" t="s">
        <v>2924</v>
      </c>
      <c r="AA195" s="10" t="s">
        <v>2924</v>
      </c>
      <c r="AB195" s="10" t="s">
        <v>2924</v>
      </c>
      <c r="AC195" s="4" t="s">
        <v>2934</v>
      </c>
      <c r="AD195" s="4">
        <v>216.95202677465059</v>
      </c>
      <c r="AE195" s="4" t="s">
        <v>2924</v>
      </c>
      <c r="AF195" s="4" t="s">
        <v>2924</v>
      </c>
      <c r="AG195" s="4" t="s">
        <v>2924</v>
      </c>
      <c r="AH195" s="4" t="s">
        <v>2924</v>
      </c>
      <c r="AI195" s="4">
        <v>8.6194369999999996</v>
      </c>
      <c r="AJ195" s="4">
        <v>8.6272730000000006</v>
      </c>
    </row>
    <row r="196" spans="1:36" x14ac:dyDescent="0.3">
      <c r="A196" s="1" t="s">
        <v>190</v>
      </c>
      <c r="B196" s="2">
        <v>4044801</v>
      </c>
      <c r="C196" s="3" t="s">
        <v>2935</v>
      </c>
      <c r="D196" s="4">
        <v>24161.1574248</v>
      </c>
      <c r="E196" s="3" t="s">
        <v>3006</v>
      </c>
      <c r="F196" s="3" t="s">
        <v>3007</v>
      </c>
      <c r="G196" s="3" t="s">
        <v>3008</v>
      </c>
      <c r="H196" s="3" t="s">
        <v>3170</v>
      </c>
      <c r="I196" s="3" t="s">
        <v>3171</v>
      </c>
      <c r="J196" s="4">
        <v>-29.345088000000001</v>
      </c>
      <c r="K196" s="4">
        <v>-17.715123999999999</v>
      </c>
      <c r="L196" s="4">
        <v>-5.661435</v>
      </c>
      <c r="M196" s="4">
        <v>-3.645038</v>
      </c>
      <c r="N196" s="4">
        <v>16.829999999999998</v>
      </c>
      <c r="O196" s="4">
        <v>8.4149999999999991</v>
      </c>
      <c r="P196" s="4">
        <v>1.098301</v>
      </c>
      <c r="Q196" s="4">
        <v>7.5104090000000001</v>
      </c>
      <c r="R196" s="4">
        <v>11.819815</v>
      </c>
      <c r="S196" s="3" t="s">
        <v>3937</v>
      </c>
      <c r="T196" s="4">
        <v>50.49</v>
      </c>
      <c r="U196" s="4">
        <v>24161.1574248</v>
      </c>
      <c r="V196" s="10">
        <v>35019.157423999997</v>
      </c>
      <c r="W196" s="4">
        <v>3.9611804317686699</v>
      </c>
      <c r="X196" s="4">
        <v>74.02</v>
      </c>
      <c r="Y196" s="4">
        <v>48.921500000000002</v>
      </c>
      <c r="Z196" s="4">
        <v>16.829999999999998</v>
      </c>
      <c r="AA196" s="10">
        <v>10.927152317799999</v>
      </c>
      <c r="AB196" s="10">
        <v>10.6966259761</v>
      </c>
      <c r="AC196" s="4">
        <v>0.40247300000000003</v>
      </c>
      <c r="AD196" s="4">
        <v>0.38746042889370003</v>
      </c>
      <c r="AE196" s="4">
        <v>0.4063939113194</v>
      </c>
      <c r="AF196" s="4">
        <v>7.5104090000000001</v>
      </c>
      <c r="AG196" s="4">
        <v>7.9468031159389003</v>
      </c>
      <c r="AH196" s="4">
        <v>7.7954623725526</v>
      </c>
      <c r="AI196" s="4">
        <v>1.098301</v>
      </c>
      <c r="AJ196" s="4">
        <v>1.6116569999999999</v>
      </c>
    </row>
    <row r="197" spans="1:36" x14ac:dyDescent="0.3">
      <c r="A197" s="1" t="s">
        <v>191</v>
      </c>
      <c r="B197" s="2">
        <v>4121009</v>
      </c>
      <c r="C197" s="3" t="s">
        <v>2935</v>
      </c>
      <c r="D197" s="4">
        <v>4300.4754968999996</v>
      </c>
      <c r="E197" s="3" t="s">
        <v>3093</v>
      </c>
      <c r="F197" s="3" t="s">
        <v>3093</v>
      </c>
      <c r="G197" s="3" t="s">
        <v>3172</v>
      </c>
      <c r="H197" s="3" t="s">
        <v>3173</v>
      </c>
      <c r="I197" s="3" t="s">
        <v>3174</v>
      </c>
      <c r="J197" s="4">
        <v>58.284976999999998</v>
      </c>
      <c r="K197" s="4">
        <v>17.464115</v>
      </c>
      <c r="L197" s="4">
        <v>0.94572400000000001</v>
      </c>
      <c r="M197" s="4">
        <v>-5.5405930000000003</v>
      </c>
      <c r="N197" s="4">
        <v>27.037445000000002</v>
      </c>
      <c r="O197" s="4">
        <v>48.613861</v>
      </c>
      <c r="P197" s="4">
        <v>3.331976</v>
      </c>
      <c r="Q197" s="4">
        <v>12.741107</v>
      </c>
      <c r="R197" s="4">
        <v>41.636634999999998</v>
      </c>
      <c r="S197" s="3" t="s">
        <v>3938</v>
      </c>
      <c r="T197" s="4">
        <v>24.55</v>
      </c>
      <c r="U197" s="4">
        <v>4300.4754968999996</v>
      </c>
      <c r="V197" s="10">
        <v>6545.3934959999997</v>
      </c>
      <c r="W197" s="4">
        <v>2.8513238289205698</v>
      </c>
      <c r="X197" s="4">
        <v>27.05</v>
      </c>
      <c r="Y197" s="4">
        <v>14.385</v>
      </c>
      <c r="Z197" s="4">
        <v>27.037445000000002</v>
      </c>
      <c r="AA197" s="10">
        <v>19.116959975</v>
      </c>
      <c r="AB197" s="10">
        <v>24.4685198289</v>
      </c>
      <c r="AC197" s="5">
        <v>6.0007200000000003</v>
      </c>
      <c r="AD197" s="4">
        <v>4.8593981093362997</v>
      </c>
      <c r="AE197" s="4">
        <v>5.6743622135892</v>
      </c>
      <c r="AF197" s="4">
        <v>12.741107</v>
      </c>
      <c r="AG197" s="4">
        <v>9.3846391023863998</v>
      </c>
      <c r="AH197" s="4">
        <v>11.2739826574371</v>
      </c>
      <c r="AI197" s="4">
        <v>3.331976</v>
      </c>
      <c r="AJ197" s="4">
        <v>3.9254880000000001</v>
      </c>
    </row>
    <row r="198" spans="1:36" x14ac:dyDescent="0.3">
      <c r="A198" s="1" t="s">
        <v>192</v>
      </c>
      <c r="B198" s="2">
        <v>4911029</v>
      </c>
      <c r="C198" s="3" t="s">
        <v>2935</v>
      </c>
      <c r="D198" s="4">
        <v>1579.9729275</v>
      </c>
      <c r="E198" s="3" t="s">
        <v>2925</v>
      </c>
      <c r="F198" s="3" t="s">
        <v>2980</v>
      </c>
      <c r="G198" s="3" t="s">
        <v>2981</v>
      </c>
      <c r="H198" s="3" t="s">
        <v>3163</v>
      </c>
      <c r="I198" s="3" t="s">
        <v>3175</v>
      </c>
      <c r="J198" s="4">
        <v>-40.711463000000002</v>
      </c>
      <c r="K198" s="4">
        <v>-10.179641</v>
      </c>
      <c r="L198" s="4">
        <v>-11.971831</v>
      </c>
      <c r="M198" s="4">
        <v>-5.0632910000000004</v>
      </c>
      <c r="N198" s="4">
        <v>10.869565</v>
      </c>
      <c r="O198" s="4" t="s">
        <v>2924</v>
      </c>
      <c r="P198" s="4">
        <v>3.0851500000000001</v>
      </c>
      <c r="Q198" s="4">
        <v>4.7526789999999997</v>
      </c>
      <c r="R198" s="4" t="s">
        <v>2924</v>
      </c>
      <c r="S198" s="3" t="s">
        <v>3939</v>
      </c>
      <c r="T198" s="5">
        <v>7.5</v>
      </c>
      <c r="U198" s="4">
        <v>1579.9729275</v>
      </c>
      <c r="V198" s="10">
        <v>3175.107927</v>
      </c>
      <c r="W198" s="4">
        <v>3.2</v>
      </c>
      <c r="X198" s="4">
        <v>13.2</v>
      </c>
      <c r="Y198" s="5">
        <v>7.1950000000000003</v>
      </c>
      <c r="Z198" s="4">
        <v>10.869565</v>
      </c>
      <c r="AA198" s="10">
        <v>9.4852662197999997</v>
      </c>
      <c r="AB198" s="10">
        <v>11.061946902600001</v>
      </c>
      <c r="AC198" s="4">
        <v>0.70536100000000002</v>
      </c>
      <c r="AD198" s="4">
        <v>0.69002694534260001</v>
      </c>
      <c r="AE198" s="4">
        <v>0.7085042179794</v>
      </c>
      <c r="AF198" s="4">
        <v>4.7526789999999997</v>
      </c>
      <c r="AG198" s="4">
        <v>6.1609155624287997</v>
      </c>
      <c r="AH198" s="4">
        <v>6.5511895792459001</v>
      </c>
      <c r="AI198" s="4">
        <v>3.0851500000000001</v>
      </c>
      <c r="AJ198" s="4">
        <v>3.5561880000000001</v>
      </c>
    </row>
    <row r="199" spans="1:36" x14ac:dyDescent="0.3">
      <c r="A199" s="1" t="s">
        <v>193</v>
      </c>
      <c r="B199" s="2">
        <v>10660585</v>
      </c>
      <c r="C199" s="3" t="s">
        <v>2935</v>
      </c>
      <c r="D199" s="4">
        <v>4845.9768683000002</v>
      </c>
      <c r="E199" s="3" t="s">
        <v>2936</v>
      </c>
      <c r="F199" s="3" t="s">
        <v>2937</v>
      </c>
      <c r="G199" s="3" t="s">
        <v>3035</v>
      </c>
      <c r="H199" s="3" t="s">
        <v>3035</v>
      </c>
      <c r="I199" s="3" t="s">
        <v>3123</v>
      </c>
      <c r="J199" s="4">
        <v>19.096139999999998</v>
      </c>
      <c r="K199" s="4">
        <v>6.75908</v>
      </c>
      <c r="L199" s="4">
        <v>-6.1230279999999997</v>
      </c>
      <c r="M199" s="5">
        <v>-8.9701299999999993</v>
      </c>
      <c r="N199" s="4">
        <v>37.775664999999996</v>
      </c>
      <c r="O199" s="4">
        <v>39.915629000000003</v>
      </c>
      <c r="P199" s="4">
        <v>1.9918199999999999</v>
      </c>
      <c r="Q199" s="4">
        <v>13.477781999999999</v>
      </c>
      <c r="R199" s="4">
        <v>33.640526000000001</v>
      </c>
      <c r="S199" s="3" t="s">
        <v>3940</v>
      </c>
      <c r="T199" s="4">
        <v>99.35</v>
      </c>
      <c r="U199" s="4">
        <v>4845.9768683000002</v>
      </c>
      <c r="V199" s="10">
        <v>5359.7768679999999</v>
      </c>
      <c r="W199" s="4">
        <v>0.20130850528434799</v>
      </c>
      <c r="X199" s="5">
        <v>113.43</v>
      </c>
      <c r="Y199" s="4">
        <v>72.75</v>
      </c>
      <c r="Z199" s="4">
        <v>37.775664999999996</v>
      </c>
      <c r="AA199" s="10">
        <v>24.202192448200002</v>
      </c>
      <c r="AB199" s="10">
        <v>29.763331336099998</v>
      </c>
      <c r="AC199" s="4">
        <v>2.1560709999999998</v>
      </c>
      <c r="AD199" s="4">
        <v>1.8431620031466001</v>
      </c>
      <c r="AE199" s="4">
        <v>2.0660615480688</v>
      </c>
      <c r="AF199" s="4">
        <v>13.477781999999999</v>
      </c>
      <c r="AG199" s="4">
        <v>9.6243939485898995</v>
      </c>
      <c r="AH199" s="4">
        <v>12.101004398085401</v>
      </c>
      <c r="AI199" s="4">
        <v>1.9918199999999999</v>
      </c>
      <c r="AJ199" s="4">
        <v>4.3346419999999997</v>
      </c>
    </row>
    <row r="200" spans="1:36" x14ac:dyDescent="0.3">
      <c r="A200" s="1" t="s">
        <v>194</v>
      </c>
      <c r="B200" s="2">
        <v>5323904</v>
      </c>
      <c r="C200" s="3" t="s">
        <v>2935</v>
      </c>
      <c r="D200" s="4">
        <v>1418.4299395</v>
      </c>
      <c r="E200" s="3" t="s">
        <v>2920</v>
      </c>
      <c r="F200" s="3" t="s">
        <v>2921</v>
      </c>
      <c r="G200" s="3" t="s">
        <v>2941</v>
      </c>
      <c r="H200" s="3" t="s">
        <v>2941</v>
      </c>
      <c r="I200" s="3" t="s">
        <v>2942</v>
      </c>
      <c r="J200" s="4">
        <v>-14.600550999999999</v>
      </c>
      <c r="K200" s="4">
        <v>-5.9466020000000004</v>
      </c>
      <c r="L200" s="4">
        <v>6.0191520000000001</v>
      </c>
      <c r="M200" s="4">
        <v>-3.6069650000000002</v>
      </c>
      <c r="N200" s="4" t="s">
        <v>2924</v>
      </c>
      <c r="O200" s="4" t="s">
        <v>2924</v>
      </c>
      <c r="P200" s="4">
        <v>2.5101209999999998</v>
      </c>
      <c r="Q200" s="4" t="s">
        <v>2924</v>
      </c>
      <c r="R200" s="4" t="s">
        <v>2924</v>
      </c>
      <c r="S200" s="3" t="s">
        <v>3941</v>
      </c>
      <c r="T200" s="4">
        <v>15.5</v>
      </c>
      <c r="U200" s="4">
        <v>1418.4299395</v>
      </c>
      <c r="V200" s="10">
        <v>406.42993899999999</v>
      </c>
      <c r="W200" s="4">
        <v>0</v>
      </c>
      <c r="X200" s="4">
        <v>20.309999999999999</v>
      </c>
      <c r="Y200" s="4">
        <v>13.52</v>
      </c>
      <c r="Z200" s="4" t="s">
        <v>2924</v>
      </c>
      <c r="AA200" s="10" t="s">
        <v>2924</v>
      </c>
      <c r="AB200" s="10" t="s">
        <v>2924</v>
      </c>
      <c r="AC200" s="4">
        <v>1.545361</v>
      </c>
      <c r="AD200" s="4">
        <v>2.7201869923867998</v>
      </c>
      <c r="AE200" s="4">
        <v>1.5600120485165001</v>
      </c>
      <c r="AF200" s="4" t="s">
        <v>2924</v>
      </c>
      <c r="AG200" s="4" t="s">
        <v>2924</v>
      </c>
      <c r="AH200" s="4" t="s">
        <v>2924</v>
      </c>
      <c r="AI200" s="4">
        <v>2.5101209999999998</v>
      </c>
      <c r="AJ200" s="4">
        <v>2.5101209999999998</v>
      </c>
    </row>
    <row r="201" spans="1:36" x14ac:dyDescent="0.3">
      <c r="A201" s="1" t="s">
        <v>195</v>
      </c>
      <c r="B201" s="2">
        <v>9768877</v>
      </c>
      <c r="C201" s="3" t="s">
        <v>2919</v>
      </c>
      <c r="D201" s="4">
        <v>1754.49841909</v>
      </c>
      <c r="E201" s="3" t="s">
        <v>2920</v>
      </c>
      <c r="F201" s="3" t="s">
        <v>2921</v>
      </c>
      <c r="G201" s="3" t="s">
        <v>2941</v>
      </c>
      <c r="H201" s="3" t="s">
        <v>2941</v>
      </c>
      <c r="I201" s="3" t="s">
        <v>3048</v>
      </c>
      <c r="J201" s="4">
        <v>406.41891900000002</v>
      </c>
      <c r="K201" s="4">
        <v>47.684728999999997</v>
      </c>
      <c r="L201" s="4">
        <v>47.249509000000003</v>
      </c>
      <c r="M201" s="4">
        <v>18.124507999999999</v>
      </c>
      <c r="N201" s="4" t="s">
        <v>2924</v>
      </c>
      <c r="O201" s="4" t="s">
        <v>2924</v>
      </c>
      <c r="P201" s="4">
        <v>11.194922</v>
      </c>
      <c r="Q201" s="4" t="s">
        <v>2924</v>
      </c>
      <c r="R201" s="4" t="s">
        <v>2924</v>
      </c>
      <c r="S201" s="3" t="s">
        <v>3942</v>
      </c>
      <c r="T201" s="5">
        <v>14.99</v>
      </c>
      <c r="U201" s="4">
        <v>1754.49841909</v>
      </c>
      <c r="V201" s="10">
        <v>1632.115419</v>
      </c>
      <c r="W201" s="4">
        <v>0</v>
      </c>
      <c r="X201" s="4">
        <v>15.79</v>
      </c>
      <c r="Y201" s="4">
        <v>2.6</v>
      </c>
      <c r="Z201" s="4" t="s">
        <v>2924</v>
      </c>
      <c r="AA201" s="10" t="s">
        <v>2924</v>
      </c>
      <c r="AB201" s="10" t="s">
        <v>2924</v>
      </c>
      <c r="AC201" s="4">
        <v>11.766556</v>
      </c>
      <c r="AD201" s="4">
        <v>6.5911381266742</v>
      </c>
      <c r="AE201" s="4">
        <v>9.0583768270250005</v>
      </c>
      <c r="AF201" s="4" t="s">
        <v>2924</v>
      </c>
      <c r="AG201" s="4" t="s">
        <v>2924</v>
      </c>
      <c r="AH201" s="4" t="s">
        <v>2924</v>
      </c>
      <c r="AI201" s="4">
        <v>11.194922</v>
      </c>
      <c r="AJ201" s="4">
        <v>11.944222999999999</v>
      </c>
    </row>
    <row r="202" spans="1:36" x14ac:dyDescent="0.3">
      <c r="A202" s="1" t="s">
        <v>196</v>
      </c>
      <c r="B202" s="2">
        <v>4565554</v>
      </c>
      <c r="C202" s="3" t="s">
        <v>2940</v>
      </c>
      <c r="D202" s="4">
        <v>1141.6375814</v>
      </c>
      <c r="E202" s="3" t="s">
        <v>2920</v>
      </c>
      <c r="F202" s="3" t="s">
        <v>2921</v>
      </c>
      <c r="G202" s="3" t="s">
        <v>2941</v>
      </c>
      <c r="H202" s="3" t="s">
        <v>2941</v>
      </c>
      <c r="I202" s="3" t="s">
        <v>2942</v>
      </c>
      <c r="J202" s="4">
        <v>-24.094487999999998</v>
      </c>
      <c r="K202" s="4">
        <v>-21.37031</v>
      </c>
      <c r="L202" s="4">
        <v>-2.0325199999999999</v>
      </c>
      <c r="M202" s="4">
        <v>-7.6628350000000003</v>
      </c>
      <c r="N202" s="4" t="s">
        <v>2924</v>
      </c>
      <c r="O202" s="4" t="s">
        <v>2924</v>
      </c>
      <c r="P202" s="4">
        <v>7.2155690000000003</v>
      </c>
      <c r="Q202" s="4" t="s">
        <v>2924</v>
      </c>
      <c r="R202" s="4">
        <v>268.48947099999998</v>
      </c>
      <c r="S202" s="3" t="s">
        <v>3943</v>
      </c>
      <c r="T202" s="5">
        <v>4.82</v>
      </c>
      <c r="U202" s="4">
        <v>1141.6375814</v>
      </c>
      <c r="V202" s="10">
        <v>1080.0995809999999</v>
      </c>
      <c r="W202" s="4">
        <v>0</v>
      </c>
      <c r="X202" s="5">
        <v>10.130000000000001</v>
      </c>
      <c r="Y202" s="5">
        <v>4.32</v>
      </c>
      <c r="Z202" s="4" t="s">
        <v>2924</v>
      </c>
      <c r="AA202" s="10" t="s">
        <v>2924</v>
      </c>
      <c r="AB202" s="10" t="s">
        <v>2924</v>
      </c>
      <c r="AC202" s="4">
        <v>4.2886790000000001</v>
      </c>
      <c r="AD202" s="4">
        <v>2.7916287315853001</v>
      </c>
      <c r="AE202" s="4">
        <v>3.3126939253954002</v>
      </c>
      <c r="AF202" s="4" t="s">
        <v>2924</v>
      </c>
      <c r="AG202" s="4" t="s">
        <v>2924</v>
      </c>
      <c r="AH202" s="4" t="s">
        <v>2924</v>
      </c>
      <c r="AI202" s="4">
        <v>7.2155690000000003</v>
      </c>
      <c r="AJ202" s="4">
        <v>7.2155690000000003</v>
      </c>
    </row>
    <row r="203" spans="1:36" x14ac:dyDescent="0.3">
      <c r="A203" s="1" t="s">
        <v>197</v>
      </c>
      <c r="B203" s="2">
        <v>4077705</v>
      </c>
      <c r="C203" s="3" t="s">
        <v>2935</v>
      </c>
      <c r="D203" s="4">
        <v>2285.1523681499998</v>
      </c>
      <c r="E203" s="3" t="s">
        <v>2920</v>
      </c>
      <c r="F203" s="3" t="s">
        <v>2960</v>
      </c>
      <c r="G203" s="3" t="s">
        <v>2973</v>
      </c>
      <c r="H203" s="3" t="s">
        <v>2974</v>
      </c>
      <c r="I203" s="3" t="s">
        <v>3176</v>
      </c>
      <c r="J203" s="4">
        <v>-0.31133300000000003</v>
      </c>
      <c r="K203" s="4">
        <v>-12.417942999999999</v>
      </c>
      <c r="L203" s="4">
        <v>-2.6155719999999998</v>
      </c>
      <c r="M203" s="4">
        <v>-4.0742960000000004</v>
      </c>
      <c r="N203" s="4">
        <v>24.860247999999999</v>
      </c>
      <c r="O203" s="4">
        <v>23.002873999999998</v>
      </c>
      <c r="P203" s="4">
        <v>2.2718889999999998</v>
      </c>
      <c r="Q203" s="4">
        <v>6.512664</v>
      </c>
      <c r="R203" s="4" t="s">
        <v>2934</v>
      </c>
      <c r="S203" s="3" t="s">
        <v>3944</v>
      </c>
      <c r="T203" s="4">
        <v>16.010000000000002</v>
      </c>
      <c r="U203" s="4">
        <v>2285.1523681499998</v>
      </c>
      <c r="V203" s="10">
        <v>4345.8223680000001</v>
      </c>
      <c r="W203" s="4">
        <v>0</v>
      </c>
      <c r="X203" s="4">
        <v>20.72</v>
      </c>
      <c r="Y203" s="4">
        <v>14.574999999999999</v>
      </c>
      <c r="Z203" s="4">
        <v>24.860247999999999</v>
      </c>
      <c r="AA203" s="10">
        <v>8.3420175071999996</v>
      </c>
      <c r="AB203" s="10" t="s">
        <v>2934</v>
      </c>
      <c r="AC203" s="4">
        <v>0.76164799999999999</v>
      </c>
      <c r="AD203" s="4">
        <v>0.70357486462350005</v>
      </c>
      <c r="AE203" s="4">
        <v>0.74381161701419996</v>
      </c>
      <c r="AF203" s="4">
        <v>6.512664</v>
      </c>
      <c r="AG203" s="4">
        <v>7.6641395981505998</v>
      </c>
      <c r="AH203" s="4">
        <v>9.9690068846078006</v>
      </c>
      <c r="AI203" s="4">
        <v>2.2718889999999998</v>
      </c>
      <c r="AJ203" s="4">
        <v>29.703154000000001</v>
      </c>
    </row>
    <row r="204" spans="1:36" x14ac:dyDescent="0.3">
      <c r="A204" s="1" t="s">
        <v>198</v>
      </c>
      <c r="B204" s="2">
        <v>110377489</v>
      </c>
      <c r="C204" s="3" t="s">
        <v>2935</v>
      </c>
      <c r="D204" s="4" t="s">
        <v>2934</v>
      </c>
      <c r="E204" s="3" t="s">
        <v>2930</v>
      </c>
      <c r="F204" s="3" t="s">
        <v>2953</v>
      </c>
      <c r="G204" s="3" t="s">
        <v>2954</v>
      </c>
      <c r="H204" s="3" t="s">
        <v>2955</v>
      </c>
      <c r="I204" s="3" t="s">
        <v>2971</v>
      </c>
      <c r="J204" s="4">
        <v>4.9856179999999997</v>
      </c>
      <c r="K204" s="4">
        <v>1.2950969999999999</v>
      </c>
      <c r="L204" s="4">
        <v>0.55096400000000001</v>
      </c>
      <c r="M204" s="4">
        <v>9.1408000000000003E-2</v>
      </c>
      <c r="N204" s="4" t="s">
        <v>2934</v>
      </c>
      <c r="O204" s="4" t="s">
        <v>2934</v>
      </c>
      <c r="P204" s="4" t="s">
        <v>2934</v>
      </c>
      <c r="Q204" s="4" t="s">
        <v>2934</v>
      </c>
      <c r="R204" s="4" t="s">
        <v>2934</v>
      </c>
      <c r="S204" s="3" t="s">
        <v>3945</v>
      </c>
      <c r="T204" s="5">
        <v>10.95</v>
      </c>
      <c r="U204" s="4" t="s">
        <v>2934</v>
      </c>
      <c r="V204" s="10" t="s">
        <v>2934</v>
      </c>
      <c r="W204" s="4">
        <v>0</v>
      </c>
      <c r="X204" s="4">
        <v>11</v>
      </c>
      <c r="Y204" s="4">
        <v>10.42</v>
      </c>
      <c r="Z204" s="4" t="s">
        <v>2934</v>
      </c>
      <c r="AA204" s="10" t="s">
        <v>2934</v>
      </c>
      <c r="AB204" s="10" t="s">
        <v>2934</v>
      </c>
      <c r="AC204" s="4" t="s">
        <v>2934</v>
      </c>
      <c r="AD204" s="4" t="s">
        <v>2934</v>
      </c>
      <c r="AE204" s="4" t="s">
        <v>2934</v>
      </c>
      <c r="AF204" s="4" t="s">
        <v>2934</v>
      </c>
      <c r="AG204" s="4" t="s">
        <v>2934</v>
      </c>
      <c r="AH204" s="4" t="s">
        <v>2934</v>
      </c>
      <c r="AI204" s="4" t="s">
        <v>2934</v>
      </c>
      <c r="AJ204" s="4" t="s">
        <v>2934</v>
      </c>
    </row>
    <row r="205" spans="1:36" x14ac:dyDescent="0.3">
      <c r="A205" s="1" t="s">
        <v>199</v>
      </c>
      <c r="B205" s="2">
        <v>4092627</v>
      </c>
      <c r="C205" s="3" t="s">
        <v>2919</v>
      </c>
      <c r="D205" s="4">
        <v>13813.107851819999</v>
      </c>
      <c r="E205" s="3" t="s">
        <v>2930</v>
      </c>
      <c r="F205" s="3" t="s">
        <v>2953</v>
      </c>
      <c r="G205" s="3" t="s">
        <v>2954</v>
      </c>
      <c r="H205" s="3" t="s">
        <v>2955</v>
      </c>
      <c r="I205" s="3" t="s">
        <v>3001</v>
      </c>
      <c r="J205" s="4">
        <v>8.1983809999999995</v>
      </c>
      <c r="K205" s="4">
        <v>3.7360509999999998</v>
      </c>
      <c r="L205" s="4">
        <v>-1.881597</v>
      </c>
      <c r="M205" s="4">
        <v>-1.42923</v>
      </c>
      <c r="N205" s="4">
        <v>8.2294070000000001</v>
      </c>
      <c r="O205" s="4" t="s">
        <v>2924</v>
      </c>
      <c r="P205" s="4">
        <v>1.0813269999999999</v>
      </c>
      <c r="Q205" s="4" t="s">
        <v>2934</v>
      </c>
      <c r="R205" s="4">
        <v>19.557653999999999</v>
      </c>
      <c r="S205" s="3" t="s">
        <v>3946</v>
      </c>
      <c r="T205" s="4">
        <v>21.38</v>
      </c>
      <c r="U205" s="4">
        <v>13813.107851819999</v>
      </c>
      <c r="V205" s="10">
        <v>26899.107851000001</v>
      </c>
      <c r="W205" s="4">
        <v>8.9803554724041206</v>
      </c>
      <c r="X205" s="4">
        <v>22.434999999999999</v>
      </c>
      <c r="Y205" s="4">
        <v>19.32</v>
      </c>
      <c r="Z205" s="4">
        <v>8.2294070000000001</v>
      </c>
      <c r="AA205" s="10">
        <v>9.5762787781000007</v>
      </c>
      <c r="AB205" s="10">
        <v>9.1047687184000008</v>
      </c>
      <c r="AC205" s="4">
        <v>9.1555850000000003</v>
      </c>
      <c r="AD205" s="4">
        <v>8.5988943855796993</v>
      </c>
      <c r="AE205" s="4">
        <v>8.9165709778032003</v>
      </c>
      <c r="AF205" s="4" t="s">
        <v>2934</v>
      </c>
      <c r="AG205" s="4" t="s">
        <v>2934</v>
      </c>
      <c r="AH205" s="4" t="s">
        <v>2934</v>
      </c>
      <c r="AI205" s="4">
        <v>1.0813269999999999</v>
      </c>
      <c r="AJ205" s="4">
        <v>1.0813269999999999</v>
      </c>
    </row>
    <row r="206" spans="1:36" x14ac:dyDescent="0.3">
      <c r="A206" s="1" t="s">
        <v>200</v>
      </c>
      <c r="B206" s="2">
        <v>4438507</v>
      </c>
      <c r="C206" s="3" t="s">
        <v>2935</v>
      </c>
      <c r="D206" s="4">
        <v>35538.962065560001</v>
      </c>
      <c r="E206" s="3" t="s">
        <v>2930</v>
      </c>
      <c r="F206" s="3" t="s">
        <v>2953</v>
      </c>
      <c r="G206" s="3" t="s">
        <v>2954</v>
      </c>
      <c r="H206" s="3" t="s">
        <v>2955</v>
      </c>
      <c r="I206" s="3" t="s">
        <v>3001</v>
      </c>
      <c r="J206" s="4">
        <v>52.020724999999999</v>
      </c>
      <c r="K206" s="4">
        <v>12.370739</v>
      </c>
      <c r="L206" s="4">
        <v>2.4143349999999999</v>
      </c>
      <c r="M206" s="4">
        <v>-3.5132910000000002</v>
      </c>
      <c r="N206" s="4">
        <v>80.567505999999995</v>
      </c>
      <c r="O206" s="4">
        <v>26.018326999999999</v>
      </c>
      <c r="P206" s="4">
        <v>17.112860999999999</v>
      </c>
      <c r="Q206" s="4">
        <v>43.29804</v>
      </c>
      <c r="R206" s="4">
        <v>58.832112000000002</v>
      </c>
      <c r="S206" s="3" t="s">
        <v>3947</v>
      </c>
      <c r="T206" s="4">
        <v>176.04</v>
      </c>
      <c r="U206" s="4">
        <v>35538.962065560001</v>
      </c>
      <c r="V206" s="10">
        <v>52097.674064999999</v>
      </c>
      <c r="W206" s="4">
        <v>2.1131561008861599</v>
      </c>
      <c r="X206" s="4">
        <v>185.06</v>
      </c>
      <c r="Y206" s="4">
        <v>112.83</v>
      </c>
      <c r="Z206" s="4">
        <v>80.567505999999995</v>
      </c>
      <c r="AA206" s="10">
        <v>35.592397897200001</v>
      </c>
      <c r="AB206" s="10">
        <v>43.2782726059</v>
      </c>
      <c r="AC206" s="4">
        <v>14.157881</v>
      </c>
      <c r="AD206" s="4">
        <v>11.3065369317824</v>
      </c>
      <c r="AE206" s="4">
        <v>14.4401696026242</v>
      </c>
      <c r="AF206" s="4">
        <v>43.29804</v>
      </c>
      <c r="AG206" s="4">
        <v>23.648076072766202</v>
      </c>
      <c r="AH206" s="4">
        <v>30.61525384155</v>
      </c>
      <c r="AI206" s="4">
        <v>17.112860999999999</v>
      </c>
      <c r="AJ206" s="4" t="s">
        <v>2924</v>
      </c>
    </row>
    <row r="207" spans="1:36" x14ac:dyDescent="0.3">
      <c r="A207" s="1" t="s">
        <v>201</v>
      </c>
      <c r="B207" s="2">
        <v>4212815</v>
      </c>
      <c r="C207" s="3" t="s">
        <v>2935</v>
      </c>
      <c r="D207" s="4">
        <v>1891.42091228</v>
      </c>
      <c r="E207" s="3" t="s">
        <v>2936</v>
      </c>
      <c r="F207" s="3" t="s">
        <v>2937</v>
      </c>
      <c r="G207" s="3" t="s">
        <v>3035</v>
      </c>
      <c r="H207" s="3" t="s">
        <v>3035</v>
      </c>
      <c r="I207" s="3" t="s">
        <v>3036</v>
      </c>
      <c r="J207" s="4">
        <v>189.00642999999999</v>
      </c>
      <c r="K207" s="4">
        <v>45.301907999999997</v>
      </c>
      <c r="L207" s="4">
        <v>-5.1337919999999997</v>
      </c>
      <c r="M207" s="4">
        <v>-2.5391720000000002</v>
      </c>
      <c r="N207" s="4">
        <v>28.984814</v>
      </c>
      <c r="O207" s="4">
        <v>13.151783999999999</v>
      </c>
      <c r="P207" s="4">
        <v>5.7517339999999999</v>
      </c>
      <c r="Q207" s="4">
        <v>18.569934</v>
      </c>
      <c r="R207" s="4">
        <v>12.656226999999999</v>
      </c>
      <c r="S207" s="3" t="s">
        <v>3948</v>
      </c>
      <c r="T207" s="4">
        <v>139.33000000000001</v>
      </c>
      <c r="U207" s="4">
        <v>1891.42091228</v>
      </c>
      <c r="V207" s="10">
        <v>1387.786912</v>
      </c>
      <c r="W207" s="4">
        <v>1.0765807794444799</v>
      </c>
      <c r="X207" s="4">
        <v>165.33</v>
      </c>
      <c r="Y207" s="4">
        <v>43.44</v>
      </c>
      <c r="Z207" s="4">
        <v>28.984814</v>
      </c>
      <c r="AA207" s="10">
        <v>28.876683937799999</v>
      </c>
      <c r="AB207" s="10">
        <v>27.562809099900001</v>
      </c>
      <c r="AC207" s="4">
        <v>1.7212670000000001</v>
      </c>
      <c r="AD207" s="4">
        <v>1.6926294816441001</v>
      </c>
      <c r="AE207" s="4">
        <v>1.6537022306958999</v>
      </c>
      <c r="AF207" s="4">
        <v>18.569934</v>
      </c>
      <c r="AG207" s="4">
        <v>14.3812115233161</v>
      </c>
      <c r="AH207" s="4">
        <v>14.608283284210501</v>
      </c>
      <c r="AI207" s="4">
        <v>5.7517339999999999</v>
      </c>
      <c r="AJ207" s="4">
        <v>6.3282920000000003</v>
      </c>
    </row>
    <row r="208" spans="1:36" x14ac:dyDescent="0.3">
      <c r="A208" s="1" t="s">
        <v>202</v>
      </c>
      <c r="B208" s="2">
        <v>100401140</v>
      </c>
      <c r="C208" s="3" t="s">
        <v>2919</v>
      </c>
      <c r="D208" s="4">
        <v>1354.70636584</v>
      </c>
      <c r="E208" s="3" t="s">
        <v>2925</v>
      </c>
      <c r="F208" s="3" t="s">
        <v>2926</v>
      </c>
      <c r="G208" s="3" t="s">
        <v>2927</v>
      </c>
      <c r="H208" s="3" t="s">
        <v>3177</v>
      </c>
      <c r="I208" s="3" t="s">
        <v>3178</v>
      </c>
      <c r="J208" s="4">
        <v>-16.319444000000001</v>
      </c>
      <c r="K208" s="4">
        <v>-26.636225</v>
      </c>
      <c r="L208" s="4">
        <v>-0.72090600000000005</v>
      </c>
      <c r="M208" s="4">
        <v>-8.6255919999999993</v>
      </c>
      <c r="N208" s="4" t="s">
        <v>2934</v>
      </c>
      <c r="O208" s="4">
        <v>104.78260899999999</v>
      </c>
      <c r="P208" s="4">
        <v>4.2243649999999997</v>
      </c>
      <c r="Q208" s="4">
        <v>7.3012290000000002</v>
      </c>
      <c r="R208" s="4" t="s">
        <v>2924</v>
      </c>
      <c r="S208" s="3" t="s">
        <v>3949</v>
      </c>
      <c r="T208" s="4">
        <v>9.64</v>
      </c>
      <c r="U208" s="4">
        <v>1354.70636584</v>
      </c>
      <c r="V208" s="10">
        <v>1692.994365</v>
      </c>
      <c r="W208" s="4">
        <v>0</v>
      </c>
      <c r="X208" s="4">
        <v>19.809999999999999</v>
      </c>
      <c r="Y208" s="5">
        <v>8.3000000000000007</v>
      </c>
      <c r="Z208" s="4" t="s">
        <v>2934</v>
      </c>
      <c r="AA208" s="10">
        <v>24.3680485338</v>
      </c>
      <c r="AB208" s="10">
        <v>23.1302636946</v>
      </c>
      <c r="AC208" s="4">
        <v>1.3350599999999999</v>
      </c>
      <c r="AD208" s="4">
        <v>1.3233523973315999</v>
      </c>
      <c r="AE208" s="4">
        <v>1.3665087503019999</v>
      </c>
      <c r="AF208" s="4">
        <v>7.3012290000000002</v>
      </c>
      <c r="AG208" s="4">
        <v>13.3851111292075</v>
      </c>
      <c r="AH208" s="4">
        <v>14.0931632364171</v>
      </c>
      <c r="AI208" s="4">
        <v>4.2243649999999997</v>
      </c>
      <c r="AJ208" s="4">
        <v>4.3738659999999996</v>
      </c>
    </row>
    <row r="209" spans="1:36" x14ac:dyDescent="0.3">
      <c r="A209" s="1" t="s">
        <v>203</v>
      </c>
      <c r="B209" s="2">
        <v>7690349</v>
      </c>
      <c r="C209" s="3" t="s">
        <v>2935</v>
      </c>
      <c r="D209" s="4">
        <v>739.45629940000003</v>
      </c>
      <c r="E209" s="3" t="s">
        <v>2936</v>
      </c>
      <c r="F209" s="3" t="s">
        <v>2966</v>
      </c>
      <c r="G209" s="3" t="s">
        <v>2967</v>
      </c>
      <c r="H209" s="3" t="s">
        <v>2968</v>
      </c>
      <c r="I209" s="3" t="s">
        <v>3179</v>
      </c>
      <c r="J209" s="4">
        <v>187.93309400000001</v>
      </c>
      <c r="K209" s="4">
        <v>40.688850000000002</v>
      </c>
      <c r="L209" s="4">
        <v>-8.6082669999999997</v>
      </c>
      <c r="M209" s="4">
        <v>-6.6253390000000003</v>
      </c>
      <c r="N209" s="4">
        <v>29.789864000000001</v>
      </c>
      <c r="O209" s="4">
        <v>41.840277999999998</v>
      </c>
      <c r="P209" s="4">
        <v>2.1506340000000002</v>
      </c>
      <c r="Q209" s="4">
        <v>7.7553349999999996</v>
      </c>
      <c r="R209" s="4" t="s">
        <v>2924</v>
      </c>
      <c r="S209" s="3" t="s">
        <v>3950</v>
      </c>
      <c r="T209" s="4">
        <v>24.1</v>
      </c>
      <c r="U209" s="4">
        <v>739.45629940000003</v>
      </c>
      <c r="V209" s="10">
        <v>1559.7452989999999</v>
      </c>
      <c r="W209" s="4">
        <v>1.7427385892116201</v>
      </c>
      <c r="X209" s="4">
        <v>27.94</v>
      </c>
      <c r="Y209" s="5">
        <v>7.74</v>
      </c>
      <c r="Z209" s="4">
        <v>29.789864000000001</v>
      </c>
      <c r="AA209" s="10">
        <v>14.654910307</v>
      </c>
      <c r="AB209" s="10">
        <v>18.137074136199999</v>
      </c>
      <c r="AC209" s="4">
        <v>3.7052100000000001</v>
      </c>
      <c r="AD209" s="4">
        <v>3.4995399350369998</v>
      </c>
      <c r="AE209" s="4">
        <v>3.6524975149593999</v>
      </c>
      <c r="AF209" s="4">
        <v>7.7553349999999996</v>
      </c>
      <c r="AG209" s="4">
        <v>7.1243660631130004</v>
      </c>
      <c r="AH209" s="4">
        <v>7.3945033796738997</v>
      </c>
      <c r="AI209" s="4">
        <v>2.1506340000000002</v>
      </c>
      <c r="AJ209" s="4">
        <v>7.1112419999999998</v>
      </c>
    </row>
    <row r="210" spans="1:36" x14ac:dyDescent="0.3">
      <c r="A210" s="1" t="s">
        <v>204</v>
      </c>
      <c r="B210" s="2">
        <v>4970981</v>
      </c>
      <c r="C210" s="3" t="s">
        <v>2935</v>
      </c>
      <c r="D210" s="4">
        <v>142113.47280491999</v>
      </c>
      <c r="E210" s="3" t="s">
        <v>2945</v>
      </c>
      <c r="F210" s="3" t="s">
        <v>3021</v>
      </c>
      <c r="G210" s="3" t="s">
        <v>3022</v>
      </c>
      <c r="H210" s="3" t="s">
        <v>3022</v>
      </c>
      <c r="I210" s="3" t="s">
        <v>3160</v>
      </c>
      <c r="J210" s="4">
        <v>89.389741999999998</v>
      </c>
      <c r="K210" s="4">
        <v>17.369817000000001</v>
      </c>
      <c r="L210" s="4">
        <v>18.215399000000001</v>
      </c>
      <c r="M210" s="4">
        <v>0.39156400000000002</v>
      </c>
      <c r="N210" s="4">
        <v>56.405000000000001</v>
      </c>
      <c r="O210" s="4">
        <v>56.405000000000001</v>
      </c>
      <c r="P210" s="4">
        <v>16.115714000000001</v>
      </c>
      <c r="Q210" s="4">
        <v>47.003183999999997</v>
      </c>
      <c r="R210" s="4">
        <v>55.560203999999999</v>
      </c>
      <c r="S210" s="3" t="s">
        <v>3951</v>
      </c>
      <c r="T210" s="4">
        <v>112.81</v>
      </c>
      <c r="U210" s="4">
        <v>142113.47280491999</v>
      </c>
      <c r="V210" s="10">
        <v>134754.884804</v>
      </c>
      <c r="W210" s="4">
        <v>0</v>
      </c>
      <c r="X210" s="4">
        <v>116.94</v>
      </c>
      <c r="Y210" s="4">
        <v>56.65</v>
      </c>
      <c r="Z210" s="4">
        <v>56.405000000000001</v>
      </c>
      <c r="AA210" s="10">
        <v>47.691722330200001</v>
      </c>
      <c r="AB210" s="10">
        <v>51.459251352499997</v>
      </c>
      <c r="AC210" s="4">
        <v>20.376816999999999</v>
      </c>
      <c r="AD210" s="4">
        <v>17.0008894901245</v>
      </c>
      <c r="AE210" s="4">
        <v>19.336523041911601</v>
      </c>
      <c r="AF210" s="4">
        <v>47.003183999999997</v>
      </c>
      <c r="AG210" s="4">
        <v>37.690908665358599</v>
      </c>
      <c r="AH210" s="4">
        <v>40.609475535113901</v>
      </c>
      <c r="AI210" s="4">
        <v>16.115714000000001</v>
      </c>
      <c r="AJ210" s="4">
        <v>16.115714000000001</v>
      </c>
    </row>
    <row r="211" spans="1:36" x14ac:dyDescent="0.3">
      <c r="A211" s="1" t="s">
        <v>205</v>
      </c>
      <c r="B211" s="2">
        <v>4773424</v>
      </c>
      <c r="C211" s="3" t="s">
        <v>2956</v>
      </c>
      <c r="D211" s="4">
        <v>783.77182286000004</v>
      </c>
      <c r="E211" s="3" t="s">
        <v>2925</v>
      </c>
      <c r="F211" s="3" t="s">
        <v>2926</v>
      </c>
      <c r="G211" s="3" t="s">
        <v>2927</v>
      </c>
      <c r="H211" s="3" t="s">
        <v>3024</v>
      </c>
      <c r="I211" s="3" t="s">
        <v>3180</v>
      </c>
      <c r="J211" s="4">
        <v>-16.31644</v>
      </c>
      <c r="K211" s="4">
        <v>-2.026049</v>
      </c>
      <c r="L211" s="4">
        <v>2.2658610000000001</v>
      </c>
      <c r="M211" s="4">
        <v>-7.0054949999999998</v>
      </c>
      <c r="N211" s="4">
        <v>42.848101</v>
      </c>
      <c r="O211" s="4">
        <v>5.7372880000000004</v>
      </c>
      <c r="P211" s="4">
        <v>2.7986770000000001</v>
      </c>
      <c r="Q211" s="4">
        <v>7.742489</v>
      </c>
      <c r="R211" s="4">
        <v>22.654917000000001</v>
      </c>
      <c r="S211" s="3" t="s">
        <v>3952</v>
      </c>
      <c r="T211" s="5">
        <v>6.77</v>
      </c>
      <c r="U211" s="4">
        <v>783.77182286000004</v>
      </c>
      <c r="V211" s="10">
        <v>3189.1468220000002</v>
      </c>
      <c r="W211" s="4">
        <v>1.7725258493353</v>
      </c>
      <c r="X211" s="4">
        <v>8.42</v>
      </c>
      <c r="Y211" s="5">
        <v>4.09</v>
      </c>
      <c r="Z211" s="4">
        <v>42.848101</v>
      </c>
      <c r="AA211" s="10">
        <v>28.1146179401</v>
      </c>
      <c r="AB211" s="10">
        <v>40.417910447700002</v>
      </c>
      <c r="AC211" s="4">
        <v>0.35541499999999998</v>
      </c>
      <c r="AD211" s="4">
        <v>0.36763025725389997</v>
      </c>
      <c r="AE211" s="4">
        <v>0.36000168128510002</v>
      </c>
      <c r="AF211" s="4">
        <v>7.742489</v>
      </c>
      <c r="AG211" s="4">
        <v>12.593362201829599</v>
      </c>
      <c r="AH211" s="4">
        <v>12.8640665641434</v>
      </c>
      <c r="AI211" s="4">
        <v>2.7986770000000001</v>
      </c>
      <c r="AJ211" s="4" t="s">
        <v>2924</v>
      </c>
    </row>
    <row r="212" spans="1:36" x14ac:dyDescent="0.3">
      <c r="A212" s="1" t="s">
        <v>206</v>
      </c>
      <c r="B212" s="2">
        <v>10812170</v>
      </c>
      <c r="C212" s="3" t="s">
        <v>2935</v>
      </c>
      <c r="D212" s="4">
        <v>1132.8541350400001</v>
      </c>
      <c r="E212" s="3" t="s">
        <v>2945</v>
      </c>
      <c r="F212" s="3" t="s">
        <v>3021</v>
      </c>
      <c r="G212" s="3" t="s">
        <v>3027</v>
      </c>
      <c r="H212" s="3" t="s">
        <v>3028</v>
      </c>
      <c r="I212" s="3" t="s">
        <v>3181</v>
      </c>
      <c r="J212" s="4">
        <v>19.978746000000001</v>
      </c>
      <c r="K212" s="4">
        <v>-3.6689419999999999</v>
      </c>
      <c r="L212" s="4">
        <v>-3.6689419999999999</v>
      </c>
      <c r="M212" s="4">
        <v>-8.8781280000000002</v>
      </c>
      <c r="N212" s="4" t="s">
        <v>2924</v>
      </c>
      <c r="O212" s="4">
        <v>21.711538000000001</v>
      </c>
      <c r="P212" s="4">
        <v>11.687371000000001</v>
      </c>
      <c r="Q212" s="4" t="s">
        <v>2924</v>
      </c>
      <c r="R212" s="4">
        <v>15.127462</v>
      </c>
      <c r="S212" s="3" t="s">
        <v>3953</v>
      </c>
      <c r="T212" s="5">
        <v>11.29</v>
      </c>
      <c r="U212" s="4">
        <v>1132.8541350400001</v>
      </c>
      <c r="V212" s="10">
        <v>1000.759135</v>
      </c>
      <c r="W212" s="4">
        <v>0</v>
      </c>
      <c r="X212" s="4">
        <v>17.64</v>
      </c>
      <c r="Y212" s="4">
        <v>8.33</v>
      </c>
      <c r="Z212" s="4" t="s">
        <v>2924</v>
      </c>
      <c r="AA212" s="10">
        <v>23.520833333300001</v>
      </c>
      <c r="AB212" s="10">
        <v>27.753195673499999</v>
      </c>
      <c r="AC212" s="4">
        <v>1.908363</v>
      </c>
      <c r="AD212" s="4">
        <v>2.0028561779268998</v>
      </c>
      <c r="AE212" s="4">
        <v>1.9597213334012</v>
      </c>
      <c r="AF212" s="4" t="s">
        <v>2924</v>
      </c>
      <c r="AG212" s="4">
        <v>18.9777452767037</v>
      </c>
      <c r="AH212" s="4">
        <v>24.075999713231798</v>
      </c>
      <c r="AI212" s="4">
        <v>11.687371000000001</v>
      </c>
      <c r="AJ212" s="4">
        <v>13.189252</v>
      </c>
    </row>
    <row r="213" spans="1:36" x14ac:dyDescent="0.3">
      <c r="A213" s="1" t="s">
        <v>610</v>
      </c>
      <c r="B213" s="2">
        <v>4655036</v>
      </c>
      <c r="C213" s="3" t="s">
        <v>2919</v>
      </c>
      <c r="D213" s="4">
        <v>1178.3952460800001</v>
      </c>
      <c r="E213" s="3" t="s">
        <v>2945</v>
      </c>
      <c r="F213" s="3" t="s">
        <v>2990</v>
      </c>
      <c r="G213" s="3" t="s">
        <v>2990</v>
      </c>
      <c r="H213" s="3" t="s">
        <v>2991</v>
      </c>
      <c r="I213" s="3" t="s">
        <v>3030</v>
      </c>
      <c r="J213" s="18">
        <v>-29.068462</v>
      </c>
      <c r="K213" s="18">
        <v>1.976604</v>
      </c>
      <c r="L213" s="18">
        <v>-0.97924</v>
      </c>
      <c r="M213" s="18">
        <v>-6.9219439999999999</v>
      </c>
      <c r="N213" s="4" t="s">
        <v>2924</v>
      </c>
      <c r="O213" s="4" t="s">
        <v>2924</v>
      </c>
      <c r="P213" s="4">
        <v>1.332209</v>
      </c>
      <c r="Q213" s="4">
        <v>77.343483000000006</v>
      </c>
      <c r="R213" s="4">
        <v>22.498716000000002</v>
      </c>
      <c r="S213" s="3" t="s">
        <v>4354</v>
      </c>
      <c r="T213" s="4">
        <v>25.28</v>
      </c>
      <c r="U213" s="4">
        <v>1178.3952460800001</v>
      </c>
      <c r="V213" s="10">
        <v>944.20924600000001</v>
      </c>
      <c r="W213" s="4">
        <v>0</v>
      </c>
      <c r="X213" s="18">
        <v>36.6</v>
      </c>
      <c r="Y213" s="18">
        <v>22.8</v>
      </c>
      <c r="Z213" s="4" t="s">
        <v>2924</v>
      </c>
      <c r="AA213" s="10">
        <v>68.733007068999996</v>
      </c>
      <c r="AB213" s="10" t="s">
        <v>2924</v>
      </c>
      <c r="AC213" s="4">
        <v>2.1223770000000002</v>
      </c>
      <c r="AD213" s="4">
        <v>2.1037039844324998</v>
      </c>
      <c r="AE213" s="4">
        <v>2.3441162352492002</v>
      </c>
      <c r="AF213" s="4">
        <v>77.343483000000006</v>
      </c>
      <c r="AG213" s="4">
        <v>37.173592362204701</v>
      </c>
      <c r="AH213" s="4">
        <v>123.4260452287582</v>
      </c>
      <c r="AI213" s="4">
        <v>1.332209</v>
      </c>
      <c r="AJ213" s="4">
        <v>2.2703190000000002</v>
      </c>
    </row>
    <row r="214" spans="1:36" x14ac:dyDescent="0.3">
      <c r="A214" s="1" t="s">
        <v>208</v>
      </c>
      <c r="B214" s="2">
        <v>4379352</v>
      </c>
      <c r="C214" s="3" t="s">
        <v>2935</v>
      </c>
      <c r="D214" s="4">
        <v>816.86082475000001</v>
      </c>
      <c r="E214" s="3" t="s">
        <v>2976</v>
      </c>
      <c r="F214" s="3" t="s">
        <v>2977</v>
      </c>
      <c r="G214" s="3" t="s">
        <v>3076</v>
      </c>
      <c r="H214" s="3" t="s">
        <v>3076</v>
      </c>
      <c r="I214" s="3" t="s">
        <v>2979</v>
      </c>
      <c r="J214" s="4">
        <v>-20.046802</v>
      </c>
      <c r="K214" s="4">
        <v>-13.865546</v>
      </c>
      <c r="L214" s="4">
        <v>-6.3071299999999999</v>
      </c>
      <c r="M214" s="4">
        <v>-6.1355310000000003</v>
      </c>
      <c r="N214" s="4" t="s">
        <v>2924</v>
      </c>
      <c r="O214" s="4">
        <v>6.5120709999999997</v>
      </c>
      <c r="P214" s="4">
        <v>1.6577710000000001</v>
      </c>
      <c r="Q214" s="4">
        <v>15.035814</v>
      </c>
      <c r="R214" s="4">
        <v>24.914736000000001</v>
      </c>
      <c r="S214" s="3" t="s">
        <v>3955</v>
      </c>
      <c r="T214" s="5">
        <v>10.25</v>
      </c>
      <c r="U214" s="4">
        <v>816.86082475000001</v>
      </c>
      <c r="V214" s="10">
        <v>2602.4438239999999</v>
      </c>
      <c r="W214" s="4">
        <v>8</v>
      </c>
      <c r="X214" s="4">
        <v>12.94</v>
      </c>
      <c r="Y214" s="5">
        <v>10.02</v>
      </c>
      <c r="Z214" s="4" t="s">
        <v>2924</v>
      </c>
      <c r="AA214" s="10">
        <v>66.129032257999995</v>
      </c>
      <c r="AB214" s="10">
        <v>107.8947368421</v>
      </c>
      <c r="AC214" s="4">
        <v>3.4382790000000001</v>
      </c>
      <c r="AD214" s="4">
        <v>9.6889485300031009</v>
      </c>
      <c r="AE214" s="4">
        <v>10.011539867312401</v>
      </c>
      <c r="AF214" s="4">
        <v>15.035814</v>
      </c>
      <c r="AG214" s="4">
        <v>13.665204063575899</v>
      </c>
      <c r="AH214" s="4">
        <v>14.606381507276399</v>
      </c>
      <c r="AI214" s="4">
        <v>1.6577710000000001</v>
      </c>
      <c r="AJ214" s="4">
        <v>2.0677829999999999</v>
      </c>
    </row>
    <row r="215" spans="1:36" x14ac:dyDescent="0.3">
      <c r="A215" s="1" t="s">
        <v>209</v>
      </c>
      <c r="B215" s="2">
        <v>4238544</v>
      </c>
      <c r="C215" s="3" t="s">
        <v>2935</v>
      </c>
      <c r="D215" s="4">
        <v>1051.0810140999999</v>
      </c>
      <c r="E215" s="3" t="s">
        <v>2930</v>
      </c>
      <c r="F215" s="3" t="s">
        <v>2953</v>
      </c>
      <c r="G215" s="3" t="s">
        <v>3049</v>
      </c>
      <c r="H215" s="3" t="s">
        <v>3050</v>
      </c>
      <c r="I215" s="3" t="s">
        <v>2971</v>
      </c>
      <c r="J215" s="4">
        <v>-3.9245670000000001</v>
      </c>
      <c r="K215" s="4">
        <v>-9.894838</v>
      </c>
      <c r="L215" s="4">
        <v>2.2788930000000001</v>
      </c>
      <c r="M215" s="4">
        <v>-2.7347779999999999</v>
      </c>
      <c r="N215" s="4">
        <v>7.9872881355932197</v>
      </c>
      <c r="O215" s="4">
        <v>4.2273916769651798</v>
      </c>
      <c r="P215" s="4">
        <v>0.79005800000000004</v>
      </c>
      <c r="Q215" s="4" t="s">
        <v>2934</v>
      </c>
      <c r="R215" s="4" t="s">
        <v>2934</v>
      </c>
      <c r="S215" s="3" t="s">
        <v>3956</v>
      </c>
      <c r="T215" s="4">
        <v>18.850000000000001</v>
      </c>
      <c r="U215" s="4">
        <v>1051.0810140999999</v>
      </c>
      <c r="V215" s="10" t="s">
        <v>2934</v>
      </c>
      <c r="W215" s="4">
        <v>15.2785145888594</v>
      </c>
      <c r="X215" s="4">
        <v>21.93</v>
      </c>
      <c r="Y215" s="4">
        <v>17.350000000000001</v>
      </c>
      <c r="Z215" s="4">
        <v>7.8313249999999996</v>
      </c>
      <c r="AA215" s="10">
        <v>4.7194612052</v>
      </c>
      <c r="AB215" s="10">
        <v>4.8598005547999996</v>
      </c>
      <c r="AC215" s="4" t="s">
        <v>2934</v>
      </c>
      <c r="AD215" s="4" t="s">
        <v>2934</v>
      </c>
      <c r="AE215" s="4" t="s">
        <v>2934</v>
      </c>
      <c r="AF215" s="4" t="s">
        <v>2934</v>
      </c>
      <c r="AG215" s="4" t="s">
        <v>2934</v>
      </c>
      <c r="AH215" s="4" t="s">
        <v>2934</v>
      </c>
      <c r="AI215" s="4">
        <v>0.79005800000000004</v>
      </c>
      <c r="AJ215" s="4">
        <v>0.79005800000000004</v>
      </c>
    </row>
    <row r="216" spans="1:36" x14ac:dyDescent="0.3">
      <c r="A216" s="1" t="s">
        <v>210</v>
      </c>
      <c r="B216" s="2">
        <v>4060429</v>
      </c>
      <c r="C216" s="3" t="s">
        <v>2935</v>
      </c>
      <c r="D216" s="4">
        <v>6227.8780153600001</v>
      </c>
      <c r="E216" s="3" t="s">
        <v>2936</v>
      </c>
      <c r="F216" s="3" t="s">
        <v>2937</v>
      </c>
      <c r="G216" s="3" t="s">
        <v>2943</v>
      </c>
      <c r="H216" s="3" t="s">
        <v>2943</v>
      </c>
      <c r="I216" s="3" t="s">
        <v>3182</v>
      </c>
      <c r="J216" s="4">
        <v>44.250379000000002</v>
      </c>
      <c r="K216" s="4">
        <v>8.8194970000000001</v>
      </c>
      <c r="L216" s="4">
        <v>-7.4671329999999996</v>
      </c>
      <c r="M216" s="4">
        <v>-7.0094370000000001</v>
      </c>
      <c r="N216" s="4">
        <v>25.221536</v>
      </c>
      <c r="O216" s="4">
        <v>39.20966</v>
      </c>
      <c r="P216" s="4">
        <v>8.7010539999999992</v>
      </c>
      <c r="Q216" s="4">
        <v>13.987888</v>
      </c>
      <c r="R216" s="4">
        <v>32.568989999999999</v>
      </c>
      <c r="S216" s="3" t="s">
        <v>3957</v>
      </c>
      <c r="T216" s="5">
        <v>142.88</v>
      </c>
      <c r="U216" s="4">
        <v>6227.8780153600001</v>
      </c>
      <c r="V216" s="10">
        <v>6781.6780150000004</v>
      </c>
      <c r="W216" s="4">
        <v>0.862262038073908</v>
      </c>
      <c r="X216" s="4">
        <v>164.39500000000001</v>
      </c>
      <c r="Y216" s="4">
        <v>95.24</v>
      </c>
      <c r="Z216" s="4">
        <v>25.221536</v>
      </c>
      <c r="AA216" s="10">
        <v>21.411658924000001</v>
      </c>
      <c r="AB216" s="10">
        <v>23.0721408098</v>
      </c>
      <c r="AC216" s="4">
        <v>4.8778519999999999</v>
      </c>
      <c r="AD216" s="4">
        <v>4.4930243941996997</v>
      </c>
      <c r="AE216" s="4">
        <v>4.7441583552684001</v>
      </c>
      <c r="AF216" s="4">
        <v>13.987888</v>
      </c>
      <c r="AG216" s="4">
        <v>13.096676903236199</v>
      </c>
      <c r="AH216" s="4">
        <v>13.903402956907501</v>
      </c>
      <c r="AI216" s="4">
        <v>8.7010539999999992</v>
      </c>
      <c r="AJ216" s="4">
        <v>74.806282999999993</v>
      </c>
    </row>
    <row r="217" spans="1:36" x14ac:dyDescent="0.3">
      <c r="A217" s="1" t="s">
        <v>211</v>
      </c>
      <c r="B217" s="2">
        <v>4260944</v>
      </c>
      <c r="C217" s="3" t="s">
        <v>2940</v>
      </c>
      <c r="D217" s="4">
        <v>855.43898303000003</v>
      </c>
      <c r="E217" s="3" t="s">
        <v>2936</v>
      </c>
      <c r="F217" s="3" t="s">
        <v>2937</v>
      </c>
      <c r="G217" s="3" t="s">
        <v>2993</v>
      </c>
      <c r="H217" s="3" t="s">
        <v>2994</v>
      </c>
      <c r="I217" s="3" t="s">
        <v>3183</v>
      </c>
      <c r="J217" s="4">
        <v>-67.362318999999999</v>
      </c>
      <c r="K217" s="4">
        <v>-12.168487000000001</v>
      </c>
      <c r="L217" s="4">
        <v>-11.616955000000001</v>
      </c>
      <c r="M217" s="4">
        <v>1.8083180000000001</v>
      </c>
      <c r="N217" s="4" t="s">
        <v>2924</v>
      </c>
      <c r="O217" s="4">
        <v>4.7550679999999996</v>
      </c>
      <c r="P217" s="4">
        <v>13.278302</v>
      </c>
      <c r="Q217" s="4">
        <v>10.498265999999999</v>
      </c>
      <c r="R217" s="4">
        <v>7.073321</v>
      </c>
      <c r="S217" s="3" t="s">
        <v>3958</v>
      </c>
      <c r="T217" s="4">
        <v>5.63</v>
      </c>
      <c r="U217" s="4">
        <v>855.43898303000003</v>
      </c>
      <c r="V217" s="10">
        <v>1608.9169830000001</v>
      </c>
      <c r="W217" s="4">
        <v>0</v>
      </c>
      <c r="X217" s="4">
        <v>17.754999999999999</v>
      </c>
      <c r="Y217" s="4">
        <v>5.15</v>
      </c>
      <c r="Z217" s="4" t="s">
        <v>2924</v>
      </c>
      <c r="AA217" s="10">
        <v>7.9812872128999999</v>
      </c>
      <c r="AB217" s="10">
        <v>9.1948391311000002</v>
      </c>
      <c r="AC217" s="4">
        <v>1.638091</v>
      </c>
      <c r="AD217" s="4">
        <v>1.4815365450111</v>
      </c>
      <c r="AE217" s="4">
        <v>1.7705620767104</v>
      </c>
      <c r="AF217" s="4">
        <v>10.498265999999999</v>
      </c>
      <c r="AG217" s="4">
        <v>7.3463073791506996</v>
      </c>
      <c r="AH217" s="4">
        <v>9.0780531846765005</v>
      </c>
      <c r="AI217" s="4">
        <v>13.278302</v>
      </c>
      <c r="AJ217" s="4" t="s">
        <v>2924</v>
      </c>
    </row>
    <row r="218" spans="1:36" x14ac:dyDescent="0.3">
      <c r="A218" s="1" t="s">
        <v>212</v>
      </c>
      <c r="B218" s="2">
        <v>29279924</v>
      </c>
      <c r="C218" s="3" t="s">
        <v>2940</v>
      </c>
      <c r="D218" s="4">
        <v>879.15893048999999</v>
      </c>
      <c r="E218" s="3" t="s">
        <v>2920</v>
      </c>
      <c r="F218" s="3" t="s">
        <v>2921</v>
      </c>
      <c r="G218" s="3" t="s">
        <v>2941</v>
      </c>
      <c r="H218" s="3" t="s">
        <v>2941</v>
      </c>
      <c r="I218" s="3" t="s">
        <v>2942</v>
      </c>
      <c r="J218" s="4">
        <v>30.45</v>
      </c>
      <c r="K218" s="4">
        <v>5.1592099999999999</v>
      </c>
      <c r="L218" s="4">
        <v>-4.8157610000000002</v>
      </c>
      <c r="M218" s="4">
        <v>-2.3577840000000001</v>
      </c>
      <c r="N218" s="4" t="s">
        <v>2924</v>
      </c>
      <c r="O218" s="4" t="s">
        <v>2924</v>
      </c>
      <c r="P218" s="4">
        <v>3.1678000000000002</v>
      </c>
      <c r="Q218" s="4" t="s">
        <v>2924</v>
      </c>
      <c r="R218" s="4" t="s">
        <v>2924</v>
      </c>
      <c r="S218" s="3" t="s">
        <v>3959</v>
      </c>
      <c r="T218" s="4">
        <v>26.09</v>
      </c>
      <c r="U218" s="4">
        <v>879.15893048999999</v>
      </c>
      <c r="V218" s="10">
        <v>596.51693</v>
      </c>
      <c r="W218" s="4">
        <v>0</v>
      </c>
      <c r="X218" s="4">
        <v>36.369999999999997</v>
      </c>
      <c r="Y218" s="4">
        <v>14.35</v>
      </c>
      <c r="Z218" s="4" t="s">
        <v>2924</v>
      </c>
      <c r="AA218" s="10" t="s">
        <v>2924</v>
      </c>
      <c r="AB218" s="10" t="s">
        <v>2924</v>
      </c>
      <c r="AC218" s="4" t="s">
        <v>2934</v>
      </c>
      <c r="AD218" s="4" t="s">
        <v>2934</v>
      </c>
      <c r="AE218" s="4" t="s">
        <v>2934</v>
      </c>
      <c r="AF218" s="4" t="s">
        <v>2924</v>
      </c>
      <c r="AG218" s="4" t="s">
        <v>2924</v>
      </c>
      <c r="AH218" s="4" t="s">
        <v>2924</v>
      </c>
      <c r="AI218" s="4">
        <v>3.1678000000000002</v>
      </c>
      <c r="AJ218" s="4">
        <v>3.1678000000000002</v>
      </c>
    </row>
    <row r="219" spans="1:36" x14ac:dyDescent="0.3">
      <c r="A219" s="1" t="s">
        <v>213</v>
      </c>
      <c r="B219" s="2">
        <v>4066994</v>
      </c>
      <c r="C219" s="3" t="s">
        <v>2935</v>
      </c>
      <c r="D219" s="4">
        <v>6034.7447279999997</v>
      </c>
      <c r="E219" s="3" t="s">
        <v>2945</v>
      </c>
      <c r="F219" s="3" t="s">
        <v>3021</v>
      </c>
      <c r="G219" s="3" t="s">
        <v>3027</v>
      </c>
      <c r="H219" s="3" t="s">
        <v>3184</v>
      </c>
      <c r="I219" s="3" t="s">
        <v>3185</v>
      </c>
      <c r="J219" s="4">
        <v>-7.0323260000000003</v>
      </c>
      <c r="K219" s="4">
        <v>-12.830446999999999</v>
      </c>
      <c r="L219" s="4">
        <v>0.54323999999999995</v>
      </c>
      <c r="M219" s="4">
        <v>-4.6134659999999998</v>
      </c>
      <c r="N219" s="4">
        <v>12.772707</v>
      </c>
      <c r="O219" s="4">
        <v>6.1929949999999998</v>
      </c>
      <c r="P219" s="4">
        <v>1.011949</v>
      </c>
      <c r="Q219" s="4">
        <v>6.9657850000000003</v>
      </c>
      <c r="R219" s="4">
        <v>7.8077779999999999</v>
      </c>
      <c r="S219" s="3" t="s">
        <v>3960</v>
      </c>
      <c r="T219" s="4">
        <v>114.75</v>
      </c>
      <c r="U219" s="4">
        <v>6034.7447279999997</v>
      </c>
      <c r="V219" s="10">
        <v>9132.7917280000001</v>
      </c>
      <c r="W219" s="4">
        <v>0</v>
      </c>
      <c r="X219" s="5">
        <v>137.80000000000001</v>
      </c>
      <c r="Y219" s="4">
        <v>108.51</v>
      </c>
      <c r="Z219" s="4">
        <v>12.772707</v>
      </c>
      <c r="AA219" s="10">
        <v>10.800711576199999</v>
      </c>
      <c r="AB219" s="10">
        <v>11.302234050299999</v>
      </c>
      <c r="AC219" s="4">
        <v>0.32056600000000002</v>
      </c>
      <c r="AD219" s="4">
        <v>0.3317190212253</v>
      </c>
      <c r="AE219" s="4">
        <v>0.32995875407429998</v>
      </c>
      <c r="AF219" s="4">
        <v>6.9657850000000003</v>
      </c>
      <c r="AG219" s="4">
        <v>8.2669651833613997</v>
      </c>
      <c r="AH219" s="4">
        <v>8.1146577874014003</v>
      </c>
      <c r="AI219" s="4">
        <v>1.011949</v>
      </c>
      <c r="AJ219" s="4">
        <v>1.5990800000000001</v>
      </c>
    </row>
    <row r="220" spans="1:36" x14ac:dyDescent="0.3">
      <c r="A220" s="1" t="s">
        <v>214</v>
      </c>
      <c r="B220" s="2">
        <v>100134</v>
      </c>
      <c r="C220" s="3" t="s">
        <v>2919</v>
      </c>
      <c r="D220" s="4">
        <v>485.43042000000003</v>
      </c>
      <c r="E220" s="3" t="s">
        <v>2930</v>
      </c>
      <c r="F220" s="3" t="s">
        <v>2931</v>
      </c>
      <c r="G220" s="3" t="s">
        <v>2931</v>
      </c>
      <c r="H220" s="3" t="s">
        <v>2932</v>
      </c>
      <c r="I220" s="3" t="s">
        <v>2933</v>
      </c>
      <c r="J220" s="4">
        <v>1.1863220000000001</v>
      </c>
      <c r="K220" s="4">
        <v>-0.54869699999999999</v>
      </c>
      <c r="L220" s="4">
        <v>-10.466193000000001</v>
      </c>
      <c r="M220" s="4">
        <v>-6.8422739999999997</v>
      </c>
      <c r="N220" s="4">
        <v>14.7959183673469</v>
      </c>
      <c r="O220" s="4">
        <v>62.231760000000001</v>
      </c>
      <c r="P220" s="4">
        <v>1.233833</v>
      </c>
      <c r="Q220" s="4" t="s">
        <v>2934</v>
      </c>
      <c r="R220" s="4" t="s">
        <v>2934</v>
      </c>
      <c r="S220" s="3" t="s">
        <v>3961</v>
      </c>
      <c r="T220" s="4">
        <v>29</v>
      </c>
      <c r="U220" s="4">
        <v>485.43042000000003</v>
      </c>
      <c r="V220" s="10" t="s">
        <v>2934</v>
      </c>
      <c r="W220" s="4">
        <v>3.8620689655172402</v>
      </c>
      <c r="X220" s="4">
        <v>34.630000000000003</v>
      </c>
      <c r="Y220" s="4">
        <v>21.5001</v>
      </c>
      <c r="Z220" s="4">
        <v>14.795918</v>
      </c>
      <c r="AA220" s="10">
        <v>11.485148514800001</v>
      </c>
      <c r="AB220" s="10">
        <v>13.8095238095</v>
      </c>
      <c r="AC220" s="4" t="s">
        <v>2934</v>
      </c>
      <c r="AD220" s="4" t="s">
        <v>2934</v>
      </c>
      <c r="AE220" s="4" t="s">
        <v>2934</v>
      </c>
      <c r="AF220" s="4" t="s">
        <v>2934</v>
      </c>
      <c r="AG220" s="4" t="s">
        <v>2934</v>
      </c>
      <c r="AH220" s="4" t="s">
        <v>2934</v>
      </c>
      <c r="AI220" s="4">
        <v>1.233833</v>
      </c>
      <c r="AJ220" s="4">
        <v>1.321064</v>
      </c>
    </row>
    <row r="221" spans="1:36" x14ac:dyDescent="0.3">
      <c r="A221" s="1" t="s">
        <v>215</v>
      </c>
      <c r="B221" s="2">
        <v>4811510</v>
      </c>
      <c r="C221" s="3" t="s">
        <v>2919</v>
      </c>
      <c r="D221" s="4">
        <v>2420.2498968999998</v>
      </c>
      <c r="E221" s="3" t="s">
        <v>2920</v>
      </c>
      <c r="F221" s="3" t="s">
        <v>2921</v>
      </c>
      <c r="G221" s="3" t="s">
        <v>2941</v>
      </c>
      <c r="H221" s="3" t="s">
        <v>2941</v>
      </c>
      <c r="I221" s="3" t="s">
        <v>3048</v>
      </c>
      <c r="J221" s="4">
        <v>-35.914332999999999</v>
      </c>
      <c r="K221" s="4">
        <v>-6.4903849999999998</v>
      </c>
      <c r="L221" s="4">
        <v>3.955104</v>
      </c>
      <c r="M221" s="4">
        <v>-10.983981999999999</v>
      </c>
      <c r="N221" s="4" t="s">
        <v>2934</v>
      </c>
      <c r="O221" s="4" t="s">
        <v>2934</v>
      </c>
      <c r="P221" s="4" t="s">
        <v>2934</v>
      </c>
      <c r="Q221" s="4" t="s">
        <v>2934</v>
      </c>
      <c r="R221" s="4" t="s">
        <v>2934</v>
      </c>
      <c r="S221" s="3" t="s">
        <v>3962</v>
      </c>
      <c r="T221" s="4">
        <v>19.45</v>
      </c>
      <c r="U221" s="4">
        <v>2420.2498968999998</v>
      </c>
      <c r="V221" s="10">
        <v>2600.3208960000002</v>
      </c>
      <c r="W221" s="4">
        <v>0</v>
      </c>
      <c r="X221" s="4">
        <v>39.83</v>
      </c>
      <c r="Y221" s="4">
        <v>17.05</v>
      </c>
      <c r="Z221" s="4" t="s">
        <v>2934</v>
      </c>
      <c r="AA221" s="10" t="s">
        <v>2924</v>
      </c>
      <c r="AB221" s="10" t="s">
        <v>2924</v>
      </c>
      <c r="AC221" s="4" t="s">
        <v>2934</v>
      </c>
      <c r="AD221" s="4">
        <v>9.3044910241349008</v>
      </c>
      <c r="AE221" s="4">
        <v>9.3044910241349008</v>
      </c>
      <c r="AF221" s="4" t="s">
        <v>2934</v>
      </c>
      <c r="AG221" s="4" t="s">
        <v>2924</v>
      </c>
      <c r="AH221" s="4" t="s">
        <v>2924</v>
      </c>
      <c r="AI221" s="4" t="s">
        <v>2934</v>
      </c>
      <c r="AJ221" s="4" t="s">
        <v>2934</v>
      </c>
    </row>
    <row r="222" spans="1:36" x14ac:dyDescent="0.3">
      <c r="A222" s="1" t="s">
        <v>216</v>
      </c>
      <c r="B222" s="2">
        <v>11227403</v>
      </c>
      <c r="C222" s="3" t="s">
        <v>2940</v>
      </c>
      <c r="D222" s="4">
        <v>1086.5336104999999</v>
      </c>
      <c r="E222" s="3" t="s">
        <v>2920</v>
      </c>
      <c r="F222" s="3" t="s">
        <v>2921</v>
      </c>
      <c r="G222" s="3" t="s">
        <v>2941</v>
      </c>
      <c r="H222" s="3" t="s">
        <v>2941</v>
      </c>
      <c r="I222" s="3" t="s">
        <v>2942</v>
      </c>
      <c r="J222" s="4">
        <v>116.666667</v>
      </c>
      <c r="K222" s="4">
        <v>-24.306025999999999</v>
      </c>
      <c r="L222" s="4">
        <v>-17.490774999999999</v>
      </c>
      <c r="M222" s="4">
        <v>-6.0504199999999999</v>
      </c>
      <c r="N222" s="4" t="s">
        <v>2924</v>
      </c>
      <c r="O222" s="4" t="s">
        <v>2924</v>
      </c>
      <c r="P222" s="4">
        <v>5.4035770000000003</v>
      </c>
      <c r="Q222" s="4" t="s">
        <v>2924</v>
      </c>
      <c r="R222" s="4" t="s">
        <v>2924</v>
      </c>
      <c r="S222" s="3" t="s">
        <v>3963</v>
      </c>
      <c r="T222" s="4">
        <v>11.18</v>
      </c>
      <c r="U222" s="4">
        <v>1086.5336104999999</v>
      </c>
      <c r="V222" s="10">
        <v>881.81961000000001</v>
      </c>
      <c r="W222" s="4">
        <v>0</v>
      </c>
      <c r="X222" s="4">
        <v>18.510000000000002</v>
      </c>
      <c r="Y222" s="5">
        <v>5.0999999999999996</v>
      </c>
      <c r="Z222" s="4" t="s">
        <v>2924</v>
      </c>
      <c r="AA222" s="10" t="s">
        <v>2924</v>
      </c>
      <c r="AB222" s="10" t="s">
        <v>2924</v>
      </c>
      <c r="AC222" s="4" t="s">
        <v>2924</v>
      </c>
      <c r="AD222" s="4">
        <v>11.0800427963104</v>
      </c>
      <c r="AE222" s="4">
        <v>44.851208483800399</v>
      </c>
      <c r="AF222" s="4" t="s">
        <v>2924</v>
      </c>
      <c r="AG222" s="4" t="s">
        <v>2934</v>
      </c>
      <c r="AH222" s="4" t="s">
        <v>2934</v>
      </c>
      <c r="AI222" s="4">
        <v>5.4035770000000003</v>
      </c>
      <c r="AJ222" s="4">
        <v>5.6124499999999999</v>
      </c>
    </row>
    <row r="223" spans="1:36" x14ac:dyDescent="0.3">
      <c r="A223" s="1" t="s">
        <v>217</v>
      </c>
      <c r="B223" s="2">
        <v>103437</v>
      </c>
      <c r="C223" s="3" t="s">
        <v>2935</v>
      </c>
      <c r="D223" s="4">
        <v>62125.023031700002</v>
      </c>
      <c r="E223" s="3" t="s">
        <v>2930</v>
      </c>
      <c r="F223" s="3" t="s">
        <v>2957</v>
      </c>
      <c r="G223" s="3" t="s">
        <v>2957</v>
      </c>
      <c r="H223" s="3" t="s">
        <v>2958</v>
      </c>
      <c r="I223" s="3" t="s">
        <v>3149</v>
      </c>
      <c r="J223" s="4">
        <v>27.019024000000002</v>
      </c>
      <c r="K223" s="4">
        <v>2.55017</v>
      </c>
      <c r="L223" s="4">
        <v>-4.3193190000000001</v>
      </c>
      <c r="M223" s="4">
        <v>-0.52356000000000003</v>
      </c>
      <c r="N223" s="4">
        <v>53.923809523809503</v>
      </c>
      <c r="O223" s="4">
        <v>26.1554378468736</v>
      </c>
      <c r="P223" s="4">
        <v>5.0978700000000003</v>
      </c>
      <c r="Q223" s="4">
        <v>19.253578999999998</v>
      </c>
      <c r="R223" s="4">
        <v>23.075455999999999</v>
      </c>
      <c r="S223" s="3" t="s">
        <v>3964</v>
      </c>
      <c r="T223" s="4">
        <v>283.10000000000002</v>
      </c>
      <c r="U223" s="4">
        <v>62125.023031700002</v>
      </c>
      <c r="V223" s="10">
        <v>68708.323031000007</v>
      </c>
      <c r="W223" s="4">
        <v>0.84775697633345104</v>
      </c>
      <c r="X223" s="4">
        <v>316.72000000000003</v>
      </c>
      <c r="Y223" s="4">
        <v>221.15</v>
      </c>
      <c r="Z223" s="4">
        <v>56.62</v>
      </c>
      <c r="AA223" s="10">
        <v>25.7031831635</v>
      </c>
      <c r="AB223" s="10">
        <v>28.054062785199999</v>
      </c>
      <c r="AC223" s="4">
        <v>6.4407810000000003</v>
      </c>
      <c r="AD223" s="4">
        <v>5.5158224704260999</v>
      </c>
      <c r="AE223" s="4">
        <v>5.9934694232323</v>
      </c>
      <c r="AF223" s="4">
        <v>19.253578999999998</v>
      </c>
      <c r="AG223" s="4">
        <v>17.570580047619501</v>
      </c>
      <c r="AH223" s="4">
        <v>19.505800112445399</v>
      </c>
      <c r="AI223" s="4">
        <v>5.0978700000000003</v>
      </c>
      <c r="AJ223" s="4" t="s">
        <v>2924</v>
      </c>
    </row>
    <row r="224" spans="1:36" x14ac:dyDescent="0.3">
      <c r="A224" s="1" t="s">
        <v>218</v>
      </c>
      <c r="B224" s="2">
        <v>4283377</v>
      </c>
      <c r="C224" s="3" t="s">
        <v>2935</v>
      </c>
      <c r="D224" s="4">
        <v>3064.8233088000002</v>
      </c>
      <c r="E224" s="3" t="s">
        <v>2930</v>
      </c>
      <c r="F224" s="3" t="s">
        <v>2953</v>
      </c>
      <c r="G224" s="3" t="s">
        <v>2954</v>
      </c>
      <c r="H224" s="3" t="s">
        <v>2955</v>
      </c>
      <c r="I224" s="3" t="s">
        <v>3097</v>
      </c>
      <c r="J224" s="4">
        <v>-2.5401069999999999</v>
      </c>
      <c r="K224" s="4">
        <v>2.4595919999999998</v>
      </c>
      <c r="L224" s="4">
        <v>-6.658131</v>
      </c>
      <c r="M224" s="4">
        <v>-6.8569000000000004</v>
      </c>
      <c r="N224" s="4">
        <v>12.153376</v>
      </c>
      <c r="O224" s="4">
        <v>8.8363639999999997</v>
      </c>
      <c r="P224" s="4">
        <v>8.2372879999999995</v>
      </c>
      <c r="Q224" s="4">
        <v>9.1316690000000005</v>
      </c>
      <c r="R224" s="4">
        <v>12.263524</v>
      </c>
      <c r="S224" s="3" t="s">
        <v>3965</v>
      </c>
      <c r="T224" s="4">
        <v>43.74</v>
      </c>
      <c r="U224" s="4">
        <v>3064.8233088000002</v>
      </c>
      <c r="V224" s="10">
        <v>3422.0383080000001</v>
      </c>
      <c r="W224" s="4">
        <v>7.4988568815729302</v>
      </c>
      <c r="X224" s="4">
        <v>49.54</v>
      </c>
      <c r="Y224" s="4">
        <v>37.89</v>
      </c>
      <c r="Z224" s="4">
        <v>12.153376</v>
      </c>
      <c r="AA224" s="10">
        <v>11.9671682626</v>
      </c>
      <c r="AB224" s="10">
        <v>12.733624454099999</v>
      </c>
      <c r="AC224" s="4">
        <v>3.2169629999999998</v>
      </c>
      <c r="AD224" s="4">
        <v>2.8759041163123</v>
      </c>
      <c r="AE224" s="4">
        <v>3.0876462221419998</v>
      </c>
      <c r="AF224" s="4">
        <v>9.1316690000000005</v>
      </c>
      <c r="AG224" s="4">
        <v>8.4693373770543001</v>
      </c>
      <c r="AH224" s="4">
        <v>9.0484393018342999</v>
      </c>
      <c r="AI224" s="4">
        <v>8.2372879999999995</v>
      </c>
      <c r="AJ224" s="4">
        <v>8.2372879999999995</v>
      </c>
    </row>
    <row r="225" spans="1:36" x14ac:dyDescent="0.3">
      <c r="A225" s="1" t="s">
        <v>219</v>
      </c>
      <c r="B225" s="2">
        <v>4811690</v>
      </c>
      <c r="C225" s="3" t="s">
        <v>2935</v>
      </c>
      <c r="D225" s="4">
        <v>1193.87863808</v>
      </c>
      <c r="E225" s="3" t="s">
        <v>2920</v>
      </c>
      <c r="F225" s="3" t="s">
        <v>2960</v>
      </c>
      <c r="G225" s="3" t="s">
        <v>2961</v>
      </c>
      <c r="H225" s="3" t="s">
        <v>2962</v>
      </c>
      <c r="I225" s="3" t="s">
        <v>2923</v>
      </c>
      <c r="J225" s="4">
        <v>58.134369999999997</v>
      </c>
      <c r="K225" s="4">
        <v>12.971043</v>
      </c>
      <c r="L225" s="4">
        <v>4.8214940000000004</v>
      </c>
      <c r="M225" s="4">
        <v>-1.5554790000000001</v>
      </c>
      <c r="N225" s="4" t="s">
        <v>2924</v>
      </c>
      <c r="O225" s="4">
        <v>201.985816</v>
      </c>
      <c r="P225" s="4">
        <v>3.9163920000000001</v>
      </c>
      <c r="Q225" s="4">
        <v>25.087229000000001</v>
      </c>
      <c r="R225" s="4">
        <v>75.172195000000002</v>
      </c>
      <c r="S225" s="3" t="s">
        <v>3966</v>
      </c>
      <c r="T225" s="4">
        <v>28.48</v>
      </c>
      <c r="U225" s="4">
        <v>1193.87863808</v>
      </c>
      <c r="V225" s="10">
        <v>1501.470638</v>
      </c>
      <c r="W225" s="4">
        <v>0</v>
      </c>
      <c r="X225" s="4">
        <v>30.45</v>
      </c>
      <c r="Y225" s="4">
        <v>16.484200000000001</v>
      </c>
      <c r="Z225" s="4" t="s">
        <v>2924</v>
      </c>
      <c r="AA225" s="10" t="s">
        <v>2924</v>
      </c>
      <c r="AB225" s="10" t="s">
        <v>2924</v>
      </c>
      <c r="AC225" s="4">
        <v>3.9009469999999999</v>
      </c>
      <c r="AD225" s="4">
        <v>3.5838325010675001</v>
      </c>
      <c r="AE225" s="4">
        <v>3.8301193620159002</v>
      </c>
      <c r="AF225" s="4">
        <v>25.087229000000001</v>
      </c>
      <c r="AG225" s="4">
        <v>18.527982403317001</v>
      </c>
      <c r="AH225" s="4">
        <v>21.364124046670501</v>
      </c>
      <c r="AI225" s="4">
        <v>3.9163920000000001</v>
      </c>
      <c r="AJ225" s="4" t="s">
        <v>2924</v>
      </c>
    </row>
    <row r="226" spans="1:36" x14ac:dyDescent="0.3">
      <c r="A226" s="1" t="s">
        <v>220</v>
      </c>
      <c r="B226" s="2">
        <v>5262982</v>
      </c>
      <c r="C226" s="3" t="s">
        <v>2919</v>
      </c>
      <c r="D226" s="4">
        <v>1269.81805104</v>
      </c>
      <c r="E226" s="3" t="s">
        <v>2920</v>
      </c>
      <c r="F226" s="3" t="s">
        <v>2921</v>
      </c>
      <c r="G226" s="3" t="s">
        <v>3109</v>
      </c>
      <c r="H226" s="3" t="s">
        <v>3109</v>
      </c>
      <c r="I226" s="3" t="s">
        <v>3048</v>
      </c>
      <c r="J226" s="4">
        <v>-53.380423999999998</v>
      </c>
      <c r="K226" s="4">
        <v>-27.896996000000001</v>
      </c>
      <c r="L226" s="4">
        <v>-18.554428999999999</v>
      </c>
      <c r="M226" s="4">
        <v>-5.2307689999999996</v>
      </c>
      <c r="N226" s="4" t="s">
        <v>2924</v>
      </c>
      <c r="O226" s="4" t="s">
        <v>2924</v>
      </c>
      <c r="P226" s="4">
        <v>2.166471</v>
      </c>
      <c r="Q226" s="4" t="s">
        <v>2924</v>
      </c>
      <c r="R226" s="4" t="s">
        <v>2924</v>
      </c>
      <c r="S226" s="3" t="s">
        <v>3967</v>
      </c>
      <c r="T226" s="4">
        <v>18.48</v>
      </c>
      <c r="U226" s="4">
        <v>1269.81805104</v>
      </c>
      <c r="V226" s="10">
        <v>149.718051</v>
      </c>
      <c r="W226" s="4">
        <v>0</v>
      </c>
      <c r="X226" s="4">
        <v>53.08</v>
      </c>
      <c r="Y226" s="4">
        <v>17.37</v>
      </c>
      <c r="Z226" s="4" t="s">
        <v>2924</v>
      </c>
      <c r="AA226" s="10" t="s">
        <v>2924</v>
      </c>
      <c r="AB226" s="10" t="s">
        <v>2924</v>
      </c>
      <c r="AC226" s="4">
        <v>0.92934899999999998</v>
      </c>
      <c r="AD226" s="4">
        <v>0.77550653584609996</v>
      </c>
      <c r="AE226" s="4">
        <v>0.56556469642700002</v>
      </c>
      <c r="AF226" s="4" t="s">
        <v>2924</v>
      </c>
      <c r="AG226" s="4" t="s">
        <v>2924</v>
      </c>
      <c r="AH226" s="4" t="s">
        <v>2924</v>
      </c>
      <c r="AI226" s="4">
        <v>2.166471</v>
      </c>
      <c r="AJ226" s="4">
        <v>2.166471</v>
      </c>
    </row>
    <row r="227" spans="1:36" x14ac:dyDescent="0.3">
      <c r="A227" s="1" t="s">
        <v>221</v>
      </c>
      <c r="B227" s="2">
        <v>5185755</v>
      </c>
      <c r="C227" s="3" t="s">
        <v>2935</v>
      </c>
      <c r="D227" s="4">
        <v>4958.71899768</v>
      </c>
      <c r="E227" s="3" t="s">
        <v>2945</v>
      </c>
      <c r="F227" s="3" t="s">
        <v>2946</v>
      </c>
      <c r="G227" s="3" t="s">
        <v>2947</v>
      </c>
      <c r="H227" s="3" t="s">
        <v>2989</v>
      </c>
      <c r="I227" s="3" t="s">
        <v>2949</v>
      </c>
      <c r="J227" s="4">
        <v>10.274668999999999</v>
      </c>
      <c r="K227" s="4">
        <v>81.879194999999996</v>
      </c>
      <c r="L227" s="4">
        <v>55.63532</v>
      </c>
      <c r="M227" s="4">
        <v>-10.227743</v>
      </c>
      <c r="N227" s="4" t="s">
        <v>2924</v>
      </c>
      <c r="O227" s="4" t="s">
        <v>2924</v>
      </c>
      <c r="P227" s="4">
        <v>20.356808000000001</v>
      </c>
      <c r="Q227" s="4" t="s">
        <v>2924</v>
      </c>
      <c r="R227" s="4">
        <v>43.925066999999999</v>
      </c>
      <c r="S227" s="3" t="s">
        <v>3968</v>
      </c>
      <c r="T227" s="4">
        <v>21.68</v>
      </c>
      <c r="U227" s="4">
        <v>4958.71899768</v>
      </c>
      <c r="V227" s="10">
        <v>4777.4329969999999</v>
      </c>
      <c r="W227" s="4">
        <v>0</v>
      </c>
      <c r="X227" s="4">
        <v>27.77</v>
      </c>
      <c r="Y227" s="5">
        <v>11.045</v>
      </c>
      <c r="Z227" s="4" t="s">
        <v>2924</v>
      </c>
      <c r="AA227" s="10" t="s">
        <v>2924</v>
      </c>
      <c r="AB227" s="10" t="s">
        <v>2924</v>
      </c>
      <c r="AC227" s="4">
        <v>6.7604199999999999</v>
      </c>
      <c r="AD227" s="4">
        <v>6.1152574799512003</v>
      </c>
      <c r="AE227" s="4">
        <v>6.6008598757827004</v>
      </c>
      <c r="AF227" s="4" t="s">
        <v>2924</v>
      </c>
      <c r="AG227" s="4" t="s">
        <v>2924</v>
      </c>
      <c r="AH227" s="4" t="s">
        <v>2924</v>
      </c>
      <c r="AI227" s="4">
        <v>20.356808000000001</v>
      </c>
      <c r="AJ227" s="4">
        <v>20.356808000000001</v>
      </c>
    </row>
    <row r="228" spans="1:36" x14ac:dyDescent="0.3">
      <c r="A228" s="1" t="s">
        <v>222</v>
      </c>
      <c r="B228" s="2">
        <v>4067004</v>
      </c>
      <c r="C228" s="3" t="s">
        <v>2935</v>
      </c>
      <c r="D228" s="4">
        <v>4814.00979843</v>
      </c>
      <c r="E228" s="3" t="s">
        <v>2925</v>
      </c>
      <c r="F228" s="3" t="s">
        <v>2926</v>
      </c>
      <c r="G228" s="3" t="s">
        <v>2927</v>
      </c>
      <c r="H228" s="3" t="s">
        <v>3024</v>
      </c>
      <c r="I228" s="3" t="s">
        <v>3186</v>
      </c>
      <c r="J228" s="4">
        <v>9.6306539999999998</v>
      </c>
      <c r="K228" s="4">
        <v>9.2553900000000002</v>
      </c>
      <c r="L228" s="4">
        <v>-1.88039</v>
      </c>
      <c r="M228" s="4">
        <v>-3.133375</v>
      </c>
      <c r="N228" s="4">
        <v>13.923857</v>
      </c>
      <c r="O228" s="4">
        <v>15.067746</v>
      </c>
      <c r="P228" s="4">
        <v>1.4317169999999999</v>
      </c>
      <c r="Q228" s="4">
        <v>8.3090410000000006</v>
      </c>
      <c r="R228" s="4" t="s">
        <v>2924</v>
      </c>
      <c r="S228" s="3" t="s">
        <v>3969</v>
      </c>
      <c r="T228" s="5">
        <v>245.77</v>
      </c>
      <c r="U228" s="4">
        <v>4814.00979843</v>
      </c>
      <c r="V228" s="10">
        <v>9824.6097979999995</v>
      </c>
      <c r="W228" s="4">
        <v>0</v>
      </c>
      <c r="X228" s="4">
        <v>277.13</v>
      </c>
      <c r="Y228" s="5">
        <v>195.09</v>
      </c>
      <c r="Z228" s="4">
        <v>13.923857</v>
      </c>
      <c r="AA228" s="10">
        <v>9.2882544793000008</v>
      </c>
      <c r="AB228" s="10">
        <v>9.4512055603</v>
      </c>
      <c r="AC228" s="4">
        <v>0.59558199999999994</v>
      </c>
      <c r="AD228" s="4">
        <v>0.57190206931639997</v>
      </c>
      <c r="AE228" s="4">
        <v>0.58403399204509998</v>
      </c>
      <c r="AF228" s="4">
        <v>8.3090410000000006</v>
      </c>
      <c r="AG228" s="4">
        <v>9.9832739712246994</v>
      </c>
      <c r="AH228" s="4">
        <v>10.4653699702087</v>
      </c>
      <c r="AI228" s="4">
        <v>1.4317169999999999</v>
      </c>
      <c r="AJ228" s="4" t="s">
        <v>2924</v>
      </c>
    </row>
    <row r="229" spans="1:36" x14ac:dyDescent="0.3">
      <c r="A229" s="1" t="s">
        <v>223</v>
      </c>
      <c r="B229" s="2">
        <v>4811760</v>
      </c>
      <c r="C229" s="3" t="s">
        <v>2919</v>
      </c>
      <c r="D229" s="4">
        <v>8150.1252613200004</v>
      </c>
      <c r="E229" s="3" t="s">
        <v>2920</v>
      </c>
      <c r="F229" s="3" t="s">
        <v>2921</v>
      </c>
      <c r="G229" s="3" t="s">
        <v>2941</v>
      </c>
      <c r="H229" s="3" t="s">
        <v>2941</v>
      </c>
      <c r="I229" s="3" t="s">
        <v>2942</v>
      </c>
      <c r="J229" s="4">
        <v>9.4981939999999998</v>
      </c>
      <c r="K229" s="4">
        <v>-9.8373659999999994</v>
      </c>
      <c r="L229" s="4">
        <v>9.6478529999999996</v>
      </c>
      <c r="M229" s="4">
        <v>5.0127050000000004</v>
      </c>
      <c r="N229" s="4" t="s">
        <v>2924</v>
      </c>
      <c r="O229" s="4" t="s">
        <v>2924</v>
      </c>
      <c r="P229" s="4" t="s">
        <v>2924</v>
      </c>
      <c r="Q229" s="4" t="s">
        <v>2924</v>
      </c>
      <c r="R229" s="4">
        <v>204.24241599999999</v>
      </c>
      <c r="S229" s="3" t="s">
        <v>3970</v>
      </c>
      <c r="T229" s="4">
        <v>136.38</v>
      </c>
      <c r="U229" s="4">
        <v>8150.1252613200004</v>
      </c>
      <c r="V229" s="10">
        <v>8332.0871210000005</v>
      </c>
      <c r="W229" s="4">
        <v>0</v>
      </c>
      <c r="X229" s="4">
        <v>161</v>
      </c>
      <c r="Y229" s="4">
        <v>111.09</v>
      </c>
      <c r="Z229" s="4" t="s">
        <v>2924</v>
      </c>
      <c r="AA229" s="10" t="s">
        <v>2924</v>
      </c>
      <c r="AB229" s="10" t="s">
        <v>2924</v>
      </c>
      <c r="AC229" s="4">
        <v>22.815923000000002</v>
      </c>
      <c r="AD229" s="4">
        <v>17.930211536768301</v>
      </c>
      <c r="AE229" s="4">
        <v>26.989324281469599</v>
      </c>
      <c r="AF229" s="4" t="s">
        <v>2924</v>
      </c>
      <c r="AG229" s="4" t="s">
        <v>2924</v>
      </c>
      <c r="AH229" s="4" t="s">
        <v>2924</v>
      </c>
      <c r="AI229" s="4" t="s">
        <v>2924</v>
      </c>
      <c r="AJ229" s="4" t="s">
        <v>2924</v>
      </c>
    </row>
    <row r="230" spans="1:36" x14ac:dyDescent="0.3">
      <c r="A230" s="1" t="s">
        <v>224</v>
      </c>
      <c r="B230" s="2">
        <v>4588939</v>
      </c>
      <c r="C230" s="3" t="s">
        <v>2935</v>
      </c>
      <c r="D230" s="4">
        <v>3707.0540000000001</v>
      </c>
      <c r="E230" s="3" t="s">
        <v>2945</v>
      </c>
      <c r="F230" s="3" t="s">
        <v>2946</v>
      </c>
      <c r="G230" s="3" t="s">
        <v>2984</v>
      </c>
      <c r="H230" s="3" t="s">
        <v>2985</v>
      </c>
      <c r="I230" s="3" t="s">
        <v>3084</v>
      </c>
      <c r="J230" s="4">
        <v>-12.324901000000001</v>
      </c>
      <c r="K230" s="4">
        <v>-10.058980999999999</v>
      </c>
      <c r="L230" s="4">
        <v>-1.422191</v>
      </c>
      <c r="M230" s="4">
        <v>-4.7148380000000003</v>
      </c>
      <c r="N230" s="4">
        <v>21.179293000000001</v>
      </c>
      <c r="O230" s="4">
        <v>9.9667259999999995</v>
      </c>
      <c r="P230" s="4">
        <v>2.0891769999999998</v>
      </c>
      <c r="Q230" s="4">
        <v>10.358162999999999</v>
      </c>
      <c r="R230" s="4">
        <v>12.591203</v>
      </c>
      <c r="S230" s="3" t="s">
        <v>3971</v>
      </c>
      <c r="T230" s="4">
        <v>83.87</v>
      </c>
      <c r="U230" s="4">
        <v>3707.0540000000001</v>
      </c>
      <c r="V230" s="10">
        <v>4646.1540000000005</v>
      </c>
      <c r="W230" s="4">
        <v>0</v>
      </c>
      <c r="X230" s="4">
        <v>106.42</v>
      </c>
      <c r="Y230" s="4">
        <v>82.75</v>
      </c>
      <c r="Z230" s="4">
        <v>21.179293000000001</v>
      </c>
      <c r="AA230" s="10">
        <v>15.9257923019</v>
      </c>
      <c r="AB230" s="10">
        <v>16.257719848400001</v>
      </c>
      <c r="AC230" s="4">
        <v>1.1091850000000001</v>
      </c>
      <c r="AD230" s="4">
        <v>1.1289220784327001</v>
      </c>
      <c r="AE230" s="4">
        <v>1.1290703681981999</v>
      </c>
      <c r="AF230" s="4">
        <v>10.358162999999999</v>
      </c>
      <c r="AG230" s="4">
        <v>10.4155874434234</v>
      </c>
      <c r="AH230" s="4">
        <v>10.4066800697695</v>
      </c>
      <c r="AI230" s="4">
        <v>2.0891769999999998</v>
      </c>
      <c r="AJ230" s="4" t="s">
        <v>2924</v>
      </c>
    </row>
    <row r="231" spans="1:36" x14ac:dyDescent="0.3">
      <c r="A231" s="1" t="s">
        <v>225</v>
      </c>
      <c r="B231" s="2">
        <v>6675401</v>
      </c>
      <c r="C231" s="3" t="s">
        <v>2935</v>
      </c>
      <c r="D231" s="4">
        <v>3384.8050730999998</v>
      </c>
      <c r="E231" s="3" t="s">
        <v>3031</v>
      </c>
      <c r="F231" s="3" t="s">
        <v>3031</v>
      </c>
      <c r="G231" s="3" t="s">
        <v>3032</v>
      </c>
      <c r="H231" s="3" t="s">
        <v>3068</v>
      </c>
      <c r="I231" s="3" t="s">
        <v>2939</v>
      </c>
      <c r="J231" s="4">
        <v>-15.856657999999999</v>
      </c>
      <c r="K231" s="4">
        <v>-17.716445</v>
      </c>
      <c r="L231" s="4">
        <v>-5.7210340000000004</v>
      </c>
      <c r="M231" s="4">
        <v>-3.9181599999999999</v>
      </c>
      <c r="N231" s="4">
        <v>18.189872999999999</v>
      </c>
      <c r="O231" s="4">
        <v>12.848712000000001</v>
      </c>
      <c r="P231" s="4">
        <v>1.1774629999999999</v>
      </c>
      <c r="Q231" s="4">
        <v>10.466219000000001</v>
      </c>
      <c r="R231" s="4">
        <v>10.165348</v>
      </c>
      <c r="S231" s="3" t="s">
        <v>3972</v>
      </c>
      <c r="T231" s="4">
        <v>71.849999999999994</v>
      </c>
      <c r="U231" s="4">
        <v>3384.8050730999998</v>
      </c>
      <c r="V231" s="10">
        <v>4552.8050730000004</v>
      </c>
      <c r="W231" s="4">
        <v>2.2546972860125298</v>
      </c>
      <c r="X231" s="5">
        <v>102.5</v>
      </c>
      <c r="Y231" s="4">
        <v>71.56</v>
      </c>
      <c r="Z231" s="4">
        <v>21.447761</v>
      </c>
      <c r="AA231" s="10">
        <v>15.8410646253</v>
      </c>
      <c r="AB231" s="10">
        <v>15.8410646253</v>
      </c>
      <c r="AC231" s="4">
        <v>2.1546639999999999</v>
      </c>
      <c r="AD231" s="4">
        <v>2.2955216956735001</v>
      </c>
      <c r="AE231" s="4">
        <v>2.2955216956735001</v>
      </c>
      <c r="AF231" s="4">
        <v>10.466219000000001</v>
      </c>
      <c r="AG231" s="4">
        <v>10.0671644896956</v>
      </c>
      <c r="AH231" s="4">
        <v>10.0671644896956</v>
      </c>
      <c r="AI231" s="4">
        <v>1.1774629999999999</v>
      </c>
      <c r="AJ231" s="4">
        <v>4.625934</v>
      </c>
    </row>
    <row r="232" spans="1:36" x14ac:dyDescent="0.3">
      <c r="A232" s="1" t="s">
        <v>226</v>
      </c>
      <c r="B232" s="2">
        <v>107487119</v>
      </c>
      <c r="C232" s="3" t="s">
        <v>2956</v>
      </c>
      <c r="D232" s="4">
        <v>349.09762323000001</v>
      </c>
      <c r="E232" s="3" t="s">
        <v>3031</v>
      </c>
      <c r="F232" s="3" t="s">
        <v>3031</v>
      </c>
      <c r="G232" s="3" t="s">
        <v>3032</v>
      </c>
      <c r="H232" s="3" t="s">
        <v>3068</v>
      </c>
      <c r="I232" s="3" t="s">
        <v>3069</v>
      </c>
      <c r="J232" s="4">
        <v>165.76087000000001</v>
      </c>
      <c r="K232" s="5">
        <v>70.979021000000003</v>
      </c>
      <c r="L232" s="4">
        <v>-31.608391999999998</v>
      </c>
      <c r="M232" s="4">
        <v>-2.2000000000000002</v>
      </c>
      <c r="N232" s="4" t="s">
        <v>2924</v>
      </c>
      <c r="O232" s="4" t="s">
        <v>2924</v>
      </c>
      <c r="P232" s="4">
        <v>8.6395759999999999</v>
      </c>
      <c r="Q232" s="4" t="s">
        <v>2924</v>
      </c>
      <c r="R232" s="4" t="s">
        <v>2924</v>
      </c>
      <c r="S232" s="3" t="s">
        <v>3973</v>
      </c>
      <c r="T232" s="4">
        <v>4.8899999999999997</v>
      </c>
      <c r="U232" s="4">
        <v>349.09762323000001</v>
      </c>
      <c r="V232" s="10">
        <v>336.765063</v>
      </c>
      <c r="W232" s="4">
        <v>0</v>
      </c>
      <c r="X232" s="4">
        <v>9.33</v>
      </c>
      <c r="Y232" s="4">
        <v>1.65</v>
      </c>
      <c r="Z232" s="4" t="s">
        <v>2924</v>
      </c>
      <c r="AA232" s="10" t="s">
        <v>2924</v>
      </c>
      <c r="AB232" s="10" t="s">
        <v>2924</v>
      </c>
      <c r="AC232" s="4">
        <v>99.535274999999999</v>
      </c>
      <c r="AD232" s="4">
        <v>14.4534361802575</v>
      </c>
      <c r="AE232" s="4">
        <v>82.137820243902397</v>
      </c>
      <c r="AF232" s="4" t="s">
        <v>2924</v>
      </c>
      <c r="AG232" s="4" t="s">
        <v>2934</v>
      </c>
      <c r="AH232" s="4" t="s">
        <v>2934</v>
      </c>
      <c r="AI232" s="4">
        <v>8.6395759999999999</v>
      </c>
      <c r="AJ232" s="4">
        <v>9.4951460000000001</v>
      </c>
    </row>
    <row r="233" spans="1:36" x14ac:dyDescent="0.3">
      <c r="A233" s="1" t="s">
        <v>227</v>
      </c>
      <c r="B233" s="2">
        <v>4977885</v>
      </c>
      <c r="C233" s="3" t="s">
        <v>2935</v>
      </c>
      <c r="D233" s="4">
        <v>988.66982040000005</v>
      </c>
      <c r="E233" s="3" t="s">
        <v>3031</v>
      </c>
      <c r="F233" s="3" t="s">
        <v>3031</v>
      </c>
      <c r="G233" s="3" t="s">
        <v>3032</v>
      </c>
      <c r="H233" s="3" t="s">
        <v>3068</v>
      </c>
      <c r="I233" s="3" t="s">
        <v>3187</v>
      </c>
      <c r="J233" s="4">
        <v>-21.651495000000001</v>
      </c>
      <c r="K233" s="4">
        <v>-56.117989999999999</v>
      </c>
      <c r="L233" s="4">
        <v>-13.805436</v>
      </c>
      <c r="M233" s="4">
        <v>-8.2952820000000003</v>
      </c>
      <c r="N233" s="4" t="s">
        <v>2924</v>
      </c>
      <c r="O233" s="4" t="s">
        <v>2924</v>
      </c>
      <c r="P233" s="4">
        <v>1.831307</v>
      </c>
      <c r="Q233" s="4">
        <v>14.372135</v>
      </c>
      <c r="R233" s="4" t="s">
        <v>2924</v>
      </c>
      <c r="S233" s="3" t="s">
        <v>3974</v>
      </c>
      <c r="T233" s="4">
        <v>12.05</v>
      </c>
      <c r="U233" s="4">
        <v>988.66982040000005</v>
      </c>
      <c r="V233" s="10">
        <v>1078.90182</v>
      </c>
      <c r="W233" s="4">
        <v>0</v>
      </c>
      <c r="X233" s="4">
        <v>33.15</v>
      </c>
      <c r="Y233" s="5">
        <v>10.75</v>
      </c>
      <c r="Z233" s="4" t="s">
        <v>2924</v>
      </c>
      <c r="AA233" s="10">
        <v>25.605609859699999</v>
      </c>
      <c r="AB233" s="10">
        <v>31.298701298699999</v>
      </c>
      <c r="AC233" s="4">
        <v>2.6071140000000002</v>
      </c>
      <c r="AD233" s="4">
        <v>2.3063363111080002</v>
      </c>
      <c r="AE233" s="4">
        <v>2.3966754930402998</v>
      </c>
      <c r="AF233" s="4">
        <v>14.372135</v>
      </c>
      <c r="AG233" s="4">
        <v>11.0372458593774</v>
      </c>
      <c r="AH233" s="4">
        <v>11.878196560536299</v>
      </c>
      <c r="AI233" s="4">
        <v>1.831307</v>
      </c>
      <c r="AJ233" s="4">
        <v>1.831307</v>
      </c>
    </row>
    <row r="234" spans="1:36" x14ac:dyDescent="0.3">
      <c r="A234" s="1" t="s">
        <v>228</v>
      </c>
      <c r="B234" s="2">
        <v>101510404</v>
      </c>
      <c r="C234" s="3" t="s">
        <v>2919</v>
      </c>
      <c r="D234" s="4">
        <v>15857.969547680001</v>
      </c>
      <c r="E234" s="3" t="s">
        <v>2945</v>
      </c>
      <c r="F234" s="3" t="s">
        <v>2946</v>
      </c>
      <c r="G234" s="3" t="s">
        <v>2947</v>
      </c>
      <c r="H234" s="3" t="s">
        <v>2989</v>
      </c>
      <c r="I234" s="3" t="s">
        <v>2949</v>
      </c>
      <c r="J234" s="4">
        <v>14.814306</v>
      </c>
      <c r="K234" s="4">
        <v>6.4357280000000001</v>
      </c>
      <c r="L234" s="4">
        <v>2.2095389999999999</v>
      </c>
      <c r="M234" s="4">
        <v>0.77170399999999995</v>
      </c>
      <c r="N234" s="4" t="s">
        <v>2924</v>
      </c>
      <c r="O234" s="4">
        <v>50.845669999999998</v>
      </c>
      <c r="P234" s="4">
        <v>1.243379</v>
      </c>
      <c r="Q234" s="4">
        <v>39.473858999999997</v>
      </c>
      <c r="R234" s="4">
        <v>40.135362000000001</v>
      </c>
      <c r="S234" s="3" t="s">
        <v>3975</v>
      </c>
      <c r="T234" s="4">
        <v>250.72</v>
      </c>
      <c r="U234" s="4">
        <v>15857.969547680001</v>
      </c>
      <c r="V234" s="10">
        <v>15759.385547</v>
      </c>
      <c r="W234" s="4">
        <v>0</v>
      </c>
      <c r="X234" s="4">
        <v>254.44</v>
      </c>
      <c r="Y234" s="4">
        <v>171.25020000000001</v>
      </c>
      <c r="Z234" s="4" t="s">
        <v>2924</v>
      </c>
      <c r="AA234" s="10">
        <v>30.667612593800001</v>
      </c>
      <c r="AB234" s="10">
        <v>33.374954407600001</v>
      </c>
      <c r="AC234" s="4">
        <v>14.404617</v>
      </c>
      <c r="AD234" s="4">
        <v>12.768073602550301</v>
      </c>
      <c r="AE234" s="4">
        <v>13.229077268034301</v>
      </c>
      <c r="AF234" s="4">
        <v>39.473858999999997</v>
      </c>
      <c r="AG234" s="4">
        <v>29.3908719638195</v>
      </c>
      <c r="AH234" s="4">
        <v>31.269617285042202</v>
      </c>
      <c r="AI234" s="4">
        <v>1.243379</v>
      </c>
      <c r="AJ234" s="4">
        <v>44.171951999999997</v>
      </c>
    </row>
    <row r="235" spans="1:36" x14ac:dyDescent="0.3">
      <c r="A235" s="1" t="s">
        <v>229</v>
      </c>
      <c r="B235" s="2">
        <v>100135</v>
      </c>
      <c r="C235" s="3" t="s">
        <v>2935</v>
      </c>
      <c r="D235" s="4">
        <v>3903.58114187</v>
      </c>
      <c r="E235" s="3" t="s">
        <v>2930</v>
      </c>
      <c r="F235" s="3" t="s">
        <v>2931</v>
      </c>
      <c r="G235" s="3" t="s">
        <v>2931</v>
      </c>
      <c r="H235" s="3" t="s">
        <v>2932</v>
      </c>
      <c r="I235" s="3" t="s">
        <v>2933</v>
      </c>
      <c r="J235" s="4">
        <v>11.789376000000001</v>
      </c>
      <c r="K235" s="4">
        <v>10.603965000000001</v>
      </c>
      <c r="L235" s="4">
        <v>-9.6421849999999996</v>
      </c>
      <c r="M235" s="4">
        <v>-6.1056749999999997</v>
      </c>
      <c r="N235" s="4">
        <v>19.991666666666699</v>
      </c>
      <c r="O235" s="4">
        <v>9.565391</v>
      </c>
      <c r="P235" s="4">
        <v>0.84650700000000001</v>
      </c>
      <c r="Q235" s="4" t="s">
        <v>2934</v>
      </c>
      <c r="R235" s="4" t="s">
        <v>2934</v>
      </c>
      <c r="S235" s="3" t="s">
        <v>3976</v>
      </c>
      <c r="T235" s="4">
        <v>23.99</v>
      </c>
      <c r="U235" s="4">
        <v>3903.58114187</v>
      </c>
      <c r="V235" s="10" t="s">
        <v>2934</v>
      </c>
      <c r="W235" s="4">
        <v>3.83493122134223</v>
      </c>
      <c r="X235" s="4">
        <v>28.18</v>
      </c>
      <c r="Y235" s="4">
        <v>19.399999999999999</v>
      </c>
      <c r="Z235" s="4">
        <v>19.958403000000001</v>
      </c>
      <c r="AA235" s="10">
        <v>10.741470403799999</v>
      </c>
      <c r="AB235" s="10">
        <v>11.238797509499999</v>
      </c>
      <c r="AC235" s="4" t="s">
        <v>2934</v>
      </c>
      <c r="AD235" s="4" t="s">
        <v>2934</v>
      </c>
      <c r="AE235" s="4" t="s">
        <v>2934</v>
      </c>
      <c r="AF235" s="4" t="s">
        <v>2934</v>
      </c>
      <c r="AG235" s="4" t="s">
        <v>2934</v>
      </c>
      <c r="AH235" s="4" t="s">
        <v>2934</v>
      </c>
      <c r="AI235" s="4">
        <v>0.84650700000000001</v>
      </c>
      <c r="AJ235" s="4">
        <v>1.159497</v>
      </c>
    </row>
    <row r="236" spans="1:36" x14ac:dyDescent="0.3">
      <c r="A236" s="1" t="s">
        <v>230</v>
      </c>
      <c r="B236" s="2">
        <v>4589255</v>
      </c>
      <c r="C236" s="3" t="s">
        <v>2935</v>
      </c>
      <c r="D236" s="4">
        <v>752.85643574999995</v>
      </c>
      <c r="E236" s="3" t="s">
        <v>2930</v>
      </c>
      <c r="F236" s="3" t="s">
        <v>2953</v>
      </c>
      <c r="G236" s="3" t="s">
        <v>2954</v>
      </c>
      <c r="H236" s="3" t="s">
        <v>2955</v>
      </c>
      <c r="I236" s="3" t="s">
        <v>3097</v>
      </c>
      <c r="J236" s="4">
        <v>-2.1529120000000002</v>
      </c>
      <c r="K236" s="4">
        <v>2.5752320000000002</v>
      </c>
      <c r="L236" s="4">
        <v>-2.4222410000000001</v>
      </c>
      <c r="M236" s="4">
        <v>-5.0361640000000003</v>
      </c>
      <c r="N236" s="4">
        <v>13.504761999999999</v>
      </c>
      <c r="O236" s="4" t="s">
        <v>2924</v>
      </c>
      <c r="P236" s="4">
        <v>0.84364600000000001</v>
      </c>
      <c r="Q236" s="4" t="s">
        <v>2924</v>
      </c>
      <c r="R236" s="4">
        <v>9.3616580000000003</v>
      </c>
      <c r="S236" s="3" t="s">
        <v>3977</v>
      </c>
      <c r="T236" s="4">
        <v>35.450000000000003</v>
      </c>
      <c r="U236" s="4">
        <v>752.85643574999995</v>
      </c>
      <c r="V236" s="10">
        <v>381.99543499999999</v>
      </c>
      <c r="W236" s="4">
        <v>0.56417489421720701</v>
      </c>
      <c r="X236" s="4">
        <v>43.8476</v>
      </c>
      <c r="Y236" s="4">
        <v>28.580100000000002</v>
      </c>
      <c r="Z236" s="4">
        <v>13.504761999999999</v>
      </c>
      <c r="AA236" s="10" t="s">
        <v>2934</v>
      </c>
      <c r="AB236" s="10" t="s">
        <v>2934</v>
      </c>
      <c r="AC236" s="4">
        <v>27.970669999999998</v>
      </c>
      <c r="AD236" s="4" t="s">
        <v>2934</v>
      </c>
      <c r="AE236" s="4" t="s">
        <v>2934</v>
      </c>
      <c r="AF236" s="4" t="s">
        <v>2924</v>
      </c>
      <c r="AG236" s="4" t="s">
        <v>2934</v>
      </c>
      <c r="AH236" s="4" t="s">
        <v>2934</v>
      </c>
      <c r="AI236" s="4">
        <v>0.84364600000000001</v>
      </c>
      <c r="AJ236" s="4">
        <v>0.84699199999999997</v>
      </c>
    </row>
    <row r="237" spans="1:36" x14ac:dyDescent="0.3">
      <c r="A237" s="1" t="s">
        <v>231</v>
      </c>
      <c r="B237" s="2">
        <v>4090153</v>
      </c>
      <c r="C237" s="3" t="s">
        <v>2935</v>
      </c>
      <c r="D237" s="4">
        <v>10886.771303519999</v>
      </c>
      <c r="E237" s="3" t="s">
        <v>2930</v>
      </c>
      <c r="F237" s="3" t="s">
        <v>2957</v>
      </c>
      <c r="G237" s="3" t="s">
        <v>2957</v>
      </c>
      <c r="H237" s="3" t="s">
        <v>3113</v>
      </c>
      <c r="I237" s="3" t="s">
        <v>3188</v>
      </c>
      <c r="J237" s="4">
        <v>27.919730000000001</v>
      </c>
      <c r="K237" s="4">
        <v>9.2654549999999993</v>
      </c>
      <c r="L237" s="4">
        <v>-3.8849900000000002</v>
      </c>
      <c r="M237" s="4">
        <v>-2.5524490000000002</v>
      </c>
      <c r="N237" s="4">
        <v>15.1405135520685</v>
      </c>
      <c r="O237" s="4">
        <v>8.0913308144438503</v>
      </c>
      <c r="P237" s="4">
        <v>2.0751580000000001</v>
      </c>
      <c r="Q237" s="4">
        <v>8.8398350000000008</v>
      </c>
      <c r="R237" s="4">
        <v>6.2693250000000003</v>
      </c>
      <c r="S237" s="3" t="s">
        <v>3978</v>
      </c>
      <c r="T237" s="4">
        <v>212.27</v>
      </c>
      <c r="U237" s="4">
        <v>10886.771303519999</v>
      </c>
      <c r="V237" s="10">
        <v>11155.871303</v>
      </c>
      <c r="W237" s="4">
        <v>1.50751401516936</v>
      </c>
      <c r="X237" s="4">
        <v>230.55</v>
      </c>
      <c r="Y237" s="5">
        <v>160.12</v>
      </c>
      <c r="Z237" s="4">
        <v>16.328461999999998</v>
      </c>
      <c r="AA237" s="10">
        <v>12.810191667</v>
      </c>
      <c r="AB237" s="10">
        <v>13.812197835799999</v>
      </c>
      <c r="AC237" s="5">
        <v>0.948967</v>
      </c>
      <c r="AD237" s="4">
        <v>0.9103784580591</v>
      </c>
      <c r="AE237" s="4">
        <v>0.94076448424280001</v>
      </c>
      <c r="AF237" s="4">
        <v>8.8398350000000008</v>
      </c>
      <c r="AG237" s="4">
        <v>7.7264961293312</v>
      </c>
      <c r="AH237" s="4">
        <v>8.0509398155357008</v>
      </c>
      <c r="AI237" s="4">
        <v>2.0751580000000001</v>
      </c>
      <c r="AJ237" s="4">
        <v>5.2325780000000002</v>
      </c>
    </row>
    <row r="238" spans="1:36" x14ac:dyDescent="0.3">
      <c r="A238" s="1" t="s">
        <v>232</v>
      </c>
      <c r="B238" s="2">
        <v>4090916</v>
      </c>
      <c r="C238" s="3" t="s">
        <v>2935</v>
      </c>
      <c r="D238" s="4">
        <v>4462.1266249</v>
      </c>
      <c r="E238" s="3" t="s">
        <v>2930</v>
      </c>
      <c r="F238" s="3" t="s">
        <v>2957</v>
      </c>
      <c r="G238" s="3" t="s">
        <v>2957</v>
      </c>
      <c r="H238" s="3" t="s">
        <v>3113</v>
      </c>
      <c r="I238" s="3" t="s">
        <v>3125</v>
      </c>
      <c r="J238" s="4">
        <v>18.225936999999998</v>
      </c>
      <c r="K238" s="4">
        <v>8.1781179999999996</v>
      </c>
      <c r="L238" s="4">
        <v>-3.879877</v>
      </c>
      <c r="M238" s="4">
        <v>-2.609661</v>
      </c>
      <c r="N238" s="4">
        <v>6.8142968142968101</v>
      </c>
      <c r="O238" s="4">
        <v>23.556272</v>
      </c>
      <c r="P238" s="4">
        <v>0.789045</v>
      </c>
      <c r="Q238" s="4">
        <v>10.120310999999999</v>
      </c>
      <c r="R238" s="4">
        <v>27.222104999999999</v>
      </c>
      <c r="S238" s="3" t="s">
        <v>3979</v>
      </c>
      <c r="T238" s="4">
        <v>87.7</v>
      </c>
      <c r="U238" s="4">
        <v>4462.1266249</v>
      </c>
      <c r="V238" s="10">
        <v>6067.1266240000004</v>
      </c>
      <c r="W238" s="4">
        <v>1.4139110604333001</v>
      </c>
      <c r="X238" s="4">
        <v>96.6</v>
      </c>
      <c r="Y238" s="4">
        <v>72.569999999999993</v>
      </c>
      <c r="Z238" s="4">
        <v>6.7352740000000004</v>
      </c>
      <c r="AA238" s="10">
        <v>14.001979755400001</v>
      </c>
      <c r="AB238" s="10">
        <v>12.0500468536</v>
      </c>
      <c r="AC238" s="4">
        <v>6.9978389999999999</v>
      </c>
      <c r="AD238" s="4">
        <v>7.4095984037514997</v>
      </c>
      <c r="AE238" s="4">
        <v>7.0175864239891999</v>
      </c>
      <c r="AF238" s="4">
        <v>10.120310999999999</v>
      </c>
      <c r="AG238" s="4" t="s">
        <v>2934</v>
      </c>
      <c r="AH238" s="4" t="s">
        <v>2934</v>
      </c>
      <c r="AI238" s="4">
        <v>0.789045</v>
      </c>
      <c r="AJ238" s="4">
        <v>0.789045</v>
      </c>
    </row>
    <row r="239" spans="1:36" x14ac:dyDescent="0.3">
      <c r="A239" s="1" t="s">
        <v>233</v>
      </c>
      <c r="B239" s="2">
        <v>10400346</v>
      </c>
      <c r="C239" s="3" t="s">
        <v>2919</v>
      </c>
      <c r="D239" s="4">
        <v>4583.8845623999996</v>
      </c>
      <c r="E239" s="3" t="s">
        <v>3102</v>
      </c>
      <c r="F239" s="3" t="s">
        <v>3142</v>
      </c>
      <c r="G239" s="3" t="s">
        <v>3143</v>
      </c>
      <c r="H239" s="3" t="s">
        <v>3144</v>
      </c>
      <c r="I239" s="3" t="s">
        <v>3189</v>
      </c>
      <c r="J239" s="4">
        <v>276.93574999999998</v>
      </c>
      <c r="K239" s="4">
        <v>-13.660377</v>
      </c>
      <c r="L239" s="4">
        <v>-2.989188</v>
      </c>
      <c r="M239" s="4">
        <v>-2.5553659999999998</v>
      </c>
      <c r="N239" s="4" t="s">
        <v>2924</v>
      </c>
      <c r="O239" s="4" t="s">
        <v>2924</v>
      </c>
      <c r="P239" s="4">
        <v>12.592185000000001</v>
      </c>
      <c r="Q239" s="4" t="s">
        <v>2924</v>
      </c>
      <c r="R239" s="4" t="s">
        <v>2924</v>
      </c>
      <c r="S239" s="3" t="s">
        <v>3980</v>
      </c>
      <c r="T239" s="4">
        <v>22.88</v>
      </c>
      <c r="U239" s="4">
        <v>4583.8845623999996</v>
      </c>
      <c r="V239" s="10">
        <v>4474.8545620000004</v>
      </c>
      <c r="W239" s="4">
        <v>0</v>
      </c>
      <c r="X239" s="4">
        <v>39.08</v>
      </c>
      <c r="Y239" s="4">
        <v>1.97</v>
      </c>
      <c r="Z239" s="4" t="s">
        <v>2924</v>
      </c>
      <c r="AA239" s="10" t="s">
        <v>2924</v>
      </c>
      <c r="AB239" s="10" t="s">
        <v>2924</v>
      </c>
      <c r="AC239" s="4" t="s">
        <v>2924</v>
      </c>
      <c r="AD239" s="4">
        <v>4.9893848774913003</v>
      </c>
      <c r="AE239" s="4" t="s">
        <v>2924</v>
      </c>
      <c r="AF239" s="4" t="s">
        <v>2924</v>
      </c>
      <c r="AG239" s="4">
        <v>17.460523543988899</v>
      </c>
      <c r="AH239" s="4" t="s">
        <v>2924</v>
      </c>
      <c r="AI239" s="4">
        <v>12.592185000000001</v>
      </c>
      <c r="AJ239" s="4">
        <v>12.592185000000001</v>
      </c>
    </row>
    <row r="240" spans="1:36" x14ac:dyDescent="0.3">
      <c r="A240" s="1" t="s">
        <v>234</v>
      </c>
      <c r="B240" s="2">
        <v>4994267</v>
      </c>
      <c r="C240" s="3" t="s">
        <v>2919</v>
      </c>
      <c r="D240" s="4">
        <v>759.07142265000004</v>
      </c>
      <c r="E240" s="3" t="s">
        <v>2936</v>
      </c>
      <c r="F240" s="3" t="s">
        <v>2937</v>
      </c>
      <c r="G240" s="3" t="s">
        <v>3044</v>
      </c>
      <c r="H240" s="3" t="s">
        <v>3099</v>
      </c>
      <c r="I240" s="3" t="s">
        <v>3062</v>
      </c>
      <c r="J240" s="4">
        <v>-11.202988</v>
      </c>
      <c r="K240" s="4">
        <v>4.357367</v>
      </c>
      <c r="L240" s="4">
        <v>-7.502084</v>
      </c>
      <c r="M240" s="4">
        <v>-10.269542</v>
      </c>
      <c r="N240" s="4" t="s">
        <v>2924</v>
      </c>
      <c r="O240" s="4">
        <v>95.936599000000001</v>
      </c>
      <c r="P240" s="4">
        <v>1.202196</v>
      </c>
      <c r="Q240" s="4">
        <v>7.5795649999999997</v>
      </c>
      <c r="R240" s="4">
        <v>17.490362000000001</v>
      </c>
      <c r="S240" s="3" t="s">
        <v>3981</v>
      </c>
      <c r="T240" s="4">
        <v>33.29</v>
      </c>
      <c r="U240" s="4">
        <v>759.07142265000004</v>
      </c>
      <c r="V240" s="10">
        <v>811.77142200000003</v>
      </c>
      <c r="W240" s="4">
        <v>1.56203063983178</v>
      </c>
      <c r="X240" s="4">
        <v>44.74</v>
      </c>
      <c r="Y240" s="4">
        <v>28.46</v>
      </c>
      <c r="Z240" s="4" t="s">
        <v>2924</v>
      </c>
      <c r="AA240" s="10">
        <v>14.2569593147</v>
      </c>
      <c r="AB240" s="10">
        <v>16.728643215999998</v>
      </c>
      <c r="AC240" s="4">
        <v>0.63256599999999996</v>
      </c>
      <c r="AD240" s="4">
        <v>0.60458138228939995</v>
      </c>
      <c r="AE240" s="4">
        <v>0.61488518557789995</v>
      </c>
      <c r="AF240" s="4">
        <v>7.5795649999999997</v>
      </c>
      <c r="AG240" s="4">
        <v>8.3860684090908997</v>
      </c>
      <c r="AH240" s="4">
        <v>8.8718188196721002</v>
      </c>
      <c r="AI240" s="4">
        <v>1.202196</v>
      </c>
      <c r="AJ240" s="4">
        <v>1.280286</v>
      </c>
    </row>
    <row r="241" spans="1:36" x14ac:dyDescent="0.3">
      <c r="A241" s="1" t="s">
        <v>762</v>
      </c>
      <c r="B241" s="2">
        <v>4964035</v>
      </c>
      <c r="C241" s="3" t="s">
        <v>2919</v>
      </c>
      <c r="D241" s="4">
        <v>2852.2522159199998</v>
      </c>
      <c r="E241" s="3" t="s">
        <v>2945</v>
      </c>
      <c r="F241" s="3" t="s">
        <v>2990</v>
      </c>
      <c r="G241" s="3" t="s">
        <v>2990</v>
      </c>
      <c r="H241" s="3" t="s">
        <v>3029</v>
      </c>
      <c r="I241" s="3" t="s">
        <v>3030</v>
      </c>
      <c r="J241" s="18">
        <v>-24.112425999999999</v>
      </c>
      <c r="K241" s="18">
        <v>2.3952100000000001</v>
      </c>
      <c r="L241" s="18">
        <v>10.739342000000001</v>
      </c>
      <c r="M241" s="18">
        <v>-4.7648520000000003</v>
      </c>
      <c r="N241" s="4">
        <v>46.601059999999997</v>
      </c>
      <c r="O241" s="4" t="s">
        <v>2924</v>
      </c>
      <c r="P241" s="4">
        <v>1.574384</v>
      </c>
      <c r="Q241" s="4">
        <v>12.427168</v>
      </c>
      <c r="R241" s="4" t="s">
        <v>2924</v>
      </c>
      <c r="S241" s="3" t="s">
        <v>4506</v>
      </c>
      <c r="T241" s="4">
        <v>61.56</v>
      </c>
      <c r="U241" s="4">
        <v>2852.2522159199998</v>
      </c>
      <c r="V241" s="10">
        <v>2694.3342149999999</v>
      </c>
      <c r="W241" s="4">
        <v>0</v>
      </c>
      <c r="X241" s="18">
        <v>86.74</v>
      </c>
      <c r="Y241" s="18">
        <v>52.704999999999998</v>
      </c>
      <c r="Z241" s="4">
        <v>46.601059999999997</v>
      </c>
      <c r="AA241" s="10">
        <v>34.343096234299999</v>
      </c>
      <c r="AB241" s="10">
        <v>44.934306569299999</v>
      </c>
      <c r="AC241" s="5">
        <v>2.081337</v>
      </c>
      <c r="AD241" s="4">
        <v>1.8917409735865001</v>
      </c>
      <c r="AE241" s="4">
        <v>2.0575203502391002</v>
      </c>
      <c r="AF241" s="4">
        <v>12.427168</v>
      </c>
      <c r="AG241" s="4">
        <v>11.0877951234568</v>
      </c>
      <c r="AH241" s="4">
        <v>14.032990703125</v>
      </c>
      <c r="AI241" s="4">
        <v>1.574384</v>
      </c>
      <c r="AJ241" s="4">
        <v>1.7722249999999999</v>
      </c>
    </row>
    <row r="242" spans="1:36" x14ac:dyDescent="0.3">
      <c r="A242" s="1" t="s">
        <v>236</v>
      </c>
      <c r="B242" s="2">
        <v>5048673</v>
      </c>
      <c r="C242" s="3" t="s">
        <v>2956</v>
      </c>
      <c r="D242" s="4">
        <v>1655.3450783999999</v>
      </c>
      <c r="E242" s="3" t="s">
        <v>2920</v>
      </c>
      <c r="F242" s="3" t="s">
        <v>2960</v>
      </c>
      <c r="G242" s="3" t="s">
        <v>2973</v>
      </c>
      <c r="H242" s="3" t="s">
        <v>3004</v>
      </c>
      <c r="I242" s="3" t="s">
        <v>3190</v>
      </c>
      <c r="J242" s="4">
        <v>-11.152122</v>
      </c>
      <c r="K242" s="4">
        <v>-40.877192999999998</v>
      </c>
      <c r="L242" s="4">
        <v>-17.884989999999998</v>
      </c>
      <c r="M242" s="4">
        <v>-10.443795</v>
      </c>
      <c r="N242" s="4">
        <v>25.903151000000001</v>
      </c>
      <c r="O242" s="4">
        <v>22.801082999999998</v>
      </c>
      <c r="P242" s="4">
        <v>2.2852109999999999</v>
      </c>
      <c r="Q242" s="4">
        <v>12.567251000000001</v>
      </c>
      <c r="R242" s="4">
        <v>11.145405</v>
      </c>
      <c r="S242" s="3" t="s">
        <v>3983</v>
      </c>
      <c r="T242" s="4">
        <v>33.700000000000003</v>
      </c>
      <c r="U242" s="4">
        <v>1655.3450783999999</v>
      </c>
      <c r="V242" s="10">
        <v>1583.461078</v>
      </c>
      <c r="W242" s="4">
        <v>0</v>
      </c>
      <c r="X242" s="4">
        <v>63.2</v>
      </c>
      <c r="Y242" s="4">
        <v>33.44</v>
      </c>
      <c r="Z242" s="4">
        <v>25.903151000000001</v>
      </c>
      <c r="AA242" s="10">
        <v>27.3184176394</v>
      </c>
      <c r="AB242" s="10">
        <v>29.3275548477</v>
      </c>
      <c r="AC242" s="4">
        <v>0.91935199999999995</v>
      </c>
      <c r="AD242" s="4">
        <v>0.61422391279209998</v>
      </c>
      <c r="AE242" s="4">
        <v>0.79709408145189997</v>
      </c>
      <c r="AF242" s="4">
        <v>12.567251000000001</v>
      </c>
      <c r="AG242" s="4">
        <v>8.2927644467069008</v>
      </c>
      <c r="AH242" s="4">
        <v>9.2852921637538</v>
      </c>
      <c r="AI242" s="4">
        <v>2.2852109999999999</v>
      </c>
      <c r="AJ242" s="4">
        <v>8.6654669999999996</v>
      </c>
    </row>
    <row r="243" spans="1:36" x14ac:dyDescent="0.3">
      <c r="A243" s="1" t="s">
        <v>237</v>
      </c>
      <c r="B243" s="2">
        <v>4810919</v>
      </c>
      <c r="C243" s="3" t="s">
        <v>2940</v>
      </c>
      <c r="D243" s="4">
        <v>539.51113364000003</v>
      </c>
      <c r="E243" s="3" t="s">
        <v>2920</v>
      </c>
      <c r="F243" s="3" t="s">
        <v>2921</v>
      </c>
      <c r="G243" s="3" t="s">
        <v>2941</v>
      </c>
      <c r="H243" s="3" t="s">
        <v>2941</v>
      </c>
      <c r="I243" s="3" t="s">
        <v>2942</v>
      </c>
      <c r="J243" s="4">
        <v>40.795287000000002</v>
      </c>
      <c r="K243" s="4">
        <v>-24.426877999999999</v>
      </c>
      <c r="L243" s="4">
        <v>-0.20876800000000001</v>
      </c>
      <c r="M243" s="4">
        <v>0.42016799999999999</v>
      </c>
      <c r="N243" s="4" t="s">
        <v>2924</v>
      </c>
      <c r="O243" s="4" t="s">
        <v>2924</v>
      </c>
      <c r="P243" s="4">
        <v>2.1901489999999999</v>
      </c>
      <c r="Q243" s="4" t="s">
        <v>2924</v>
      </c>
      <c r="R243" s="4" t="s">
        <v>2924</v>
      </c>
      <c r="S243" s="3" t="s">
        <v>3984</v>
      </c>
      <c r="T243" s="4">
        <v>9.56</v>
      </c>
      <c r="U243" s="4">
        <v>539.51113364000003</v>
      </c>
      <c r="V243" s="10">
        <v>296.190133</v>
      </c>
      <c r="W243" s="4">
        <v>0</v>
      </c>
      <c r="X243" s="4">
        <v>16.899999999999999</v>
      </c>
      <c r="Y243" s="4">
        <v>6.2</v>
      </c>
      <c r="Z243" s="4" t="s">
        <v>2924</v>
      </c>
      <c r="AA243" s="10" t="s">
        <v>2924</v>
      </c>
      <c r="AB243" s="10" t="s">
        <v>2924</v>
      </c>
      <c r="AC243" s="4" t="s">
        <v>2934</v>
      </c>
      <c r="AD243" s="4" t="s">
        <v>2934</v>
      </c>
      <c r="AE243" s="4" t="s">
        <v>2934</v>
      </c>
      <c r="AF243" s="4" t="s">
        <v>2924</v>
      </c>
      <c r="AG243" s="4" t="s">
        <v>2924</v>
      </c>
      <c r="AH243" s="4" t="s">
        <v>2924</v>
      </c>
      <c r="AI243" s="4">
        <v>2.1901489999999999</v>
      </c>
      <c r="AJ243" s="4">
        <v>2.1901489999999999</v>
      </c>
    </row>
    <row r="244" spans="1:36" x14ac:dyDescent="0.3">
      <c r="A244" s="1" t="s">
        <v>238</v>
      </c>
      <c r="B244" s="2">
        <v>4987823</v>
      </c>
      <c r="C244" s="3" t="s">
        <v>2919</v>
      </c>
      <c r="D244" s="4">
        <v>560.37519755999995</v>
      </c>
      <c r="E244" s="3" t="s">
        <v>2936</v>
      </c>
      <c r="F244" s="3" t="s">
        <v>2937</v>
      </c>
      <c r="G244" s="3" t="s">
        <v>2951</v>
      </c>
      <c r="H244" s="3" t="s">
        <v>2951</v>
      </c>
      <c r="I244" s="3" t="s">
        <v>3191</v>
      </c>
      <c r="J244" s="4">
        <v>-6.4193170000000004</v>
      </c>
      <c r="K244" s="4">
        <v>-22.222221999999999</v>
      </c>
      <c r="L244" s="4">
        <v>-7.508731</v>
      </c>
      <c r="M244" s="4">
        <v>-2.575107</v>
      </c>
      <c r="N244" s="4" t="s">
        <v>2924</v>
      </c>
      <c r="O244" s="4" t="s">
        <v>2924</v>
      </c>
      <c r="P244" s="5">
        <v>2.2345660000000001</v>
      </c>
      <c r="Q244" s="4">
        <v>13.573098999999999</v>
      </c>
      <c r="R244" s="4">
        <v>88.742949999999993</v>
      </c>
      <c r="S244" s="3" t="s">
        <v>3985</v>
      </c>
      <c r="T244" s="4">
        <v>15.89</v>
      </c>
      <c r="U244" s="4">
        <v>560.37519755999995</v>
      </c>
      <c r="V244" s="10">
        <v>760.66019700000004</v>
      </c>
      <c r="W244" s="4">
        <v>0</v>
      </c>
      <c r="X244" s="4">
        <v>23.74</v>
      </c>
      <c r="Y244" s="4">
        <v>14.13</v>
      </c>
      <c r="Z244" s="4" t="s">
        <v>2924</v>
      </c>
      <c r="AA244" s="10">
        <v>23.367647058799999</v>
      </c>
      <c r="AB244" s="10" t="s">
        <v>2924</v>
      </c>
      <c r="AC244" s="4">
        <v>0.97248999999999997</v>
      </c>
      <c r="AD244" s="4">
        <v>0.94338781258259996</v>
      </c>
      <c r="AE244" s="4">
        <v>0.97296008825790004</v>
      </c>
      <c r="AF244" s="4">
        <v>13.573098999999999</v>
      </c>
      <c r="AG244" s="4">
        <v>6.8553884983506999</v>
      </c>
      <c r="AH244" s="4">
        <v>8.2819539008443996</v>
      </c>
      <c r="AI244" s="5">
        <v>2.2345660000000001</v>
      </c>
      <c r="AJ244" s="4">
        <v>4.1144480000000003</v>
      </c>
    </row>
    <row r="245" spans="1:36" x14ac:dyDescent="0.3">
      <c r="A245" s="1" t="s">
        <v>239</v>
      </c>
      <c r="B245" s="2">
        <v>4024242</v>
      </c>
      <c r="C245" s="3" t="s">
        <v>2935</v>
      </c>
      <c r="D245" s="4">
        <v>163237.82832175001</v>
      </c>
      <c r="E245" s="3" t="s">
        <v>3102</v>
      </c>
      <c r="F245" s="3" t="s">
        <v>3142</v>
      </c>
      <c r="G245" s="3" t="s">
        <v>3143</v>
      </c>
      <c r="H245" s="3" t="s">
        <v>3192</v>
      </c>
      <c r="I245" s="3" t="s">
        <v>3193</v>
      </c>
      <c r="J245" s="4">
        <v>37.462235999999997</v>
      </c>
      <c r="K245" s="4">
        <v>5.6174559999999998</v>
      </c>
      <c r="L245" s="4">
        <v>-0.35041600000000001</v>
      </c>
      <c r="M245" s="4">
        <v>-3.7240799999999998</v>
      </c>
      <c r="N245" s="4">
        <v>22.75</v>
      </c>
      <c r="O245" s="4">
        <v>8.0903270000000003</v>
      </c>
      <c r="P245" s="4">
        <v>1.5947009999999999</v>
      </c>
      <c r="Q245" s="4">
        <v>6.5403190000000002</v>
      </c>
      <c r="R245" s="4">
        <v>14.864993999999999</v>
      </c>
      <c r="S245" s="3" t="s">
        <v>3986</v>
      </c>
      <c r="T245" s="4">
        <v>22.75</v>
      </c>
      <c r="U245" s="4">
        <v>163237.82832175001</v>
      </c>
      <c r="V245" s="10">
        <v>324502.82832099998</v>
      </c>
      <c r="W245" s="4">
        <v>4.8791208791208804</v>
      </c>
      <c r="X245" s="4">
        <v>24.03</v>
      </c>
      <c r="Y245" s="4">
        <v>15.940099999999999</v>
      </c>
      <c r="Z245" s="4">
        <v>22.75</v>
      </c>
      <c r="AA245" s="10">
        <v>10.244978834499999</v>
      </c>
      <c r="AB245" s="10">
        <v>10.25463036</v>
      </c>
      <c r="AC245" s="4">
        <v>2.6585519999999998</v>
      </c>
      <c r="AD245" s="4">
        <v>2.6322556636830998</v>
      </c>
      <c r="AE245" s="4">
        <v>2.6574748357711999</v>
      </c>
      <c r="AF245" s="4">
        <v>6.5403190000000002</v>
      </c>
      <c r="AG245" s="4">
        <v>7.1249359858294996</v>
      </c>
      <c r="AH245" s="4">
        <v>7.2455692353426997</v>
      </c>
      <c r="AI245" s="4">
        <v>1.5947009999999999</v>
      </c>
      <c r="AJ245" s="4" t="s">
        <v>2924</v>
      </c>
    </row>
    <row r="246" spans="1:36" x14ac:dyDescent="0.3">
      <c r="A246" s="1" t="s">
        <v>240</v>
      </c>
      <c r="B246" s="2">
        <v>4121020</v>
      </c>
      <c r="C246" s="3" t="s">
        <v>2935</v>
      </c>
      <c r="D246" s="4">
        <v>7768.31539694</v>
      </c>
      <c r="E246" s="3" t="s">
        <v>3031</v>
      </c>
      <c r="F246" s="3" t="s">
        <v>3031</v>
      </c>
      <c r="G246" s="3" t="s">
        <v>3051</v>
      </c>
      <c r="H246" s="3" t="s">
        <v>3079</v>
      </c>
      <c r="I246" s="3" t="s">
        <v>3194</v>
      </c>
      <c r="J246" s="4">
        <v>19.403639999999999</v>
      </c>
      <c r="K246" s="4">
        <v>-14.692983</v>
      </c>
      <c r="L246" s="4">
        <v>-6.135815</v>
      </c>
      <c r="M246" s="4">
        <v>-3.6106199999999999</v>
      </c>
      <c r="N246" s="4">
        <v>20.873898000000001</v>
      </c>
      <c r="O246" s="4">
        <v>34.798721999999998</v>
      </c>
      <c r="P246" s="4">
        <v>4.3359870000000003</v>
      </c>
      <c r="Q246" s="4">
        <v>16.037184</v>
      </c>
      <c r="R246" s="4">
        <v>72.426991999999998</v>
      </c>
      <c r="S246" s="3" t="s">
        <v>3987</v>
      </c>
      <c r="T246" s="4">
        <v>54.46</v>
      </c>
      <c r="U246" s="4">
        <v>7768.31539694</v>
      </c>
      <c r="V246" s="10">
        <v>9365.7153959999996</v>
      </c>
      <c r="W246" s="4">
        <v>0</v>
      </c>
      <c r="X246" s="4">
        <v>68.92</v>
      </c>
      <c r="Y246" s="4">
        <v>38.04</v>
      </c>
      <c r="Z246" s="4">
        <v>20.873898000000001</v>
      </c>
      <c r="AA246" s="10">
        <v>20.673423679900001</v>
      </c>
      <c r="AB246" s="10">
        <v>24.043937801799999</v>
      </c>
      <c r="AC246" s="4">
        <v>2.2019359999999999</v>
      </c>
      <c r="AD246" s="4" t="s">
        <v>2934</v>
      </c>
      <c r="AE246" s="4">
        <v>2.1972508356734002</v>
      </c>
      <c r="AF246" s="4">
        <v>16.037184</v>
      </c>
      <c r="AG246" s="4">
        <v>11.875019917191899</v>
      </c>
      <c r="AH246" s="4">
        <v>13.1123506051731</v>
      </c>
      <c r="AI246" s="4">
        <v>4.3359870000000003</v>
      </c>
      <c r="AJ246" s="4">
        <v>4.9658069999999999</v>
      </c>
    </row>
    <row r="247" spans="1:36" x14ac:dyDescent="0.3">
      <c r="A247" s="1" t="s">
        <v>241</v>
      </c>
      <c r="B247" s="2">
        <v>4990903</v>
      </c>
      <c r="C247" s="3" t="s">
        <v>2935</v>
      </c>
      <c r="D247" s="4">
        <v>2910.9095327999999</v>
      </c>
      <c r="E247" s="3" t="s">
        <v>2936</v>
      </c>
      <c r="F247" s="3" t="s">
        <v>2937</v>
      </c>
      <c r="G247" s="3" t="s">
        <v>2993</v>
      </c>
      <c r="H247" s="3" t="s">
        <v>2994</v>
      </c>
      <c r="I247" s="3" t="s">
        <v>3195</v>
      </c>
      <c r="J247" s="4">
        <v>-48.410243999999999</v>
      </c>
      <c r="K247" s="4">
        <v>-4.1599630000000003</v>
      </c>
      <c r="L247" s="4">
        <v>-0.891266</v>
      </c>
      <c r="M247" s="4">
        <v>-1.6973130000000001</v>
      </c>
      <c r="N247" s="5">
        <v>6.5721040000000004</v>
      </c>
      <c r="O247" s="4">
        <v>7.6032460000000004</v>
      </c>
      <c r="P247" s="4">
        <v>1.8879459999999999</v>
      </c>
      <c r="Q247" s="4">
        <v>4.670814</v>
      </c>
      <c r="R247" s="4">
        <v>10.658944</v>
      </c>
      <c r="S247" s="3" t="s">
        <v>3988</v>
      </c>
      <c r="T247" s="4">
        <v>83.4</v>
      </c>
      <c r="U247" s="4">
        <v>2910.9095327999999</v>
      </c>
      <c r="V247" s="10">
        <v>3510.7285320000001</v>
      </c>
      <c r="W247" s="4">
        <v>1.5347721822542</v>
      </c>
      <c r="X247" s="4">
        <v>194.98</v>
      </c>
      <c r="Y247" s="4">
        <v>76.010000000000005</v>
      </c>
      <c r="Z247" s="5">
        <v>6.5721040000000004</v>
      </c>
      <c r="AA247" s="10">
        <v>9.8864480979000007</v>
      </c>
      <c r="AB247" s="10">
        <v>9.8864480979000007</v>
      </c>
      <c r="AC247" s="4">
        <v>1.0963989999999999</v>
      </c>
      <c r="AD247" s="4">
        <v>1.1743473799027999</v>
      </c>
      <c r="AE247" s="4">
        <v>1.1743473799027999</v>
      </c>
      <c r="AF247" s="4">
        <v>4.670814</v>
      </c>
      <c r="AG247" s="4">
        <v>7.0848697657460997</v>
      </c>
      <c r="AH247" s="4">
        <v>7.0848697657460997</v>
      </c>
      <c r="AI247" s="4">
        <v>1.8879459999999999</v>
      </c>
      <c r="AJ247" s="4">
        <v>3.2833350000000001</v>
      </c>
    </row>
    <row r="248" spans="1:36" x14ac:dyDescent="0.3">
      <c r="A248" s="1" t="s">
        <v>242</v>
      </c>
      <c r="B248" s="2">
        <v>4995882</v>
      </c>
      <c r="C248" s="3" t="s">
        <v>2919</v>
      </c>
      <c r="D248" s="4">
        <v>2410.9532648640002</v>
      </c>
      <c r="E248" s="3" t="s">
        <v>3102</v>
      </c>
      <c r="F248" s="3" t="s">
        <v>3103</v>
      </c>
      <c r="G248" s="3" t="s">
        <v>3196</v>
      </c>
      <c r="H248" s="3" t="s">
        <v>3197</v>
      </c>
      <c r="I248" s="3" t="s">
        <v>3198</v>
      </c>
      <c r="J248" s="4">
        <v>-2.7989820000000001</v>
      </c>
      <c r="K248" s="4">
        <v>-7.3939389999999996</v>
      </c>
      <c r="L248" s="4">
        <v>-2.7989820000000001</v>
      </c>
      <c r="M248" s="4">
        <v>-3.0210710000000001</v>
      </c>
      <c r="N248" s="4" t="s">
        <v>2924</v>
      </c>
      <c r="O248" s="4" t="s">
        <v>2924</v>
      </c>
      <c r="P248" s="4">
        <v>4.4751640000000004</v>
      </c>
      <c r="Q248" s="4">
        <v>69.016355000000004</v>
      </c>
      <c r="R248" s="4" t="s">
        <v>2924</v>
      </c>
      <c r="S248" s="3" t="s">
        <v>3989</v>
      </c>
      <c r="T248" s="4">
        <v>38.200000000000003</v>
      </c>
      <c r="U248" s="4">
        <v>2410.9532648640002</v>
      </c>
      <c r="V248" s="10">
        <v>3064.6712640000001</v>
      </c>
      <c r="W248" s="4">
        <v>0</v>
      </c>
      <c r="X248" s="4">
        <v>44.424999999999997</v>
      </c>
      <c r="Y248" s="4">
        <v>36.74</v>
      </c>
      <c r="Z248" s="4" t="s">
        <v>2924</v>
      </c>
      <c r="AA248" s="10" t="s">
        <v>2924</v>
      </c>
      <c r="AB248" s="10" t="s">
        <v>2924</v>
      </c>
      <c r="AC248" s="4">
        <v>4.5176449999999999</v>
      </c>
      <c r="AD248" s="4">
        <v>4.5557771131261999</v>
      </c>
      <c r="AE248" s="4">
        <v>4.6534691826439998</v>
      </c>
      <c r="AF248" s="4">
        <v>69.016355000000004</v>
      </c>
      <c r="AG248" s="4" t="s">
        <v>2924</v>
      </c>
      <c r="AH248" s="4">
        <v>216.0100921718427</v>
      </c>
      <c r="AI248" s="4">
        <v>4.4751640000000004</v>
      </c>
      <c r="AJ248" s="4">
        <v>10.277105000000001</v>
      </c>
    </row>
    <row r="249" spans="1:36" x14ac:dyDescent="0.3">
      <c r="A249" s="1" t="s">
        <v>243</v>
      </c>
      <c r="B249" s="2">
        <v>100575</v>
      </c>
      <c r="C249" s="3" t="s">
        <v>2935</v>
      </c>
      <c r="D249" s="4">
        <v>3826.0939727999998</v>
      </c>
      <c r="E249" s="3" t="s">
        <v>2930</v>
      </c>
      <c r="F249" s="3" t="s">
        <v>2931</v>
      </c>
      <c r="G249" s="3" t="s">
        <v>2931</v>
      </c>
      <c r="H249" s="3" t="s">
        <v>2932</v>
      </c>
      <c r="I249" s="3" t="s">
        <v>2933</v>
      </c>
      <c r="J249" s="4">
        <v>3.4727920000000001</v>
      </c>
      <c r="K249" s="4">
        <v>-1.994302</v>
      </c>
      <c r="L249" s="4">
        <v>-8.2444229999999994</v>
      </c>
      <c r="M249" s="4">
        <v>-7.5946280000000002</v>
      </c>
      <c r="N249" s="4">
        <v>15.701244813278</v>
      </c>
      <c r="O249" s="4">
        <v>13.582197000000001</v>
      </c>
      <c r="P249" s="4">
        <v>1.067509</v>
      </c>
      <c r="Q249" s="4" t="s">
        <v>2934</v>
      </c>
      <c r="R249" s="4" t="s">
        <v>2934</v>
      </c>
      <c r="S249" s="3" t="s">
        <v>3990</v>
      </c>
      <c r="T249" s="4">
        <v>37.840000000000003</v>
      </c>
      <c r="U249" s="4">
        <v>3826.0939727999998</v>
      </c>
      <c r="V249" s="10" t="s">
        <v>2934</v>
      </c>
      <c r="W249" s="4">
        <v>3.5940803382663802</v>
      </c>
      <c r="X249" s="4">
        <v>44.54</v>
      </c>
      <c r="Y249" s="4">
        <v>30.43</v>
      </c>
      <c r="Z249" s="4">
        <v>15.885809999999999</v>
      </c>
      <c r="AA249" s="10">
        <v>12.644945697500001</v>
      </c>
      <c r="AB249" s="10">
        <v>12.827118644</v>
      </c>
      <c r="AC249" s="4" t="s">
        <v>2934</v>
      </c>
      <c r="AD249" s="4" t="s">
        <v>2934</v>
      </c>
      <c r="AE249" s="4" t="s">
        <v>2934</v>
      </c>
      <c r="AF249" s="4" t="s">
        <v>2934</v>
      </c>
      <c r="AG249" s="4" t="s">
        <v>2934</v>
      </c>
      <c r="AH249" s="4" t="s">
        <v>2934</v>
      </c>
      <c r="AI249" s="4">
        <v>1.067509</v>
      </c>
      <c r="AJ249" s="5">
        <v>1.8075859999999999</v>
      </c>
    </row>
    <row r="250" spans="1:36" x14ac:dyDescent="0.3">
      <c r="A250" s="1" t="s">
        <v>244</v>
      </c>
      <c r="B250" s="2">
        <v>4545218</v>
      </c>
      <c r="C250" s="3" t="s">
        <v>2940</v>
      </c>
      <c r="D250" s="4">
        <v>2554.5845451599998</v>
      </c>
      <c r="E250" s="3" t="s">
        <v>3090</v>
      </c>
      <c r="F250" s="3" t="s">
        <v>3090</v>
      </c>
      <c r="G250" s="3" t="s">
        <v>3199</v>
      </c>
      <c r="H250" s="3" t="s">
        <v>3200</v>
      </c>
      <c r="I250" s="3" t="s">
        <v>3098</v>
      </c>
      <c r="J250" s="4">
        <v>5.9759039999999999</v>
      </c>
      <c r="K250" s="4">
        <v>0.45683000000000001</v>
      </c>
      <c r="L250" s="4">
        <v>-0.45269399999999999</v>
      </c>
      <c r="M250" s="4">
        <v>0.18223200000000001</v>
      </c>
      <c r="N250" s="4">
        <v>87.96</v>
      </c>
      <c r="O250" s="4" t="s">
        <v>2934</v>
      </c>
      <c r="P250" s="4" t="s">
        <v>2934</v>
      </c>
      <c r="Q250" s="4" t="s">
        <v>2934</v>
      </c>
      <c r="R250" s="4" t="s">
        <v>2934</v>
      </c>
      <c r="S250" s="3" t="s">
        <v>6644</v>
      </c>
      <c r="T250" s="4">
        <v>21.99</v>
      </c>
      <c r="U250" s="4">
        <v>2554.5845451599998</v>
      </c>
      <c r="V250" s="10">
        <v>7841.5695450000003</v>
      </c>
      <c r="W250" s="4">
        <v>7.0827648931332403</v>
      </c>
      <c r="X250" s="4">
        <v>23.47</v>
      </c>
      <c r="Y250" s="4">
        <v>16.82</v>
      </c>
      <c r="Z250" s="4" t="s">
        <v>2934</v>
      </c>
      <c r="AA250" s="10">
        <v>32.544028414899998</v>
      </c>
      <c r="AB250" s="10">
        <v>64.8099027409</v>
      </c>
      <c r="AC250" s="4" t="s">
        <v>2934</v>
      </c>
      <c r="AD250" s="4">
        <v>6.6674649683791998</v>
      </c>
      <c r="AE250" s="4">
        <v>6.8671821811063003</v>
      </c>
      <c r="AF250" s="4" t="s">
        <v>2934</v>
      </c>
      <c r="AG250" s="4">
        <v>9.5128555491489006</v>
      </c>
      <c r="AH250" s="4">
        <v>9.7565087958970995</v>
      </c>
      <c r="AI250" s="4" t="s">
        <v>2934</v>
      </c>
      <c r="AJ250" s="4" t="s">
        <v>2934</v>
      </c>
    </row>
    <row r="251" spans="1:36" x14ac:dyDescent="0.3">
      <c r="A251" s="1" t="s">
        <v>245</v>
      </c>
      <c r="B251" s="2">
        <v>4236951</v>
      </c>
      <c r="C251" s="3" t="s">
        <v>2919</v>
      </c>
      <c r="D251" s="4">
        <v>847.48456499999998</v>
      </c>
      <c r="E251" s="3" t="s">
        <v>2930</v>
      </c>
      <c r="F251" s="3" t="s">
        <v>2953</v>
      </c>
      <c r="G251" s="3" t="s">
        <v>3101</v>
      </c>
      <c r="H251" s="3" t="s">
        <v>3101</v>
      </c>
      <c r="I251" s="3" t="s">
        <v>3041</v>
      </c>
      <c r="J251" s="4">
        <v>56.165128000000003</v>
      </c>
      <c r="K251" s="4">
        <v>64.332667000000001</v>
      </c>
      <c r="L251" s="4">
        <v>11.715563</v>
      </c>
      <c r="M251" s="4">
        <v>-4.7855610000000004</v>
      </c>
      <c r="N251" s="4">
        <v>12.918445</v>
      </c>
      <c r="O251" s="4">
        <v>1.8644620000000001</v>
      </c>
      <c r="P251" s="4">
        <v>1.851494</v>
      </c>
      <c r="Q251" s="4" t="s">
        <v>2934</v>
      </c>
      <c r="R251" s="4" t="s">
        <v>2934</v>
      </c>
      <c r="S251" s="3" t="s">
        <v>3991</v>
      </c>
      <c r="T251" s="4">
        <v>57.5</v>
      </c>
      <c r="U251" s="4">
        <v>847.48456499999998</v>
      </c>
      <c r="V251" s="10" t="s">
        <v>2934</v>
      </c>
      <c r="W251" s="4">
        <v>0</v>
      </c>
      <c r="X251" s="4">
        <v>64.7</v>
      </c>
      <c r="Y251" s="4">
        <v>23.094999999999999</v>
      </c>
      <c r="Z251" s="4">
        <v>12.918445</v>
      </c>
      <c r="AA251" s="10">
        <v>10.302074748200001</v>
      </c>
      <c r="AB251" s="10">
        <v>12.4458874458</v>
      </c>
      <c r="AC251" s="4" t="s">
        <v>2934</v>
      </c>
      <c r="AD251" s="4" t="s">
        <v>2934</v>
      </c>
      <c r="AE251" s="4" t="s">
        <v>2934</v>
      </c>
      <c r="AF251" s="4" t="s">
        <v>2934</v>
      </c>
      <c r="AG251" s="4" t="s">
        <v>2934</v>
      </c>
      <c r="AH251" s="4" t="s">
        <v>2934</v>
      </c>
      <c r="AI251" s="4">
        <v>1.851494</v>
      </c>
      <c r="AJ251" s="4">
        <v>1.851494</v>
      </c>
    </row>
    <row r="252" spans="1:36" x14ac:dyDescent="0.3">
      <c r="A252" s="1" t="s">
        <v>246</v>
      </c>
      <c r="B252" s="2">
        <v>109549301</v>
      </c>
      <c r="C252" s="3" t="s">
        <v>2935</v>
      </c>
      <c r="D252" s="4">
        <v>2363.0489638399999</v>
      </c>
      <c r="E252" s="3" t="s">
        <v>3093</v>
      </c>
      <c r="F252" s="3" t="s">
        <v>3093</v>
      </c>
      <c r="G252" s="3" t="s">
        <v>3172</v>
      </c>
      <c r="H252" s="3" t="s">
        <v>3173</v>
      </c>
      <c r="I252" s="3"/>
      <c r="J252" s="4">
        <v>25.821596</v>
      </c>
      <c r="K252" s="4">
        <v>-5.3839370000000004</v>
      </c>
      <c r="L252" s="4">
        <v>1.0843940000000001</v>
      </c>
      <c r="M252" s="4">
        <v>-7.4265980000000003</v>
      </c>
      <c r="N252" s="4" t="s">
        <v>2934</v>
      </c>
      <c r="O252" s="4" t="s">
        <v>2924</v>
      </c>
      <c r="P252" s="4">
        <v>2.2516280000000002</v>
      </c>
      <c r="Q252" s="4">
        <v>8.3439759999999996</v>
      </c>
      <c r="R252" s="4" t="s">
        <v>2924</v>
      </c>
      <c r="S252" s="3" t="s">
        <v>3992</v>
      </c>
      <c r="T252" s="4">
        <v>21.44</v>
      </c>
      <c r="U252" s="4">
        <v>2363.0489638399999</v>
      </c>
      <c r="V252" s="10">
        <v>2780.0959630000002</v>
      </c>
      <c r="W252" s="4">
        <v>4.4776119402985097</v>
      </c>
      <c r="X252" s="4">
        <v>24.9299</v>
      </c>
      <c r="Y252" s="4">
        <v>15.55</v>
      </c>
      <c r="Z252" s="4" t="s">
        <v>2934</v>
      </c>
      <c r="AA252" s="10">
        <v>12.6169599246</v>
      </c>
      <c r="AB252" s="10">
        <v>20.9034094786</v>
      </c>
      <c r="AC252" s="4">
        <v>3.0030519999999998</v>
      </c>
      <c r="AD252" s="4">
        <v>2.2695757729679999</v>
      </c>
      <c r="AE252" s="4">
        <v>2.6104362455537999</v>
      </c>
      <c r="AF252" s="4">
        <v>8.3439759999999996</v>
      </c>
      <c r="AG252" s="4">
        <v>7.2282755255918998</v>
      </c>
      <c r="AH252" s="4">
        <v>9.6778240456175997</v>
      </c>
      <c r="AI252" s="4">
        <v>2.2516280000000002</v>
      </c>
      <c r="AJ252" s="5">
        <v>2.7339959999999999</v>
      </c>
    </row>
    <row r="253" spans="1:36" x14ac:dyDescent="0.3">
      <c r="A253" s="1" t="s">
        <v>247</v>
      </c>
      <c r="B253" s="2">
        <v>4972860</v>
      </c>
      <c r="C253" s="3" t="s">
        <v>2919</v>
      </c>
      <c r="D253" s="4">
        <v>66999.090052500003</v>
      </c>
      <c r="E253" s="3" t="s">
        <v>2945</v>
      </c>
      <c r="F253" s="3" t="s">
        <v>2946</v>
      </c>
      <c r="G253" s="3" t="s">
        <v>2947</v>
      </c>
      <c r="H253" s="3" t="s">
        <v>2989</v>
      </c>
      <c r="I253" s="3" t="s">
        <v>2949</v>
      </c>
      <c r="J253" s="4">
        <v>6.8355480000000002</v>
      </c>
      <c r="K253" s="4">
        <v>57.750796999999999</v>
      </c>
      <c r="L253" s="4">
        <v>4.8115709999999998</v>
      </c>
      <c r="M253" s="4">
        <v>-7.6762959999999998</v>
      </c>
      <c r="N253" s="4" t="s">
        <v>2924</v>
      </c>
      <c r="O253" s="4">
        <v>50.393732</v>
      </c>
      <c r="P253" s="4">
        <v>65.195133999999996</v>
      </c>
      <c r="Q253" s="4" t="s">
        <v>2924</v>
      </c>
      <c r="R253" s="4">
        <v>44.178418999999998</v>
      </c>
      <c r="S253" s="3" t="s">
        <v>3993</v>
      </c>
      <c r="T253" s="4">
        <v>257.26</v>
      </c>
      <c r="U253" s="4">
        <v>66999.090052500003</v>
      </c>
      <c r="V253" s="10">
        <v>66027.066051999995</v>
      </c>
      <c r="W253" s="4">
        <v>0</v>
      </c>
      <c r="X253" s="4">
        <v>287.97000000000003</v>
      </c>
      <c r="Y253" s="4">
        <v>135.29</v>
      </c>
      <c r="Z253" s="4" t="s">
        <v>2924</v>
      </c>
      <c r="AA253" s="10">
        <v>74.537868690899998</v>
      </c>
      <c r="AB253" s="10">
        <v>78.435079011300004</v>
      </c>
      <c r="AC253" s="4">
        <v>14.452335</v>
      </c>
      <c r="AD253" s="4">
        <v>12.3923233797265</v>
      </c>
      <c r="AE253" s="4">
        <v>12.888845507029</v>
      </c>
      <c r="AF253" s="4" t="s">
        <v>2924</v>
      </c>
      <c r="AG253" s="4">
        <v>50.775837480569898</v>
      </c>
      <c r="AH253" s="4">
        <v>53.650144991023303</v>
      </c>
      <c r="AI253" s="4">
        <v>65.195133999999996</v>
      </c>
      <c r="AJ253" s="4" t="s">
        <v>2924</v>
      </c>
    </row>
    <row r="254" spans="1:36" x14ac:dyDescent="0.3">
      <c r="A254" s="1" t="s">
        <v>248</v>
      </c>
      <c r="B254" s="2">
        <v>4057157</v>
      </c>
      <c r="C254" s="3" t="s">
        <v>2935</v>
      </c>
      <c r="D254" s="4">
        <v>21707.760764769999</v>
      </c>
      <c r="E254" s="3" t="s">
        <v>3090</v>
      </c>
      <c r="F254" s="3" t="s">
        <v>3090</v>
      </c>
      <c r="G254" s="3" t="s">
        <v>3201</v>
      </c>
      <c r="H254" s="3" t="s">
        <v>3201</v>
      </c>
      <c r="I254" s="3" t="s">
        <v>3202</v>
      </c>
      <c r="J254" s="4">
        <v>21.564703000000002</v>
      </c>
      <c r="K254" s="4">
        <v>2.292033</v>
      </c>
      <c r="L254" s="4">
        <v>-5.1147939999999998</v>
      </c>
      <c r="M254" s="4">
        <v>-0.63309199999999999</v>
      </c>
      <c r="N254" s="4">
        <v>23.281666999999999</v>
      </c>
      <c r="O254" s="4" t="s">
        <v>2924</v>
      </c>
      <c r="P254" s="4">
        <v>1.7838989999999999</v>
      </c>
      <c r="Q254" s="4">
        <v>14.314379000000001</v>
      </c>
      <c r="R254" s="4" t="s">
        <v>2924</v>
      </c>
      <c r="S254" s="3" t="s">
        <v>3994</v>
      </c>
      <c r="T254" s="5">
        <v>139.69</v>
      </c>
      <c r="U254" s="4">
        <v>21707.760764769999</v>
      </c>
      <c r="V254" s="10">
        <v>29529.633763999998</v>
      </c>
      <c r="W254" s="4">
        <v>2.4912305820030101</v>
      </c>
      <c r="X254" s="4">
        <v>152.64500000000001</v>
      </c>
      <c r="Y254" s="4">
        <v>110.46</v>
      </c>
      <c r="Z254" s="4">
        <v>23.281666999999999</v>
      </c>
      <c r="AA254" s="10">
        <v>19.4986111304</v>
      </c>
      <c r="AB254" s="10">
        <v>19.4986111304</v>
      </c>
      <c r="AC254" s="4">
        <v>7.0896299999999997</v>
      </c>
      <c r="AD254" s="4">
        <v>6.0190439580552999</v>
      </c>
      <c r="AE254" s="4">
        <v>6.0190439580552999</v>
      </c>
      <c r="AF254" s="4">
        <v>14.314379000000001</v>
      </c>
      <c r="AG254" s="4">
        <v>13.140265608777799</v>
      </c>
      <c r="AH254" s="4">
        <v>13.140265608777799</v>
      </c>
      <c r="AI254" s="4">
        <v>1.7838989999999999</v>
      </c>
      <c r="AJ254" s="4">
        <v>1.9119379999999999</v>
      </c>
    </row>
    <row r="255" spans="1:36" x14ac:dyDescent="0.3">
      <c r="A255" s="1" t="s">
        <v>249</v>
      </c>
      <c r="B255" s="2">
        <v>109826917</v>
      </c>
      <c r="C255" s="3" t="s">
        <v>2935</v>
      </c>
      <c r="D255" s="4">
        <v>3261.5200802499999</v>
      </c>
      <c r="E255" s="3" t="s">
        <v>2936</v>
      </c>
      <c r="F255" s="3" t="s">
        <v>2937</v>
      </c>
      <c r="G255" s="3" t="s">
        <v>3044</v>
      </c>
      <c r="H255" s="3" t="s">
        <v>3099</v>
      </c>
      <c r="I255" s="3" t="s">
        <v>3100</v>
      </c>
      <c r="J255" s="4">
        <v>68.817204000000004</v>
      </c>
      <c r="K255" s="4">
        <v>5.6527589999999996</v>
      </c>
      <c r="L255" s="4">
        <v>-8.6784549999999996</v>
      </c>
      <c r="M255" s="4">
        <v>-3.61002</v>
      </c>
      <c r="N255" s="4">
        <v>18.255814000000001</v>
      </c>
      <c r="O255" s="4">
        <v>45.218893999999999</v>
      </c>
      <c r="P255" s="4">
        <v>14.739015999999999</v>
      </c>
      <c r="Q255" s="4">
        <v>10.761506000000001</v>
      </c>
      <c r="R255" s="4">
        <v>54.263075999999998</v>
      </c>
      <c r="S255" s="3" t="s">
        <v>3995</v>
      </c>
      <c r="T255" s="4">
        <v>39.25</v>
      </c>
      <c r="U255" s="4">
        <v>3261.5200802499999</v>
      </c>
      <c r="V255" s="10">
        <v>3701.4200799999999</v>
      </c>
      <c r="W255" s="4">
        <v>0.50955414012738898</v>
      </c>
      <c r="X255" s="4">
        <v>45.43</v>
      </c>
      <c r="Y255" s="4">
        <v>21.09</v>
      </c>
      <c r="Z255" s="4">
        <v>18.255814000000001</v>
      </c>
      <c r="AA255" s="10">
        <v>15.7560916864</v>
      </c>
      <c r="AB255" s="10">
        <v>16.0464098968</v>
      </c>
      <c r="AC255" s="4">
        <v>2.2262840000000002</v>
      </c>
      <c r="AD255" s="4">
        <v>2.1854810426461002</v>
      </c>
      <c r="AE255" s="4">
        <v>2.2268780557326999</v>
      </c>
      <c r="AF255" s="4">
        <v>10.761506000000001</v>
      </c>
      <c r="AG255" s="4">
        <v>11.2108564261568</v>
      </c>
      <c r="AH255" s="4">
        <v>11.375839291678799</v>
      </c>
      <c r="AI255" s="4">
        <v>14.739015999999999</v>
      </c>
      <c r="AJ255" s="4">
        <v>23.889227000000002</v>
      </c>
    </row>
    <row r="256" spans="1:36" x14ac:dyDescent="0.3">
      <c r="A256" s="1" t="s">
        <v>250</v>
      </c>
      <c r="B256" s="2">
        <v>29188222</v>
      </c>
      <c r="C256" s="3" t="s">
        <v>2919</v>
      </c>
      <c r="D256" s="4">
        <v>3852.666608</v>
      </c>
      <c r="E256" s="3" t="s">
        <v>2925</v>
      </c>
      <c r="F256" s="3" t="s">
        <v>2980</v>
      </c>
      <c r="G256" s="3" t="s">
        <v>2981</v>
      </c>
      <c r="H256" s="3" t="s">
        <v>3059</v>
      </c>
      <c r="I256" s="3" t="s">
        <v>3203</v>
      </c>
      <c r="J256" s="4">
        <v>63.36056</v>
      </c>
      <c r="K256" s="4">
        <v>31.950990000000001</v>
      </c>
      <c r="L256" s="4">
        <v>8.4430669999999992</v>
      </c>
      <c r="M256" s="4">
        <v>3.6653090000000002</v>
      </c>
      <c r="N256" s="4" t="s">
        <v>2934</v>
      </c>
      <c r="O256" s="4" t="s">
        <v>2934</v>
      </c>
      <c r="P256" s="4" t="s">
        <v>2934</v>
      </c>
      <c r="Q256" s="4" t="s">
        <v>2934</v>
      </c>
      <c r="R256" s="4" t="s">
        <v>2934</v>
      </c>
      <c r="S256" s="3" t="s">
        <v>3996</v>
      </c>
      <c r="T256" s="4">
        <v>27.99</v>
      </c>
      <c r="U256" s="4">
        <v>3852.666608</v>
      </c>
      <c r="V256" s="10">
        <v>3483.801258</v>
      </c>
      <c r="W256" s="4">
        <v>1.6071428571428601</v>
      </c>
      <c r="X256" s="4">
        <v>29.9</v>
      </c>
      <c r="Y256" s="4">
        <v>15.22</v>
      </c>
      <c r="Z256" s="4" t="s">
        <v>2934</v>
      </c>
      <c r="AA256" s="10">
        <v>18.872886134778401</v>
      </c>
      <c r="AB256" s="10">
        <v>22.128727557381499</v>
      </c>
      <c r="AC256" s="4" t="s">
        <v>2934</v>
      </c>
      <c r="AD256" s="4">
        <v>3.1249634841526999</v>
      </c>
      <c r="AE256" s="4">
        <v>3.5616907448006998</v>
      </c>
      <c r="AF256" s="4" t="s">
        <v>2934</v>
      </c>
      <c r="AG256" s="4">
        <v>12.3633806565127</v>
      </c>
      <c r="AH256" s="4">
        <v>14.578085056069799</v>
      </c>
      <c r="AI256" s="4" t="s">
        <v>2934</v>
      </c>
      <c r="AJ256" s="4" t="s">
        <v>2934</v>
      </c>
    </row>
    <row r="257" spans="1:36" x14ac:dyDescent="0.3">
      <c r="A257" s="1" t="s">
        <v>251</v>
      </c>
      <c r="B257" s="2">
        <v>4813161</v>
      </c>
      <c r="C257" s="3" t="s">
        <v>2940</v>
      </c>
      <c r="D257" s="4">
        <v>1497.69987072</v>
      </c>
      <c r="E257" s="3" t="s">
        <v>2920</v>
      </c>
      <c r="F257" s="3" t="s">
        <v>2960</v>
      </c>
      <c r="G257" s="3" t="s">
        <v>2961</v>
      </c>
      <c r="H257" s="3" t="s">
        <v>2962</v>
      </c>
      <c r="I257" s="3" t="s">
        <v>2963</v>
      </c>
      <c r="J257" s="4">
        <v>-17.196766</v>
      </c>
      <c r="K257" s="4">
        <v>5.8580290000000002</v>
      </c>
      <c r="L257" s="4">
        <v>-14.737719</v>
      </c>
      <c r="M257" s="4">
        <v>-2.9996839999999998</v>
      </c>
      <c r="N257" s="4" t="s">
        <v>2924</v>
      </c>
      <c r="O257" s="4" t="s">
        <v>2924</v>
      </c>
      <c r="P257" s="5">
        <v>3.2204630000000001</v>
      </c>
      <c r="Q257" s="4" t="s">
        <v>2924</v>
      </c>
      <c r="R257" s="4">
        <v>95.338198000000006</v>
      </c>
      <c r="S257" s="3" t="s">
        <v>3997</v>
      </c>
      <c r="T257" s="4">
        <v>30.72</v>
      </c>
      <c r="U257" s="4">
        <v>1497.69987072</v>
      </c>
      <c r="V257" s="10">
        <v>1444.49287</v>
      </c>
      <c r="W257" s="4">
        <v>0</v>
      </c>
      <c r="X257" s="4">
        <v>39.045000000000002</v>
      </c>
      <c r="Y257" s="4">
        <v>18.940000000000001</v>
      </c>
      <c r="Z257" s="4" t="s">
        <v>2924</v>
      </c>
      <c r="AA257" s="10" t="s">
        <v>2924</v>
      </c>
      <c r="AB257" s="10" t="s">
        <v>2924</v>
      </c>
      <c r="AC257" s="4">
        <v>3.2273909999999999</v>
      </c>
      <c r="AD257" s="4">
        <v>2.8500483790455</v>
      </c>
      <c r="AE257" s="4">
        <v>3.1341454277995</v>
      </c>
      <c r="AF257" s="4" t="s">
        <v>2924</v>
      </c>
      <c r="AG257" s="4">
        <v>43.049154956861202</v>
      </c>
      <c r="AH257" s="4">
        <v>52.423729176480698</v>
      </c>
      <c r="AI257" s="5">
        <v>3.2204630000000001</v>
      </c>
      <c r="AJ257" s="4">
        <v>8.7124220000000001</v>
      </c>
    </row>
    <row r="258" spans="1:36" x14ac:dyDescent="0.3">
      <c r="A258" s="1" t="s">
        <v>252</v>
      </c>
      <c r="B258" s="2">
        <v>5253117</v>
      </c>
      <c r="C258" s="3" t="s">
        <v>2935</v>
      </c>
      <c r="D258" s="4">
        <v>501.16117206000001</v>
      </c>
      <c r="E258" s="3" t="s">
        <v>2920</v>
      </c>
      <c r="F258" s="3" t="s">
        <v>2960</v>
      </c>
      <c r="G258" s="3" t="s">
        <v>2973</v>
      </c>
      <c r="H258" s="3" t="s">
        <v>2974</v>
      </c>
      <c r="I258" s="3" t="s">
        <v>3204</v>
      </c>
      <c r="J258" s="4">
        <v>-29.375</v>
      </c>
      <c r="K258" s="4">
        <v>-8.8709679999999995</v>
      </c>
      <c r="L258" s="4">
        <v>-3.6931820000000002</v>
      </c>
      <c r="M258" s="4">
        <v>4.1474650000000004</v>
      </c>
      <c r="N258" s="4" t="s">
        <v>2924</v>
      </c>
      <c r="O258" s="4">
        <v>3.1940040000000001</v>
      </c>
      <c r="P258" s="4">
        <v>1.231066</v>
      </c>
      <c r="Q258" s="4">
        <v>5.6812310000000004</v>
      </c>
      <c r="R258" s="4">
        <v>11.380393</v>
      </c>
      <c r="S258" s="3" t="s">
        <v>3998</v>
      </c>
      <c r="T258" s="5">
        <v>6.78</v>
      </c>
      <c r="U258" s="4">
        <v>501.16117206000001</v>
      </c>
      <c r="V258" s="10">
        <v>1467.2862620000001</v>
      </c>
      <c r="W258" s="4">
        <v>0</v>
      </c>
      <c r="X258" s="4">
        <v>10.85</v>
      </c>
      <c r="Y258" s="5">
        <v>6.17</v>
      </c>
      <c r="Z258" s="4" t="s">
        <v>2924</v>
      </c>
      <c r="AA258" s="10">
        <v>9.0399999999999991</v>
      </c>
      <c r="AB258" s="10" t="s">
        <v>2934</v>
      </c>
      <c r="AC258" s="4">
        <v>1.2560750000000001</v>
      </c>
      <c r="AD258" s="4">
        <v>1.1427407199096999</v>
      </c>
      <c r="AE258" s="4">
        <v>1.2202663360135</v>
      </c>
      <c r="AF258" s="4">
        <v>5.6812310000000004</v>
      </c>
      <c r="AG258" s="4">
        <v>4.9752220805220997</v>
      </c>
      <c r="AH258" s="4">
        <v>5.3557781257194996</v>
      </c>
      <c r="AI258" s="4">
        <v>1.231066</v>
      </c>
      <c r="AJ258" s="4" t="s">
        <v>2924</v>
      </c>
    </row>
    <row r="259" spans="1:36" x14ac:dyDescent="0.3">
      <c r="A259" s="1" t="s">
        <v>253</v>
      </c>
      <c r="B259" s="2">
        <v>4811521</v>
      </c>
      <c r="C259" s="3" t="s">
        <v>2940</v>
      </c>
      <c r="D259" s="4">
        <v>1292.90879907</v>
      </c>
      <c r="E259" s="3" t="s">
        <v>2920</v>
      </c>
      <c r="F259" s="3" t="s">
        <v>2921</v>
      </c>
      <c r="G259" s="3" t="s">
        <v>2941</v>
      </c>
      <c r="H259" s="3" t="s">
        <v>2941</v>
      </c>
      <c r="I259" s="3" t="s">
        <v>2942</v>
      </c>
      <c r="J259" s="4">
        <v>-1.847826</v>
      </c>
      <c r="K259" s="4">
        <v>25.416667</v>
      </c>
      <c r="L259" s="4">
        <v>9.5873790000000003</v>
      </c>
      <c r="M259" s="4">
        <v>-3.6286019999999999</v>
      </c>
      <c r="N259" s="4" t="s">
        <v>2924</v>
      </c>
      <c r="O259" s="4">
        <v>45.837563000000003</v>
      </c>
      <c r="P259" s="4">
        <v>3.3308740000000001</v>
      </c>
      <c r="Q259" s="4" t="s">
        <v>2924</v>
      </c>
      <c r="R259" s="4">
        <v>24.563527000000001</v>
      </c>
      <c r="S259" s="3" t="s">
        <v>3999</v>
      </c>
      <c r="T259" s="4">
        <v>9.0299999999999994</v>
      </c>
      <c r="U259" s="4">
        <v>1292.90879907</v>
      </c>
      <c r="V259" s="10">
        <v>1032.524799</v>
      </c>
      <c r="W259" s="4">
        <v>0</v>
      </c>
      <c r="X259" s="4">
        <v>10.67</v>
      </c>
      <c r="Y259" s="4">
        <v>4.71</v>
      </c>
      <c r="Z259" s="4" t="s">
        <v>2924</v>
      </c>
      <c r="AA259" s="10">
        <v>24.189659791</v>
      </c>
      <c r="AB259" s="10">
        <v>285.12788127559998</v>
      </c>
      <c r="AC259" s="4">
        <v>4.6856059999999999</v>
      </c>
      <c r="AD259" s="4">
        <v>3.9123206495092</v>
      </c>
      <c r="AE259" s="4">
        <v>4.3837053159375996</v>
      </c>
      <c r="AF259" s="4" t="s">
        <v>2924</v>
      </c>
      <c r="AG259" s="4">
        <v>12.255487228486601</v>
      </c>
      <c r="AH259" s="4" t="s">
        <v>2934</v>
      </c>
      <c r="AI259" s="4">
        <v>3.3308740000000001</v>
      </c>
      <c r="AJ259" s="4">
        <v>3.3694030000000001</v>
      </c>
    </row>
    <row r="260" spans="1:36" x14ac:dyDescent="0.3">
      <c r="A260" s="1" t="s">
        <v>254</v>
      </c>
      <c r="B260" s="2">
        <v>7711754</v>
      </c>
      <c r="C260" s="3" t="s">
        <v>2919</v>
      </c>
      <c r="D260" s="4">
        <v>12355.474923150001</v>
      </c>
      <c r="E260" s="3" t="s">
        <v>2945</v>
      </c>
      <c r="F260" s="3" t="s">
        <v>2946</v>
      </c>
      <c r="G260" s="3" t="s">
        <v>2947</v>
      </c>
      <c r="H260" s="3" t="s">
        <v>2989</v>
      </c>
      <c r="I260" s="3" t="s">
        <v>2949</v>
      </c>
      <c r="J260" s="4">
        <v>64.530891999999994</v>
      </c>
      <c r="K260" s="4">
        <v>43.8</v>
      </c>
      <c r="L260" s="4">
        <v>19.633942999999999</v>
      </c>
      <c r="M260" s="4">
        <v>3.1563850000000002</v>
      </c>
      <c r="N260" s="4" t="s">
        <v>2924</v>
      </c>
      <c r="O260" s="4" t="s">
        <v>2924</v>
      </c>
      <c r="P260" s="4">
        <v>6.1035649999999997</v>
      </c>
      <c r="Q260" s="4" t="s">
        <v>2924</v>
      </c>
      <c r="R260" s="4" t="s">
        <v>2924</v>
      </c>
      <c r="S260" s="3" t="s">
        <v>4000</v>
      </c>
      <c r="T260" s="4">
        <v>7.19</v>
      </c>
      <c r="U260" s="4">
        <v>12355.474923150001</v>
      </c>
      <c r="V260" s="10">
        <v>11231.474923</v>
      </c>
      <c r="W260" s="4">
        <v>0</v>
      </c>
      <c r="X260" s="5">
        <v>8.44</v>
      </c>
      <c r="Y260" s="5">
        <v>2.1</v>
      </c>
      <c r="Z260" s="4" t="s">
        <v>2924</v>
      </c>
      <c r="AA260" s="10" t="s">
        <v>2924</v>
      </c>
      <c r="AB260" s="10" t="s">
        <v>2924</v>
      </c>
      <c r="AC260" s="4" t="s">
        <v>2934</v>
      </c>
      <c r="AD260" s="4" t="s">
        <v>2924</v>
      </c>
      <c r="AE260" s="4" t="s">
        <v>2924</v>
      </c>
      <c r="AF260" s="4" t="s">
        <v>2924</v>
      </c>
      <c r="AG260" s="4" t="s">
        <v>2924</v>
      </c>
      <c r="AH260" s="4" t="s">
        <v>2924</v>
      </c>
      <c r="AI260" s="4">
        <v>6.1035649999999997</v>
      </c>
      <c r="AJ260" s="4">
        <v>8.7897309999999997</v>
      </c>
    </row>
    <row r="261" spans="1:36" x14ac:dyDescent="0.3">
      <c r="A261" s="1" t="s">
        <v>255</v>
      </c>
      <c r="B261" s="2">
        <v>4208149</v>
      </c>
      <c r="C261" s="3" t="s">
        <v>2919</v>
      </c>
      <c r="D261" s="4">
        <v>64050.340873679997</v>
      </c>
      <c r="E261" s="3" t="s">
        <v>2945</v>
      </c>
      <c r="F261" s="3" t="s">
        <v>2946</v>
      </c>
      <c r="G261" s="3" t="s">
        <v>2947</v>
      </c>
      <c r="H261" s="3" t="s">
        <v>2989</v>
      </c>
      <c r="I261" s="3" t="s">
        <v>2949</v>
      </c>
      <c r="J261" s="4">
        <v>22.804416</v>
      </c>
      <c r="K261" s="4">
        <v>11.534288999999999</v>
      </c>
      <c r="L261" s="4">
        <v>-3.1574840000000002</v>
      </c>
      <c r="M261" s="4">
        <v>-1.8599600000000001</v>
      </c>
      <c r="N261" s="4">
        <v>59.268389999999997</v>
      </c>
      <c r="O261" s="4">
        <v>51.056688000000001</v>
      </c>
      <c r="P261" s="4">
        <v>24.502341999999999</v>
      </c>
      <c r="Q261" s="4">
        <v>43.506959000000002</v>
      </c>
      <c r="R261" s="4">
        <v>38.210011999999999</v>
      </c>
      <c r="S261" s="3" t="s">
        <v>4001</v>
      </c>
      <c r="T261" s="4">
        <v>298.12</v>
      </c>
      <c r="U261" s="4">
        <v>64050.340873679997</v>
      </c>
      <c r="V261" s="10">
        <v>64651.340873000001</v>
      </c>
      <c r="W261" s="4">
        <v>0</v>
      </c>
      <c r="X261" s="5">
        <v>326.62</v>
      </c>
      <c r="Y261" s="4">
        <v>195.32</v>
      </c>
      <c r="Z261" s="4">
        <v>59.268389999999997</v>
      </c>
      <c r="AA261" s="10">
        <v>33.5015226943</v>
      </c>
      <c r="AB261" s="10">
        <v>35.833108965699999</v>
      </c>
      <c r="AC261" s="4">
        <v>10.845720999999999</v>
      </c>
      <c r="AD261" s="4">
        <v>9.6550288482245996</v>
      </c>
      <c r="AE261" s="4">
        <v>10.5569360063259</v>
      </c>
      <c r="AF261" s="4">
        <v>43.506959000000002</v>
      </c>
      <c r="AG261" s="4">
        <v>25.6548521636572</v>
      </c>
      <c r="AH261" s="4">
        <v>27.6683813002529</v>
      </c>
      <c r="AI261" s="4">
        <v>24.502341999999999</v>
      </c>
      <c r="AJ261" s="4" t="s">
        <v>2924</v>
      </c>
    </row>
    <row r="262" spans="1:36" x14ac:dyDescent="0.3">
      <c r="A262" s="1" t="s">
        <v>256</v>
      </c>
      <c r="B262" s="2">
        <v>4929352</v>
      </c>
      <c r="C262" s="3" t="s">
        <v>2935</v>
      </c>
      <c r="D262" s="4">
        <v>3192.4851164800002</v>
      </c>
      <c r="E262" s="3" t="s">
        <v>3102</v>
      </c>
      <c r="F262" s="3" t="s">
        <v>3103</v>
      </c>
      <c r="G262" s="3" t="s">
        <v>3104</v>
      </c>
      <c r="H262" s="3" t="s">
        <v>3104</v>
      </c>
      <c r="I262" s="3" t="s">
        <v>3205</v>
      </c>
      <c r="J262" s="4">
        <v>-5.7561669999999996</v>
      </c>
      <c r="K262" s="4">
        <v>-6.225543</v>
      </c>
      <c r="L262" s="4">
        <v>-7.6060290000000004</v>
      </c>
      <c r="M262" s="4">
        <v>-5.6549750000000003</v>
      </c>
      <c r="N262" s="4">
        <v>13.024952000000001</v>
      </c>
      <c r="O262" s="4" t="s">
        <v>2934</v>
      </c>
      <c r="P262" s="4">
        <v>0.90645900000000001</v>
      </c>
      <c r="Q262" s="4">
        <v>0.40317399999999998</v>
      </c>
      <c r="R262" s="4" t="s">
        <v>2934</v>
      </c>
      <c r="S262" s="3" t="s">
        <v>4002</v>
      </c>
      <c r="T262" s="4">
        <v>26.36</v>
      </c>
      <c r="U262" s="4">
        <v>3192.4851164800002</v>
      </c>
      <c r="V262" s="10">
        <v>87.387535999999997</v>
      </c>
      <c r="W262" s="4">
        <v>6.5250379362670703</v>
      </c>
      <c r="X262" s="4">
        <v>34.700000000000003</v>
      </c>
      <c r="Y262" s="4">
        <v>21.89</v>
      </c>
      <c r="Z262" s="4">
        <v>13.024952000000001</v>
      </c>
      <c r="AA262" s="10">
        <v>11.992175060199999</v>
      </c>
      <c r="AB262" s="10">
        <v>11.632833186199999</v>
      </c>
      <c r="AC262" s="4">
        <v>8.5521E-2</v>
      </c>
      <c r="AD262" s="4">
        <v>8.9559185030500005E-2</v>
      </c>
      <c r="AE262" s="4">
        <v>8.8911360240599993E-2</v>
      </c>
      <c r="AF262" s="4">
        <v>0.40317399999999998</v>
      </c>
      <c r="AG262" s="4">
        <v>0.47869128827410001</v>
      </c>
      <c r="AH262" s="4">
        <v>0.49034464586229998</v>
      </c>
      <c r="AI262" s="4">
        <v>0.90645900000000001</v>
      </c>
      <c r="AJ262" s="4">
        <v>1.085432</v>
      </c>
    </row>
    <row r="263" spans="1:36" x14ac:dyDescent="0.3">
      <c r="A263" s="1" t="s">
        <v>257</v>
      </c>
      <c r="B263" s="2">
        <v>4576086</v>
      </c>
      <c r="C263" s="3" t="s">
        <v>2935</v>
      </c>
      <c r="D263" s="4">
        <v>7237.2854574000003</v>
      </c>
      <c r="E263" s="3" t="s">
        <v>2925</v>
      </c>
      <c r="F263" s="3" t="s">
        <v>3011</v>
      </c>
      <c r="G263" s="3" t="s">
        <v>3012</v>
      </c>
      <c r="H263" s="3" t="s">
        <v>3013</v>
      </c>
      <c r="I263" s="3" t="s">
        <v>3100</v>
      </c>
      <c r="J263" s="4">
        <v>-15.996344000000001</v>
      </c>
      <c r="K263" s="4">
        <v>-1.023156</v>
      </c>
      <c r="L263" s="4">
        <v>-4.7865729999999997</v>
      </c>
      <c r="M263" s="4">
        <v>-5.772583</v>
      </c>
      <c r="N263" s="4">
        <v>11.908773</v>
      </c>
      <c r="O263" s="4">
        <v>15.172528</v>
      </c>
      <c r="P263" s="4">
        <v>3.1631849999999999</v>
      </c>
      <c r="Q263" s="4">
        <v>6.4630330000000002</v>
      </c>
      <c r="R263" s="4">
        <v>18.137830999999998</v>
      </c>
      <c r="S263" s="3" t="s">
        <v>4003</v>
      </c>
      <c r="T263" s="4">
        <v>91.9</v>
      </c>
      <c r="U263" s="4">
        <v>7237.2854574000003</v>
      </c>
      <c r="V263" s="10">
        <v>9216.285457</v>
      </c>
      <c r="W263" s="4">
        <v>2.9815016322089201</v>
      </c>
      <c r="X263" s="4">
        <v>129.38</v>
      </c>
      <c r="Y263" s="4">
        <v>89.51</v>
      </c>
      <c r="Z263" s="4">
        <v>11.908773</v>
      </c>
      <c r="AA263" s="10">
        <v>9.5227239757</v>
      </c>
      <c r="AB263" s="10">
        <v>11.239445439100001</v>
      </c>
      <c r="AC263" s="4">
        <v>0.87565700000000002</v>
      </c>
      <c r="AD263" s="4">
        <v>0.85938596191939998</v>
      </c>
      <c r="AE263" s="4">
        <v>0.87890081425540001</v>
      </c>
      <c r="AF263" s="4">
        <v>6.4630330000000002</v>
      </c>
      <c r="AG263" s="4">
        <v>6.0828343764010997</v>
      </c>
      <c r="AH263" s="4">
        <v>6.6809070281269998</v>
      </c>
      <c r="AI263" s="4">
        <v>3.1631849999999999</v>
      </c>
      <c r="AJ263" s="4">
        <v>8.0233980000000003</v>
      </c>
    </row>
    <row r="264" spans="1:36" x14ac:dyDescent="0.3">
      <c r="A264" s="1" t="s">
        <v>258</v>
      </c>
      <c r="B264" s="2">
        <v>1031164</v>
      </c>
      <c r="C264" s="3" t="s">
        <v>2919</v>
      </c>
      <c r="D264" s="4">
        <v>119800.47803201999</v>
      </c>
      <c r="E264" s="3" t="s">
        <v>2936</v>
      </c>
      <c r="F264" s="3" t="s">
        <v>2966</v>
      </c>
      <c r="G264" s="3" t="s">
        <v>3082</v>
      </c>
      <c r="H264" s="3" t="s">
        <v>3083</v>
      </c>
      <c r="I264" s="3" t="s">
        <v>3206</v>
      </c>
      <c r="J264" s="4">
        <v>27.297917999999999</v>
      </c>
      <c r="K264" s="4">
        <v>6.3709709999999999</v>
      </c>
      <c r="L264" s="4">
        <v>-1.530527</v>
      </c>
      <c r="M264" s="4">
        <v>-0.92330500000000004</v>
      </c>
      <c r="N264" s="4">
        <v>32.668889</v>
      </c>
      <c r="O264" s="4">
        <v>29.528974999999999</v>
      </c>
      <c r="P264" s="4">
        <v>22.411769</v>
      </c>
      <c r="Q264" s="4">
        <v>20.706184</v>
      </c>
      <c r="R264" s="4">
        <v>42.469867000000001</v>
      </c>
      <c r="S264" s="3" t="s">
        <v>4004</v>
      </c>
      <c r="T264" s="4">
        <v>294.02</v>
      </c>
      <c r="U264" s="4">
        <v>119800.47803201999</v>
      </c>
      <c r="V264" s="10">
        <v>121638.478032</v>
      </c>
      <c r="W264" s="4">
        <v>2.0950955717298099</v>
      </c>
      <c r="X264" s="4">
        <v>309.63</v>
      </c>
      <c r="Y264" s="5">
        <v>228.5</v>
      </c>
      <c r="Z264" s="4">
        <v>32.668889</v>
      </c>
      <c r="AA264" s="10">
        <v>29.0875634392</v>
      </c>
      <c r="AB264" s="10">
        <v>29.529063560499999</v>
      </c>
      <c r="AC264" s="4">
        <v>6.2305539999999997</v>
      </c>
      <c r="AD264" s="4">
        <v>5.8893142899975999</v>
      </c>
      <c r="AE264" s="4">
        <v>5.9637532228558996</v>
      </c>
      <c r="AF264" s="4">
        <v>20.706184</v>
      </c>
      <c r="AG264" s="4">
        <v>20.1659724784746</v>
      </c>
      <c r="AH264" s="4">
        <v>20.4882584256457</v>
      </c>
      <c r="AI264" s="4">
        <v>22.411769</v>
      </c>
      <c r="AJ264" s="4">
        <v>72.687268000000003</v>
      </c>
    </row>
    <row r="265" spans="1:36" x14ac:dyDescent="0.3">
      <c r="A265" s="1" t="s">
        <v>259</v>
      </c>
      <c r="B265" s="2">
        <v>4067051</v>
      </c>
      <c r="C265" s="3" t="s">
        <v>2935</v>
      </c>
      <c r="D265" s="4">
        <v>6747.3874587600003</v>
      </c>
      <c r="E265" s="3" t="s">
        <v>2925</v>
      </c>
      <c r="F265" s="3" t="s">
        <v>2926</v>
      </c>
      <c r="G265" s="3" t="s">
        <v>2927</v>
      </c>
      <c r="H265" s="3" t="s">
        <v>3024</v>
      </c>
      <c r="I265" s="3" t="s">
        <v>3207</v>
      </c>
      <c r="J265" s="4">
        <v>12.798249999999999</v>
      </c>
      <c r="K265" s="4">
        <v>-2.4083950000000001</v>
      </c>
      <c r="L265" s="4">
        <v>3.239309</v>
      </c>
      <c r="M265" s="4">
        <v>-1.453387</v>
      </c>
      <c r="N265" s="4">
        <v>9.7860960000000006</v>
      </c>
      <c r="O265" s="4" t="s">
        <v>2924</v>
      </c>
      <c r="P265" s="4">
        <v>2.845558</v>
      </c>
      <c r="Q265" s="4">
        <v>9.6789500000000004</v>
      </c>
      <c r="R265" s="4" t="s">
        <v>2924</v>
      </c>
      <c r="S265" s="3" t="s">
        <v>4005</v>
      </c>
      <c r="T265" s="4">
        <v>170.19</v>
      </c>
      <c r="U265" s="4">
        <v>6747.3874587600003</v>
      </c>
      <c r="V265" s="10">
        <v>15440.587458</v>
      </c>
      <c r="W265" s="4">
        <v>0</v>
      </c>
      <c r="X265" s="4">
        <v>197.18</v>
      </c>
      <c r="Y265" s="4">
        <v>133.13</v>
      </c>
      <c r="Z265" s="4">
        <v>9.7860960000000006</v>
      </c>
      <c r="AA265" s="10">
        <v>9.5625252842999995</v>
      </c>
      <c r="AB265" s="10">
        <v>10.1169521812</v>
      </c>
      <c r="AC265" s="4">
        <v>0.58665699999999998</v>
      </c>
      <c r="AD265" s="4">
        <v>0.57521158582260001</v>
      </c>
      <c r="AE265" s="4">
        <v>0.58741520276070003</v>
      </c>
      <c r="AF265" s="4">
        <v>9.6789500000000004</v>
      </c>
      <c r="AG265" s="4">
        <v>9.4973219727376996</v>
      </c>
      <c r="AH265" s="4">
        <v>9.9332863398686992</v>
      </c>
      <c r="AI265" s="4">
        <v>2.845558</v>
      </c>
      <c r="AJ265" s="4" t="s">
        <v>2924</v>
      </c>
    </row>
    <row r="266" spans="1:36" x14ac:dyDescent="0.3">
      <c r="A266" s="1" t="s">
        <v>260</v>
      </c>
      <c r="B266" s="2">
        <v>4344582</v>
      </c>
      <c r="C266" s="3" t="s">
        <v>2935</v>
      </c>
      <c r="D266" s="4">
        <v>54690.830699999999</v>
      </c>
      <c r="E266" s="3" t="s">
        <v>2925</v>
      </c>
      <c r="F266" s="3" t="s">
        <v>2926</v>
      </c>
      <c r="G266" s="3" t="s">
        <v>2927</v>
      </c>
      <c r="H266" s="3" t="s">
        <v>3024</v>
      </c>
      <c r="I266" s="3" t="s">
        <v>3025</v>
      </c>
      <c r="J266" s="4">
        <v>24.716619999999999</v>
      </c>
      <c r="K266" s="4">
        <v>7.7072560000000001</v>
      </c>
      <c r="L266" s="4">
        <v>6.6858389999999996</v>
      </c>
      <c r="M266" s="4">
        <v>-3.465598</v>
      </c>
      <c r="N266" s="4">
        <v>21.724848999999999</v>
      </c>
      <c r="O266" s="4" t="s">
        <v>2934</v>
      </c>
      <c r="P266" s="4" t="s">
        <v>2924</v>
      </c>
      <c r="Q266" s="4">
        <v>13.750285</v>
      </c>
      <c r="R266" s="4" t="s">
        <v>2934</v>
      </c>
      <c r="S266" s="3" t="s">
        <v>4006</v>
      </c>
      <c r="T266" s="4">
        <v>3253.47</v>
      </c>
      <c r="U266" s="4">
        <v>54690.830699999999</v>
      </c>
      <c r="V266" s="10">
        <v>66771.175700000007</v>
      </c>
      <c r="W266" s="4">
        <v>0</v>
      </c>
      <c r="X266" s="4">
        <v>3416.71</v>
      </c>
      <c r="Y266" s="4">
        <v>2510</v>
      </c>
      <c r="Z266" s="4">
        <v>21.724848999999999</v>
      </c>
      <c r="AA266" s="10">
        <v>20.612298943399999</v>
      </c>
      <c r="AB266" s="10">
        <v>21.2801013029</v>
      </c>
      <c r="AC266" s="4">
        <v>3.5937839999999999</v>
      </c>
      <c r="AD266" s="4">
        <v>3.5112445666720999</v>
      </c>
      <c r="AE266" s="4">
        <v>3.5490175561156998</v>
      </c>
      <c r="AF266" s="4">
        <v>13.750285</v>
      </c>
      <c r="AG266" s="4">
        <v>14.9995387447865</v>
      </c>
      <c r="AH266" s="4">
        <v>15.230439853676399</v>
      </c>
      <c r="AI266" s="4" t="s">
        <v>2924</v>
      </c>
      <c r="AJ266" s="4" t="s">
        <v>2924</v>
      </c>
    </row>
    <row r="267" spans="1:36" x14ac:dyDescent="0.3">
      <c r="A267" s="1" t="s">
        <v>261</v>
      </c>
      <c r="B267" s="2">
        <v>4810639</v>
      </c>
      <c r="C267" s="3" t="s">
        <v>2940</v>
      </c>
      <c r="D267" s="4">
        <v>993.48735367999996</v>
      </c>
      <c r="E267" s="3" t="s">
        <v>2920</v>
      </c>
      <c r="F267" s="3" t="s">
        <v>2921</v>
      </c>
      <c r="G267" s="3" t="s">
        <v>3109</v>
      </c>
      <c r="H267" s="3" t="s">
        <v>3109</v>
      </c>
      <c r="I267" s="3" t="s">
        <v>3048</v>
      </c>
      <c r="J267" s="4">
        <v>-39.352941000000001</v>
      </c>
      <c r="K267" s="4">
        <v>-23.059702000000001</v>
      </c>
      <c r="L267" s="4">
        <v>-4.0930229999999996</v>
      </c>
      <c r="M267" s="4">
        <v>-0.76997099999999996</v>
      </c>
      <c r="N267" s="4" t="s">
        <v>2924</v>
      </c>
      <c r="O267" s="4" t="s">
        <v>2924</v>
      </c>
      <c r="P267" s="4">
        <v>13.303226</v>
      </c>
      <c r="Q267" s="4" t="s">
        <v>2924</v>
      </c>
      <c r="R267" s="4" t="s">
        <v>2924</v>
      </c>
      <c r="S267" s="3" t="s">
        <v>4007</v>
      </c>
      <c r="T267" s="4">
        <v>10.31</v>
      </c>
      <c r="U267" s="4">
        <v>993.48735367999996</v>
      </c>
      <c r="V267" s="10">
        <v>965.93435299999999</v>
      </c>
      <c r="W267" s="4">
        <v>0</v>
      </c>
      <c r="X267" s="4">
        <v>19.09</v>
      </c>
      <c r="Y267" s="4">
        <v>9.41</v>
      </c>
      <c r="Z267" s="4" t="s">
        <v>2924</v>
      </c>
      <c r="AA267" s="10">
        <v>196.3809523809</v>
      </c>
      <c r="AB267" s="10" t="s">
        <v>2934</v>
      </c>
      <c r="AC267" s="4">
        <v>6.9914180000000004</v>
      </c>
      <c r="AD267" s="4">
        <v>3.7490262077071002</v>
      </c>
      <c r="AE267" s="4">
        <v>5.6351953241267996</v>
      </c>
      <c r="AF267" s="4" t="s">
        <v>2924</v>
      </c>
      <c r="AG267" s="4">
        <v>8.7870527986755</v>
      </c>
      <c r="AH267" s="4" t="s">
        <v>2924</v>
      </c>
      <c r="AI267" s="4">
        <v>13.303226</v>
      </c>
      <c r="AJ267" s="4">
        <v>17.183333000000001</v>
      </c>
    </row>
    <row r="268" spans="1:36" x14ac:dyDescent="0.3">
      <c r="A268" s="1" t="s">
        <v>262</v>
      </c>
      <c r="B268" s="2">
        <v>103145</v>
      </c>
      <c r="C268" s="3" t="s">
        <v>2935</v>
      </c>
      <c r="D268" s="4">
        <v>31559.304264670001</v>
      </c>
      <c r="E268" s="3" t="s">
        <v>2976</v>
      </c>
      <c r="F268" s="3" t="s">
        <v>2977</v>
      </c>
      <c r="G268" s="3" t="s">
        <v>3127</v>
      </c>
      <c r="H268" s="3" t="s">
        <v>3150</v>
      </c>
      <c r="I268" s="3" t="s">
        <v>2979</v>
      </c>
      <c r="J268" s="4">
        <v>18.623525000000001</v>
      </c>
      <c r="K268" s="4">
        <v>-3.4295399999999998</v>
      </c>
      <c r="L268" s="4">
        <v>-2.6168140000000002</v>
      </c>
      <c r="M268" s="4">
        <v>-1.877043</v>
      </c>
      <c r="N268" s="4">
        <v>30.392612859097099</v>
      </c>
      <c r="O268" s="4">
        <v>20.197272999999999</v>
      </c>
      <c r="P268" s="4">
        <v>2.6767470000000002</v>
      </c>
      <c r="Q268" s="4">
        <v>21.677886999999998</v>
      </c>
      <c r="R268" s="4">
        <v>35.934866</v>
      </c>
      <c r="S268" s="3" t="s">
        <v>4008</v>
      </c>
      <c r="T268" s="4">
        <v>222.17</v>
      </c>
      <c r="U268" s="4">
        <v>31559.304264670001</v>
      </c>
      <c r="V268" s="10">
        <v>39557.136264000001</v>
      </c>
      <c r="W268" s="4">
        <v>3.0607192690282199</v>
      </c>
      <c r="X268" s="4">
        <v>239.29</v>
      </c>
      <c r="Y268" s="4">
        <v>169.37</v>
      </c>
      <c r="Z268" s="4">
        <v>31.738571</v>
      </c>
      <c r="AA268" s="10">
        <v>40.669619975099998</v>
      </c>
      <c r="AB268" s="10">
        <v>33.2718325341</v>
      </c>
      <c r="AC268" s="4">
        <v>13.519135</v>
      </c>
      <c r="AD268" s="4">
        <v>13.1095547515816</v>
      </c>
      <c r="AE268" s="4">
        <v>13.690598355132</v>
      </c>
      <c r="AF268" s="4">
        <v>21.677886999999998</v>
      </c>
      <c r="AG268" s="4">
        <v>21.068793666718001</v>
      </c>
      <c r="AH268" s="4">
        <v>21.9107918639362</v>
      </c>
      <c r="AI268" s="4">
        <v>2.6767470000000002</v>
      </c>
      <c r="AJ268" s="4">
        <v>2.6767470000000002</v>
      </c>
    </row>
    <row r="269" spans="1:36" x14ac:dyDescent="0.3">
      <c r="A269" s="1" t="s">
        <v>263</v>
      </c>
      <c r="B269" s="2">
        <v>4057045</v>
      </c>
      <c r="C269" s="3" t="s">
        <v>2935</v>
      </c>
      <c r="D269" s="4">
        <v>13936.53508448</v>
      </c>
      <c r="E269" s="3" t="s">
        <v>3090</v>
      </c>
      <c r="F269" s="3" t="s">
        <v>3090</v>
      </c>
      <c r="G269" s="3" t="s">
        <v>3091</v>
      </c>
      <c r="H269" s="3" t="s">
        <v>3091</v>
      </c>
      <c r="I269" s="3" t="s">
        <v>3098</v>
      </c>
      <c r="J269" s="4">
        <v>11.379097</v>
      </c>
      <c r="K269" s="4">
        <v>0.72706899999999997</v>
      </c>
      <c r="L269" s="4">
        <v>-0.166297</v>
      </c>
      <c r="M269" s="4">
        <v>1.208205</v>
      </c>
      <c r="N269" s="4">
        <v>12.42069</v>
      </c>
      <c r="O269" s="4" t="s">
        <v>2924</v>
      </c>
      <c r="P269" s="4">
        <v>0.70547199999999999</v>
      </c>
      <c r="Q269" s="4">
        <v>11.352176999999999</v>
      </c>
      <c r="R269" s="4" t="s">
        <v>2924</v>
      </c>
      <c r="S269" s="3" t="s">
        <v>4009</v>
      </c>
      <c r="T269" s="4">
        <v>36.020000000000003</v>
      </c>
      <c r="U269" s="4">
        <v>13936.53508448</v>
      </c>
      <c r="V269" s="10">
        <v>29640.535083999999</v>
      </c>
      <c r="W269" s="4">
        <v>4.8861743475846797</v>
      </c>
      <c r="X269" s="4">
        <v>37.700000000000003</v>
      </c>
      <c r="Y269" s="4">
        <v>29.71</v>
      </c>
      <c r="Z269" s="4">
        <v>12.42069</v>
      </c>
      <c r="AA269" s="10">
        <v>15.1427250178</v>
      </c>
      <c r="AB269" s="10">
        <v>15.5032754004</v>
      </c>
      <c r="AC269" s="4">
        <v>3.4050009999999999</v>
      </c>
      <c r="AD269" s="4">
        <v>3.2959563086845001</v>
      </c>
      <c r="AE269" s="4">
        <v>3.4460183287872002</v>
      </c>
      <c r="AF269" s="4">
        <v>11.352176999999999</v>
      </c>
      <c r="AG269" s="4">
        <v>10.5679775680542</v>
      </c>
      <c r="AH269" s="4">
        <v>12.2430958628666</v>
      </c>
      <c r="AI269" s="4">
        <v>0.70547199999999999</v>
      </c>
      <c r="AJ269" s="4">
        <v>0.85159700000000005</v>
      </c>
    </row>
    <row r="270" spans="1:36" x14ac:dyDescent="0.3">
      <c r="A270" s="1" t="s">
        <v>264</v>
      </c>
      <c r="B270" s="2">
        <v>4810658</v>
      </c>
      <c r="C270" s="3" t="s">
        <v>2935</v>
      </c>
      <c r="D270" s="4">
        <v>694.03047191999997</v>
      </c>
      <c r="E270" s="3" t="s">
        <v>2920</v>
      </c>
      <c r="F270" s="3" t="s">
        <v>2960</v>
      </c>
      <c r="G270" s="3" t="s">
        <v>2961</v>
      </c>
      <c r="H270" s="3" t="s">
        <v>3085</v>
      </c>
      <c r="I270" s="3" t="s">
        <v>2923</v>
      </c>
      <c r="J270" s="4">
        <v>-29.473683999999999</v>
      </c>
      <c r="K270" s="4">
        <v>-33.388567000000002</v>
      </c>
      <c r="L270" s="4">
        <v>-10.016788</v>
      </c>
      <c r="M270" s="4">
        <v>-10.517529</v>
      </c>
      <c r="N270" s="4">
        <v>34.140127</v>
      </c>
      <c r="O270" s="4">
        <v>20.251888999999998</v>
      </c>
      <c r="P270" s="4">
        <v>0.60150400000000004</v>
      </c>
      <c r="Q270" s="4">
        <v>6.7522409999999997</v>
      </c>
      <c r="R270" s="4">
        <v>5.3569839999999997</v>
      </c>
      <c r="S270" s="3" t="s">
        <v>4010</v>
      </c>
      <c r="T270" s="4">
        <v>16.079999999999998</v>
      </c>
      <c r="U270" s="4">
        <v>694.03047191999997</v>
      </c>
      <c r="V270" s="10">
        <v>807.23047099999997</v>
      </c>
      <c r="W270" s="4">
        <v>0</v>
      </c>
      <c r="X270" s="4">
        <v>25.36</v>
      </c>
      <c r="Y270" s="4">
        <v>16.02</v>
      </c>
      <c r="Z270" s="4">
        <v>47.155425000000001</v>
      </c>
      <c r="AA270" s="10">
        <v>10.2859336019</v>
      </c>
      <c r="AB270" s="10">
        <v>12.181818181800001</v>
      </c>
      <c r="AC270" s="4">
        <v>1.184491</v>
      </c>
      <c r="AD270" s="4">
        <v>1.1437099334089</v>
      </c>
      <c r="AE270" s="4">
        <v>1.1776936365204</v>
      </c>
      <c r="AF270" s="4">
        <v>6.7522409999999997</v>
      </c>
      <c r="AG270" s="4">
        <v>6.3939047207920998</v>
      </c>
      <c r="AH270" s="4">
        <v>7.2723465855856002</v>
      </c>
      <c r="AI270" s="4">
        <v>0.60150400000000004</v>
      </c>
      <c r="AJ270" s="4">
        <v>3.4484240000000002</v>
      </c>
    </row>
    <row r="271" spans="1:36" x14ac:dyDescent="0.3">
      <c r="A271" s="1" t="s">
        <v>265</v>
      </c>
      <c r="B271" s="2">
        <v>8386692</v>
      </c>
      <c r="C271" s="3" t="s">
        <v>2935</v>
      </c>
      <c r="D271" s="4">
        <v>14435.818697999999</v>
      </c>
      <c r="E271" s="3" t="s">
        <v>2920</v>
      </c>
      <c r="F271" s="3" t="s">
        <v>2921</v>
      </c>
      <c r="G271" s="3" t="s">
        <v>2922</v>
      </c>
      <c r="H271" s="3" t="s">
        <v>2922</v>
      </c>
      <c r="I271" s="3" t="s">
        <v>3208</v>
      </c>
      <c r="J271" s="4">
        <v>-7.5414120000000002</v>
      </c>
      <c r="K271" s="4">
        <v>-21.415338999999999</v>
      </c>
      <c r="L271" s="4">
        <v>5.3128099999999998</v>
      </c>
      <c r="M271" s="4">
        <v>-5.0156739999999997</v>
      </c>
      <c r="N271" s="4">
        <v>47.133333</v>
      </c>
      <c r="O271" s="4">
        <v>19.264305</v>
      </c>
      <c r="P271" s="4">
        <v>2.599583</v>
      </c>
      <c r="Q271" s="4">
        <v>16.892575999999998</v>
      </c>
      <c r="R271" s="4">
        <v>22.573754999999998</v>
      </c>
      <c r="S271" s="3" t="s">
        <v>4011</v>
      </c>
      <c r="T271" s="4">
        <v>21.21</v>
      </c>
      <c r="U271" s="4">
        <v>14435.818697999999</v>
      </c>
      <c r="V271" s="10">
        <v>19071.718698000001</v>
      </c>
      <c r="W271" s="4">
        <v>0</v>
      </c>
      <c r="X271" s="4">
        <v>28</v>
      </c>
      <c r="Y271" s="4">
        <v>19.59</v>
      </c>
      <c r="Z271" s="4">
        <v>47.133333</v>
      </c>
      <c r="AA271" s="10">
        <v>19.728397358300001</v>
      </c>
      <c r="AB271" s="10">
        <v>21.416887129599999</v>
      </c>
      <c r="AC271" s="4">
        <v>2.796522</v>
      </c>
      <c r="AD271" s="4">
        <v>2.7919417181182</v>
      </c>
      <c r="AE271" s="4">
        <v>2.797690296271</v>
      </c>
      <c r="AF271" s="4">
        <v>16.892575999999998</v>
      </c>
      <c r="AG271" s="4">
        <v>15.548744752160101</v>
      </c>
      <c r="AH271" s="4">
        <v>15.9962292711493</v>
      </c>
      <c r="AI271" s="4">
        <v>2.599583</v>
      </c>
      <c r="AJ271" s="4" t="s">
        <v>2924</v>
      </c>
    </row>
    <row r="272" spans="1:36" x14ac:dyDescent="0.3">
      <c r="A272" s="1" t="s">
        <v>266</v>
      </c>
      <c r="B272" s="2">
        <v>10946607</v>
      </c>
      <c r="C272" s="3" t="s">
        <v>2919</v>
      </c>
      <c r="D272" s="4">
        <v>884.97131065999997</v>
      </c>
      <c r="E272" s="3" t="s">
        <v>2920</v>
      </c>
      <c r="F272" s="3" t="s">
        <v>2960</v>
      </c>
      <c r="G272" s="3" t="s">
        <v>2973</v>
      </c>
      <c r="H272" s="3" t="s">
        <v>3004</v>
      </c>
      <c r="I272" s="3" t="s">
        <v>3005</v>
      </c>
      <c r="J272" s="4">
        <v>67.765568000000002</v>
      </c>
      <c r="K272" s="4">
        <v>-17.028986</v>
      </c>
      <c r="L272" s="4">
        <v>-20.623916999999999</v>
      </c>
      <c r="M272" s="4">
        <v>-8.9463220000000003</v>
      </c>
      <c r="N272" s="4" t="s">
        <v>2924</v>
      </c>
      <c r="O272" s="4">
        <v>89.803922</v>
      </c>
      <c r="P272" s="4" t="s">
        <v>2924</v>
      </c>
      <c r="Q272" s="4">
        <v>13.820967</v>
      </c>
      <c r="R272" s="4">
        <v>20.421212000000001</v>
      </c>
      <c r="S272" s="3" t="s">
        <v>4012</v>
      </c>
      <c r="T272" s="4">
        <v>4.58</v>
      </c>
      <c r="U272" s="4">
        <v>884.97131065999997</v>
      </c>
      <c r="V272" s="10">
        <v>2309.5803099999998</v>
      </c>
      <c r="W272" s="4">
        <v>0</v>
      </c>
      <c r="X272" s="5">
        <v>6.19</v>
      </c>
      <c r="Y272" s="4">
        <v>2</v>
      </c>
      <c r="Z272" s="4" t="s">
        <v>2924</v>
      </c>
      <c r="AA272" s="10">
        <v>76.206322795299997</v>
      </c>
      <c r="AB272" s="10" t="s">
        <v>2924</v>
      </c>
      <c r="AC272" s="4">
        <v>1.1644110000000001</v>
      </c>
      <c r="AD272" s="4">
        <v>1.1106679275119</v>
      </c>
      <c r="AE272" s="4">
        <v>1.1523959602010001</v>
      </c>
      <c r="AF272" s="4">
        <v>13.820967</v>
      </c>
      <c r="AG272" s="4">
        <v>13.0896161778516</v>
      </c>
      <c r="AH272" s="4">
        <v>13.6831803096077</v>
      </c>
      <c r="AI272" s="4" t="s">
        <v>2924</v>
      </c>
      <c r="AJ272" s="4" t="s">
        <v>2924</v>
      </c>
    </row>
    <row r="273" spans="1:36" x14ac:dyDescent="0.3">
      <c r="A273" s="1" t="s">
        <v>267</v>
      </c>
      <c r="B273" s="2">
        <v>5113780</v>
      </c>
      <c r="C273" s="3" t="s">
        <v>2919</v>
      </c>
      <c r="D273" s="4">
        <v>3354.5771748900002</v>
      </c>
      <c r="E273" s="3" t="s">
        <v>2945</v>
      </c>
      <c r="F273" s="3" t="s">
        <v>2946</v>
      </c>
      <c r="G273" s="3" t="s">
        <v>2947</v>
      </c>
      <c r="H273" s="3" t="s">
        <v>2989</v>
      </c>
      <c r="I273" s="3" t="s">
        <v>2949</v>
      </c>
      <c r="J273" s="4">
        <v>114.508393</v>
      </c>
      <c r="K273" s="4">
        <v>49.832495999999999</v>
      </c>
      <c r="L273" s="4">
        <v>2.2285710000000001</v>
      </c>
      <c r="M273" s="4">
        <v>-2.5864419999999999</v>
      </c>
      <c r="N273" s="4" t="s">
        <v>2924</v>
      </c>
      <c r="O273" s="4">
        <v>44.502488</v>
      </c>
      <c r="P273" s="4">
        <v>15.679228999999999</v>
      </c>
      <c r="Q273" s="4">
        <v>181.876598</v>
      </c>
      <c r="R273" s="4">
        <v>42.371653999999999</v>
      </c>
      <c r="S273" s="3" t="s">
        <v>4013</v>
      </c>
      <c r="T273" s="4">
        <v>17.89</v>
      </c>
      <c r="U273" s="4">
        <v>3354.5771748900002</v>
      </c>
      <c r="V273" s="10">
        <v>3121.3661739999998</v>
      </c>
      <c r="W273" s="4">
        <v>0</v>
      </c>
      <c r="X273" s="4">
        <v>19.160499999999999</v>
      </c>
      <c r="Y273" s="5">
        <v>7.08</v>
      </c>
      <c r="Z273" s="4" t="s">
        <v>2924</v>
      </c>
      <c r="AA273" s="10">
        <v>83.598130841100001</v>
      </c>
      <c r="AB273" s="10">
        <v>106.6150178784</v>
      </c>
      <c r="AC273" s="4">
        <v>9.8801489999999994</v>
      </c>
      <c r="AD273" s="4">
        <v>8.3973133202461003</v>
      </c>
      <c r="AE273" s="4">
        <v>9.4763602233862994</v>
      </c>
      <c r="AF273" s="4">
        <v>181.876598</v>
      </c>
      <c r="AG273" s="4">
        <v>47.873714325153401</v>
      </c>
      <c r="AH273" s="4">
        <v>62.652458825543697</v>
      </c>
      <c r="AI273" s="4">
        <v>15.679228999999999</v>
      </c>
      <c r="AJ273" s="4">
        <v>18.107286999999999</v>
      </c>
    </row>
    <row r="274" spans="1:36" x14ac:dyDescent="0.3">
      <c r="A274" s="1" t="s">
        <v>268</v>
      </c>
      <c r="B274" s="2">
        <v>3001622</v>
      </c>
      <c r="C274" s="3" t="s">
        <v>2935</v>
      </c>
      <c r="D274" s="4">
        <v>15115.570677690001</v>
      </c>
      <c r="E274" s="3" t="s">
        <v>3031</v>
      </c>
      <c r="F274" s="3" t="s">
        <v>3031</v>
      </c>
      <c r="G274" s="3" t="s">
        <v>3115</v>
      </c>
      <c r="H274" s="3" t="s">
        <v>3116</v>
      </c>
      <c r="I274" s="3" t="s">
        <v>3209</v>
      </c>
      <c r="J274" s="4">
        <v>-6.6815480000000003</v>
      </c>
      <c r="K274" s="4">
        <v>-11.083278</v>
      </c>
      <c r="L274" s="4">
        <v>-4.8117789999999996</v>
      </c>
      <c r="M274" s="4">
        <v>-3.5922930000000002</v>
      </c>
      <c r="N274" s="4">
        <v>23.516249999999999</v>
      </c>
      <c r="O274" s="4">
        <v>23.628485000000001</v>
      </c>
      <c r="P274" s="4">
        <v>6.3215729999999999</v>
      </c>
      <c r="Q274" s="4">
        <v>12.097369</v>
      </c>
      <c r="R274" s="4">
        <v>24.230924999999999</v>
      </c>
      <c r="S274" s="3" t="s">
        <v>4014</v>
      </c>
      <c r="T274" s="4">
        <v>188.13</v>
      </c>
      <c r="U274" s="4">
        <v>15115.570677690001</v>
      </c>
      <c r="V274" s="10">
        <v>18023.870676999999</v>
      </c>
      <c r="W274" s="4">
        <v>1.8710466167012201</v>
      </c>
      <c r="X274" s="4">
        <v>233.47499999999999</v>
      </c>
      <c r="Y274" s="4">
        <v>185.73</v>
      </c>
      <c r="Z274" s="4">
        <v>23.516249999999999</v>
      </c>
      <c r="AA274" s="10">
        <v>18.309667247299998</v>
      </c>
      <c r="AB274" s="10">
        <v>19.931516863300001</v>
      </c>
      <c r="AC274" s="4">
        <v>2.0763630000000002</v>
      </c>
      <c r="AD274" s="4">
        <v>1.9873690321137001</v>
      </c>
      <c r="AE274" s="4">
        <v>2.0529131262688001</v>
      </c>
      <c r="AF274" s="4">
        <v>12.097369</v>
      </c>
      <c r="AG274" s="4">
        <v>11.7551240075347</v>
      </c>
      <c r="AH274" s="4">
        <v>12.5565103113313</v>
      </c>
      <c r="AI274" s="4">
        <v>6.3215729999999999</v>
      </c>
      <c r="AJ274" s="4" t="s">
        <v>2924</v>
      </c>
    </row>
    <row r="275" spans="1:36" x14ac:dyDescent="0.3">
      <c r="A275" s="1" t="s">
        <v>269</v>
      </c>
      <c r="B275" s="2">
        <v>4812726</v>
      </c>
      <c r="C275" s="3" t="s">
        <v>2956</v>
      </c>
      <c r="D275" s="4">
        <v>786.7486146</v>
      </c>
      <c r="E275" s="3" t="s">
        <v>2920</v>
      </c>
      <c r="F275" s="3" t="s">
        <v>2921</v>
      </c>
      <c r="G275" s="3" t="s">
        <v>2941</v>
      </c>
      <c r="H275" s="3" t="s">
        <v>2941</v>
      </c>
      <c r="I275" s="3" t="s">
        <v>3210</v>
      </c>
      <c r="J275" s="4">
        <v>88.940092000000007</v>
      </c>
      <c r="K275" s="4">
        <v>6.0344829999999998</v>
      </c>
      <c r="L275" s="4">
        <v>0.65466500000000005</v>
      </c>
      <c r="M275" s="4">
        <v>-0.32414900000000002</v>
      </c>
      <c r="N275" s="4" t="s">
        <v>2924</v>
      </c>
      <c r="O275" s="4" t="s">
        <v>2924</v>
      </c>
      <c r="P275" s="4">
        <v>17.546361999999998</v>
      </c>
      <c r="Q275" s="4" t="s">
        <v>2924</v>
      </c>
      <c r="R275" s="4" t="s">
        <v>2924</v>
      </c>
      <c r="S275" s="3" t="s">
        <v>4015</v>
      </c>
      <c r="T275" s="5">
        <v>12.3</v>
      </c>
      <c r="U275" s="4">
        <v>786.7486146</v>
      </c>
      <c r="V275" s="10">
        <v>958.65361399999995</v>
      </c>
      <c r="W275" s="4">
        <v>0</v>
      </c>
      <c r="X275" s="4">
        <v>12.48</v>
      </c>
      <c r="Y275" s="5">
        <v>5.65</v>
      </c>
      <c r="Z275" s="4" t="s">
        <v>2924</v>
      </c>
      <c r="AA275" s="10" t="s">
        <v>2924</v>
      </c>
      <c r="AB275" s="10" t="s">
        <v>2924</v>
      </c>
      <c r="AC275" s="4">
        <v>6.3721199999999998</v>
      </c>
      <c r="AD275" s="4">
        <v>5.4986484382842002</v>
      </c>
      <c r="AE275" s="4">
        <v>5.9103182120837996</v>
      </c>
      <c r="AF275" s="4" t="s">
        <v>2924</v>
      </c>
      <c r="AG275" s="4">
        <v>47.852527716075599</v>
      </c>
      <c r="AH275" s="4">
        <v>121.3485587341772</v>
      </c>
      <c r="AI275" s="4">
        <v>17.546361999999998</v>
      </c>
      <c r="AJ275" s="4">
        <v>17.546361999999998</v>
      </c>
    </row>
    <row r="276" spans="1:36" x14ac:dyDescent="0.3">
      <c r="A276" s="1" t="s">
        <v>270</v>
      </c>
      <c r="B276" s="2">
        <v>5273947</v>
      </c>
      <c r="C276" s="3" t="s">
        <v>2940</v>
      </c>
      <c r="D276" s="4">
        <v>3796.42246694</v>
      </c>
      <c r="E276" s="3" t="s">
        <v>2920</v>
      </c>
      <c r="F276" s="3" t="s">
        <v>2921</v>
      </c>
      <c r="G276" s="3" t="s">
        <v>2941</v>
      </c>
      <c r="H276" s="3" t="s">
        <v>2941</v>
      </c>
      <c r="I276" s="3" t="s">
        <v>2942</v>
      </c>
      <c r="J276" s="4">
        <v>245.30656500000001</v>
      </c>
      <c r="K276" s="4">
        <v>-28.462230000000002</v>
      </c>
      <c r="L276" s="4">
        <v>-27.101946999999999</v>
      </c>
      <c r="M276" s="4">
        <v>-2.062173</v>
      </c>
      <c r="N276" s="4" t="s">
        <v>2924</v>
      </c>
      <c r="O276" s="4" t="s">
        <v>2924</v>
      </c>
      <c r="P276" s="4">
        <v>2.5166089999999999</v>
      </c>
      <c r="Q276" s="4" t="s">
        <v>2924</v>
      </c>
      <c r="R276" s="4" t="s">
        <v>2924</v>
      </c>
      <c r="S276" s="3" t="s">
        <v>4016</v>
      </c>
      <c r="T276" s="4">
        <v>31.82</v>
      </c>
      <c r="U276" s="4">
        <v>3796.42246694</v>
      </c>
      <c r="V276" s="10">
        <v>2215.4304659999998</v>
      </c>
      <c r="W276" s="4">
        <v>0</v>
      </c>
      <c r="X276" s="4">
        <v>56</v>
      </c>
      <c r="Y276" s="4">
        <v>8.86</v>
      </c>
      <c r="Z276" s="4" t="s">
        <v>2924</v>
      </c>
      <c r="AA276" s="10" t="s">
        <v>2924</v>
      </c>
      <c r="AB276" s="10" t="s">
        <v>2924</v>
      </c>
      <c r="AC276" s="4">
        <v>218.98096899999999</v>
      </c>
      <c r="AD276" s="4" t="s">
        <v>2924</v>
      </c>
      <c r="AE276" s="4">
        <v>225.7073471550099</v>
      </c>
      <c r="AF276" s="4" t="s">
        <v>2924</v>
      </c>
      <c r="AG276" s="4" t="s">
        <v>2924</v>
      </c>
      <c r="AH276" s="4" t="s">
        <v>2924</v>
      </c>
      <c r="AI276" s="4">
        <v>2.5166089999999999</v>
      </c>
      <c r="AJ276" s="4">
        <v>2.5166089999999999</v>
      </c>
    </row>
    <row r="277" spans="1:36" x14ac:dyDescent="0.3">
      <c r="A277" s="1" t="s">
        <v>271</v>
      </c>
      <c r="B277" s="2">
        <v>4121173</v>
      </c>
      <c r="C277" s="3" t="s">
        <v>2919</v>
      </c>
      <c r="D277" s="4">
        <v>2172.4662326399998</v>
      </c>
      <c r="E277" s="3" t="s">
        <v>2930</v>
      </c>
      <c r="F277" s="3" t="s">
        <v>2953</v>
      </c>
      <c r="G277" s="3" t="s">
        <v>2953</v>
      </c>
      <c r="H277" s="3" t="s">
        <v>3040</v>
      </c>
      <c r="I277" s="3" t="s">
        <v>3211</v>
      </c>
      <c r="J277" s="4">
        <v>-14.285714</v>
      </c>
      <c r="K277" s="4">
        <v>30.693069000000001</v>
      </c>
      <c r="L277" s="4">
        <v>-1.40056</v>
      </c>
      <c r="M277" s="4">
        <v>-5.29148</v>
      </c>
      <c r="N277" s="4" t="s">
        <v>2924</v>
      </c>
      <c r="O277" s="4">
        <v>50.526316000000001</v>
      </c>
      <c r="P277" s="4">
        <v>3.2068020000000002</v>
      </c>
      <c r="Q277" s="4">
        <v>61.995838999999997</v>
      </c>
      <c r="R277" s="4">
        <v>50.908647000000002</v>
      </c>
      <c r="S277" s="3" t="s">
        <v>4017</v>
      </c>
      <c r="T277" s="5">
        <v>10.56</v>
      </c>
      <c r="U277" s="4">
        <v>2172.4662326399998</v>
      </c>
      <c r="V277" s="10">
        <v>1859.0692320000001</v>
      </c>
      <c r="W277" s="4">
        <v>0</v>
      </c>
      <c r="X277" s="4">
        <v>13.56</v>
      </c>
      <c r="Y277" s="4">
        <v>7.38</v>
      </c>
      <c r="Z277" s="4" t="s">
        <v>2924</v>
      </c>
      <c r="AA277" s="10">
        <v>33.207547169800002</v>
      </c>
      <c r="AB277" s="10">
        <v>41.775456919</v>
      </c>
      <c r="AC277" s="4">
        <v>4.3480290000000004</v>
      </c>
      <c r="AD277" s="4">
        <v>3.9399188606153999</v>
      </c>
      <c r="AE277" s="4">
        <v>4.2418758313874996</v>
      </c>
      <c r="AF277" s="4">
        <v>61.995838999999997</v>
      </c>
      <c r="AG277" s="4">
        <v>19.583497299073901</v>
      </c>
      <c r="AH277" s="4">
        <v>23.521008539237801</v>
      </c>
      <c r="AI277" s="4">
        <v>3.2068020000000002</v>
      </c>
      <c r="AJ277" s="4">
        <v>4.9670740000000002</v>
      </c>
    </row>
    <row r="278" spans="1:36" x14ac:dyDescent="0.3">
      <c r="A278" s="1" t="s">
        <v>272</v>
      </c>
      <c r="B278" s="2">
        <v>4394651</v>
      </c>
      <c r="C278" s="3" t="s">
        <v>2935</v>
      </c>
      <c r="D278" s="4">
        <v>3791.6244259999999</v>
      </c>
      <c r="E278" s="3" t="s">
        <v>3031</v>
      </c>
      <c r="F278" s="3" t="s">
        <v>3031</v>
      </c>
      <c r="G278" s="3" t="s">
        <v>3032</v>
      </c>
      <c r="H278" s="3" t="s">
        <v>3068</v>
      </c>
      <c r="I278" s="3" t="s">
        <v>3069</v>
      </c>
      <c r="J278" s="4">
        <v>0.80155500000000002</v>
      </c>
      <c r="K278" s="4">
        <v>-13.721413999999999</v>
      </c>
      <c r="L278" s="4">
        <v>-16.700119999999998</v>
      </c>
      <c r="M278" s="4">
        <v>-12.66835</v>
      </c>
      <c r="N278" s="4">
        <v>25.460122999999999</v>
      </c>
      <c r="O278" s="4">
        <v>23.158481999999999</v>
      </c>
      <c r="P278" s="4">
        <v>1.604609</v>
      </c>
      <c r="Q278" s="4">
        <v>9.2393330000000002</v>
      </c>
      <c r="R278" s="4">
        <v>12.118969999999999</v>
      </c>
      <c r="S278" s="3" t="s">
        <v>4018</v>
      </c>
      <c r="T278" s="4">
        <v>41.5</v>
      </c>
      <c r="U278" s="4">
        <v>3791.6244259999999</v>
      </c>
      <c r="V278" s="10">
        <v>5370.8244260000001</v>
      </c>
      <c r="W278" s="4">
        <v>2.6024096385542199</v>
      </c>
      <c r="X278" s="4">
        <v>54.68</v>
      </c>
      <c r="Y278" s="4">
        <v>35.5</v>
      </c>
      <c r="Z278" s="4">
        <v>25.320316999999999</v>
      </c>
      <c r="AA278" s="10">
        <v>14.7377392663</v>
      </c>
      <c r="AB278" s="10">
        <v>15.6298254732</v>
      </c>
      <c r="AC278" s="4">
        <v>1.6716439999999999</v>
      </c>
      <c r="AD278" s="4">
        <v>1.6020806867140001</v>
      </c>
      <c r="AE278" s="4">
        <v>1.6499547734486</v>
      </c>
      <c r="AF278" s="4">
        <v>9.2393330000000002</v>
      </c>
      <c r="AG278" s="4">
        <v>9.6359799013907992</v>
      </c>
      <c r="AH278" s="4">
        <v>10.164140481983701</v>
      </c>
      <c r="AI278" s="4">
        <v>1.604609</v>
      </c>
      <c r="AJ278" s="4" t="s">
        <v>2924</v>
      </c>
    </row>
    <row r="279" spans="1:36" x14ac:dyDescent="0.3">
      <c r="A279" s="1" t="s">
        <v>273</v>
      </c>
      <c r="B279" s="2">
        <v>4007807</v>
      </c>
      <c r="C279" s="3" t="s">
        <v>2919</v>
      </c>
      <c r="D279" s="4">
        <v>2845.5722540400002</v>
      </c>
      <c r="E279" s="3" t="s">
        <v>2936</v>
      </c>
      <c r="F279" s="3" t="s">
        <v>3056</v>
      </c>
      <c r="G279" s="3" t="s">
        <v>3166</v>
      </c>
      <c r="H279" s="3" t="s">
        <v>3212</v>
      </c>
      <c r="I279" s="3" t="s">
        <v>3213</v>
      </c>
      <c r="J279" s="4">
        <v>-55.571404999999999</v>
      </c>
      <c r="K279" s="4">
        <v>-5.7275900000000002</v>
      </c>
      <c r="L279" s="4">
        <v>-18.251564999999999</v>
      </c>
      <c r="M279" s="4">
        <v>-12.15967</v>
      </c>
      <c r="N279" s="4">
        <v>7.3093240000000002</v>
      </c>
      <c r="O279" s="4">
        <v>5.4305260000000004</v>
      </c>
      <c r="P279" s="4" t="s">
        <v>2924</v>
      </c>
      <c r="Q279" s="4">
        <v>8.9298660000000005</v>
      </c>
      <c r="R279" s="4">
        <v>16.379906999999999</v>
      </c>
      <c r="S279" s="3" t="s">
        <v>4019</v>
      </c>
      <c r="T279" s="4">
        <v>80.98</v>
      </c>
      <c r="U279" s="4">
        <v>2845.5722540400002</v>
      </c>
      <c r="V279" s="10">
        <v>29084.572253999999</v>
      </c>
      <c r="W279" s="4">
        <v>0</v>
      </c>
      <c r="X279" s="4">
        <v>188.36</v>
      </c>
      <c r="Y279" s="4">
        <v>65.73</v>
      </c>
      <c r="Z279" s="4">
        <v>7.3093240000000002</v>
      </c>
      <c r="AA279" s="10">
        <v>9.6787302194000002</v>
      </c>
      <c r="AB279" s="10">
        <v>15.840972132499999</v>
      </c>
      <c r="AC279" s="4">
        <v>2.4558450000000001</v>
      </c>
      <c r="AD279" s="4">
        <v>2.4508884990367998</v>
      </c>
      <c r="AE279" s="4">
        <v>2.4621438777766</v>
      </c>
      <c r="AF279" s="4">
        <v>8.9298660000000005</v>
      </c>
      <c r="AG279" s="4">
        <v>28.2698026187641</v>
      </c>
      <c r="AH279" s="4">
        <v>34.978385846602499</v>
      </c>
      <c r="AI279" s="4" t="s">
        <v>2924</v>
      </c>
      <c r="AJ279" s="4" t="s">
        <v>2924</v>
      </c>
    </row>
    <row r="280" spans="1:36" x14ac:dyDescent="0.3">
      <c r="A280" s="1" t="s">
        <v>274</v>
      </c>
      <c r="B280" s="2">
        <v>4057075</v>
      </c>
      <c r="C280" s="3" t="s">
        <v>2935</v>
      </c>
      <c r="D280" s="4">
        <v>2865.6261472299998</v>
      </c>
      <c r="E280" s="3" t="s">
        <v>3090</v>
      </c>
      <c r="F280" s="3" t="s">
        <v>3090</v>
      </c>
      <c r="G280" s="3" t="s">
        <v>3122</v>
      </c>
      <c r="H280" s="3" t="s">
        <v>3122</v>
      </c>
      <c r="I280" s="3" t="s">
        <v>3092</v>
      </c>
      <c r="J280" s="4">
        <v>0.55571000000000004</v>
      </c>
      <c r="K280" s="4">
        <v>-5.5338029999999998</v>
      </c>
      <c r="L280" s="4">
        <v>-6.0488059999999999</v>
      </c>
      <c r="M280" s="4">
        <v>-1.4165080000000001</v>
      </c>
      <c r="N280" s="4">
        <v>14.378228</v>
      </c>
      <c r="O280" s="4" t="s">
        <v>2924</v>
      </c>
      <c r="P280" s="4">
        <v>1.1334880000000001</v>
      </c>
      <c r="Q280" s="4">
        <v>9.5254670000000008</v>
      </c>
      <c r="R280" s="4" t="s">
        <v>2924</v>
      </c>
      <c r="S280" s="3" t="s">
        <v>4020</v>
      </c>
      <c r="T280" s="4">
        <v>36.19</v>
      </c>
      <c r="U280" s="4">
        <v>2865.6261472299998</v>
      </c>
      <c r="V280" s="10">
        <v>5937.9311470000002</v>
      </c>
      <c r="W280" s="4">
        <v>5.2500690798563099</v>
      </c>
      <c r="X280" s="4">
        <v>39.984999999999999</v>
      </c>
      <c r="Y280" s="4">
        <v>31.91</v>
      </c>
      <c r="Z280" s="4">
        <v>14.378228</v>
      </c>
      <c r="AA280" s="10">
        <v>15.6328293736</v>
      </c>
      <c r="AB280" s="10">
        <v>15.5488721804</v>
      </c>
      <c r="AC280" s="4">
        <v>3.0885060000000002</v>
      </c>
      <c r="AD280" s="4">
        <v>3.0741615367920998</v>
      </c>
      <c r="AE280" s="4">
        <v>3.1459045193874</v>
      </c>
      <c r="AF280" s="4">
        <v>9.5254670000000008</v>
      </c>
      <c r="AG280" s="4">
        <v>9.2526002351977006</v>
      </c>
      <c r="AH280" s="4">
        <v>10.1852560499802</v>
      </c>
      <c r="AI280" s="4">
        <v>1.1334880000000001</v>
      </c>
      <c r="AJ280" s="4">
        <v>1.1574869999999999</v>
      </c>
    </row>
    <row r="281" spans="1:36" x14ac:dyDescent="0.3">
      <c r="A281" s="1" t="s">
        <v>275</v>
      </c>
      <c r="B281" s="2">
        <v>4004310</v>
      </c>
      <c r="C281" s="3" t="s">
        <v>2919</v>
      </c>
      <c r="D281" s="4">
        <v>4613.9561103599999</v>
      </c>
      <c r="E281" s="3" t="s">
        <v>2945</v>
      </c>
      <c r="F281" s="3" t="s">
        <v>3021</v>
      </c>
      <c r="G281" s="3" t="s">
        <v>3027</v>
      </c>
      <c r="H281" s="3" t="s">
        <v>3184</v>
      </c>
      <c r="I281" s="3" t="s">
        <v>3185</v>
      </c>
      <c r="J281" s="4">
        <v>5.2141159999999998</v>
      </c>
      <c r="K281" s="4">
        <v>0.51136400000000004</v>
      </c>
      <c r="L281" s="4">
        <v>0.283447</v>
      </c>
      <c r="M281" s="4">
        <v>-2.0125549999999999</v>
      </c>
      <c r="N281" s="4">
        <v>13.860016</v>
      </c>
      <c r="O281" s="4">
        <v>7.2638930000000004</v>
      </c>
      <c r="P281" s="4">
        <v>0.91916799999999999</v>
      </c>
      <c r="Q281" s="4">
        <v>7.5165100000000002</v>
      </c>
      <c r="R281" s="4">
        <v>10.346299999999999</v>
      </c>
      <c r="S281" s="3" t="s">
        <v>4021</v>
      </c>
      <c r="T281" s="4">
        <v>53.07</v>
      </c>
      <c r="U281" s="4">
        <v>4613.9561103599999</v>
      </c>
      <c r="V281" s="10">
        <v>7532.0881099999997</v>
      </c>
      <c r="W281" s="4">
        <v>2.4872809496890902</v>
      </c>
      <c r="X281" s="4">
        <v>59.24</v>
      </c>
      <c r="Y281" s="4">
        <v>43.62</v>
      </c>
      <c r="Z281" s="4">
        <v>13.860016</v>
      </c>
      <c r="AA281" s="10">
        <v>12.183195592200001</v>
      </c>
      <c r="AB281" s="10">
        <v>13.2722448275</v>
      </c>
      <c r="AC281" s="4">
        <v>0.32711800000000002</v>
      </c>
      <c r="AD281" s="4">
        <v>0.33064008260779998</v>
      </c>
      <c r="AE281" s="4">
        <v>0.33582052052</v>
      </c>
      <c r="AF281" s="4">
        <v>7.5165100000000002</v>
      </c>
      <c r="AG281" s="4">
        <v>8.8664957151265007</v>
      </c>
      <c r="AH281" s="4">
        <v>9.3210413723788008</v>
      </c>
      <c r="AI281" s="4">
        <v>0.91916799999999999</v>
      </c>
      <c r="AJ281" s="4">
        <v>1.0975760000000001</v>
      </c>
    </row>
    <row r="282" spans="1:36" x14ac:dyDescent="0.3">
      <c r="A282" s="1" t="s">
        <v>276</v>
      </c>
      <c r="B282" s="2">
        <v>4985766</v>
      </c>
      <c r="C282" s="3" t="s">
        <v>2935</v>
      </c>
      <c r="D282" s="4">
        <v>7501.3755935999998</v>
      </c>
      <c r="E282" s="3" t="s">
        <v>3031</v>
      </c>
      <c r="F282" s="3" t="s">
        <v>3031</v>
      </c>
      <c r="G282" s="3" t="s">
        <v>3032</v>
      </c>
      <c r="H282" s="3" t="s">
        <v>3068</v>
      </c>
      <c r="I282" s="3" t="s">
        <v>3214</v>
      </c>
      <c r="J282" s="4">
        <v>0.73206400000000005</v>
      </c>
      <c r="K282" s="4">
        <v>-4.6298859999999999</v>
      </c>
      <c r="L282" s="4">
        <v>-11.545384</v>
      </c>
      <c r="M282" s="4">
        <v>-10.01831</v>
      </c>
      <c r="N282" s="4">
        <v>23.102754000000001</v>
      </c>
      <c r="O282" s="4">
        <v>14.619635000000001</v>
      </c>
      <c r="P282" s="4">
        <v>3.9363769999999998</v>
      </c>
      <c r="Q282" s="4">
        <v>9.5538559999999997</v>
      </c>
      <c r="R282" s="4">
        <v>15.845525</v>
      </c>
      <c r="S282" s="3" t="s">
        <v>4022</v>
      </c>
      <c r="T282" s="4">
        <v>34.4</v>
      </c>
      <c r="U282" s="4">
        <v>7501.3755935999998</v>
      </c>
      <c r="V282" s="10">
        <v>10506.375593000001</v>
      </c>
      <c r="W282" s="4">
        <v>0</v>
      </c>
      <c r="X282" s="4">
        <v>41.655000000000001</v>
      </c>
      <c r="Y282" s="4">
        <v>30.4</v>
      </c>
      <c r="Z282" s="4">
        <v>23.102754000000001</v>
      </c>
      <c r="AA282" s="10">
        <v>15.032337004</v>
      </c>
      <c r="AB282" s="10">
        <v>15.9916694559</v>
      </c>
      <c r="AC282" s="4">
        <v>1.996613</v>
      </c>
      <c r="AD282" s="4">
        <v>1.9613866311729999</v>
      </c>
      <c r="AE282" s="4">
        <v>1.9927832477948</v>
      </c>
      <c r="AF282" s="4">
        <v>9.5538559999999997</v>
      </c>
      <c r="AG282" s="4">
        <v>9.1485536624123007</v>
      </c>
      <c r="AH282" s="4">
        <v>9.4912368445351003</v>
      </c>
      <c r="AI282" s="4">
        <v>3.9363769999999998</v>
      </c>
      <c r="AJ282" s="4" t="s">
        <v>2924</v>
      </c>
    </row>
    <row r="283" spans="1:36" x14ac:dyDescent="0.3">
      <c r="A283" s="1" t="s">
        <v>277</v>
      </c>
      <c r="B283" s="2">
        <v>4094856</v>
      </c>
      <c r="C283" s="3" t="s">
        <v>2919</v>
      </c>
      <c r="D283" s="4">
        <v>2258.1995311699998</v>
      </c>
      <c r="E283" s="3" t="s">
        <v>2945</v>
      </c>
      <c r="F283" s="3" t="s">
        <v>2990</v>
      </c>
      <c r="G283" s="3" t="s">
        <v>2990</v>
      </c>
      <c r="H283" s="3" t="s">
        <v>2991</v>
      </c>
      <c r="I283" s="3" t="s">
        <v>2992</v>
      </c>
      <c r="J283" s="4">
        <v>-47.935246999999997</v>
      </c>
      <c r="K283" s="4">
        <v>-31.414750000000002</v>
      </c>
      <c r="L283" s="4">
        <v>-2.1549299999999998</v>
      </c>
      <c r="M283" s="4">
        <v>-7.7301099999999998</v>
      </c>
      <c r="N283" s="4">
        <v>10.269031999999999</v>
      </c>
      <c r="O283" s="4">
        <v>12.881513</v>
      </c>
      <c r="P283" s="4">
        <v>2.3145090000000001</v>
      </c>
      <c r="Q283" s="4">
        <v>6.8072189999999999</v>
      </c>
      <c r="R283" s="4">
        <v>10.46274</v>
      </c>
      <c r="S283" s="3" t="s">
        <v>4023</v>
      </c>
      <c r="T283" s="4">
        <v>69.47</v>
      </c>
      <c r="U283" s="4">
        <v>2258.1995311699998</v>
      </c>
      <c r="V283" s="10">
        <v>1753.3695310000001</v>
      </c>
      <c r="W283" s="4">
        <v>0</v>
      </c>
      <c r="X283" s="4">
        <v>158.61000000000001</v>
      </c>
      <c r="Y283" s="4">
        <v>68.23</v>
      </c>
      <c r="Z283" s="4">
        <v>10.269031999999999</v>
      </c>
      <c r="AA283" s="10">
        <v>14.765143464299999</v>
      </c>
      <c r="AB283" s="10">
        <v>11.8650725875</v>
      </c>
      <c r="AC283" s="4">
        <v>1.6299250000000001</v>
      </c>
      <c r="AD283" s="4">
        <v>1.8400185820549999</v>
      </c>
      <c r="AE283" s="4">
        <v>1.7353348724512001</v>
      </c>
      <c r="AF283" s="4">
        <v>6.8072189999999999</v>
      </c>
      <c r="AG283" s="4">
        <v>10.702854984599201</v>
      </c>
      <c r="AH283" s="4">
        <v>8.1670249960302996</v>
      </c>
      <c r="AI283" s="4">
        <v>2.3145090000000001</v>
      </c>
      <c r="AJ283" s="4">
        <v>2.3145090000000001</v>
      </c>
    </row>
    <row r="284" spans="1:36" x14ac:dyDescent="0.3">
      <c r="A284" s="1" t="s">
        <v>278</v>
      </c>
      <c r="B284" s="2">
        <v>4080716</v>
      </c>
      <c r="C284" s="3" t="s">
        <v>2935</v>
      </c>
      <c r="D284" s="4">
        <v>7531.4960221199999</v>
      </c>
      <c r="E284" s="3" t="s">
        <v>2930</v>
      </c>
      <c r="F284" s="3" t="s">
        <v>2957</v>
      </c>
      <c r="G284" s="3" t="s">
        <v>2957</v>
      </c>
      <c r="H284" s="3" t="s">
        <v>3113</v>
      </c>
      <c r="I284" s="3" t="s">
        <v>3125</v>
      </c>
      <c r="J284" s="4">
        <v>64.799560999999997</v>
      </c>
      <c r="K284" s="4">
        <v>15.556411000000001</v>
      </c>
      <c r="L284" s="4">
        <v>4.0087799999999998</v>
      </c>
      <c r="M284" s="4">
        <v>-1.896045</v>
      </c>
      <c r="N284" s="4">
        <v>12.486823855755899</v>
      </c>
      <c r="O284" s="4">
        <v>4.4602430000000002</v>
      </c>
      <c r="P284" s="4">
        <v>1.3610390000000001</v>
      </c>
      <c r="Q284" s="4">
        <v>9.8923070000000006</v>
      </c>
      <c r="R284" s="4">
        <v>4.8263480000000003</v>
      </c>
      <c r="S284" s="3" t="s">
        <v>4024</v>
      </c>
      <c r="T284" s="4">
        <v>90.03</v>
      </c>
      <c r="U284" s="4">
        <v>7531.4960221199999</v>
      </c>
      <c r="V284" s="10">
        <v>8606.0550220000005</v>
      </c>
      <c r="W284" s="4">
        <v>1.9549039209152499</v>
      </c>
      <c r="X284" s="4">
        <v>94.89</v>
      </c>
      <c r="Y284" s="4">
        <v>53.88</v>
      </c>
      <c r="Z284" s="5">
        <v>12.518076000000001</v>
      </c>
      <c r="AA284" s="10">
        <v>8.1534880772000005</v>
      </c>
      <c r="AB284" s="10">
        <v>8.3552818411000001</v>
      </c>
      <c r="AC284" s="4">
        <v>1.4422299999999999</v>
      </c>
      <c r="AD284" s="4">
        <v>1.3792103402997999</v>
      </c>
      <c r="AE284" s="4">
        <v>1.4676468849163999</v>
      </c>
      <c r="AF284" s="4">
        <v>9.8923070000000006</v>
      </c>
      <c r="AG284" s="4" t="s">
        <v>2934</v>
      </c>
      <c r="AH284" s="4" t="s">
        <v>2934</v>
      </c>
      <c r="AI284" s="4">
        <v>1.3610390000000001</v>
      </c>
      <c r="AJ284" s="4">
        <v>1.4334389999999999</v>
      </c>
    </row>
    <row r="285" spans="1:36" x14ac:dyDescent="0.3">
      <c r="A285" s="1" t="s">
        <v>279</v>
      </c>
      <c r="B285" s="2">
        <v>4812049</v>
      </c>
      <c r="C285" s="3" t="s">
        <v>2956</v>
      </c>
      <c r="D285" s="4">
        <v>688.28917076000005</v>
      </c>
      <c r="E285" s="3" t="s">
        <v>2920</v>
      </c>
      <c r="F285" s="3" t="s">
        <v>2960</v>
      </c>
      <c r="G285" s="3" t="s">
        <v>2961</v>
      </c>
      <c r="H285" s="3" t="s">
        <v>2962</v>
      </c>
      <c r="I285" s="3" t="s">
        <v>3106</v>
      </c>
      <c r="J285" s="4">
        <v>123.42857100000001</v>
      </c>
      <c r="K285" s="4">
        <v>11.079546000000001</v>
      </c>
      <c r="L285" s="4">
        <v>21.240310000000001</v>
      </c>
      <c r="M285" s="4">
        <v>10.451976999999999</v>
      </c>
      <c r="N285" s="4" t="s">
        <v>2924</v>
      </c>
      <c r="O285" s="4" t="s">
        <v>2924</v>
      </c>
      <c r="P285" s="4">
        <v>6.9234169999999997</v>
      </c>
      <c r="Q285" s="4">
        <v>227.715666</v>
      </c>
      <c r="R285" s="4" t="s">
        <v>2924</v>
      </c>
      <c r="S285" s="3" t="s">
        <v>4025</v>
      </c>
      <c r="T285" s="4">
        <v>15.64</v>
      </c>
      <c r="U285" s="4">
        <v>688.28917076000005</v>
      </c>
      <c r="V285" s="10">
        <v>735.06617000000006</v>
      </c>
      <c r="W285" s="4">
        <v>0</v>
      </c>
      <c r="X285" s="4">
        <v>15.9</v>
      </c>
      <c r="Y285" s="4">
        <v>5.55</v>
      </c>
      <c r="Z285" s="4" t="s">
        <v>2924</v>
      </c>
      <c r="AA285" s="10" t="s">
        <v>2924</v>
      </c>
      <c r="AB285" s="10" t="s">
        <v>2924</v>
      </c>
      <c r="AC285" s="4">
        <v>4.0643950000000002</v>
      </c>
      <c r="AD285" s="4">
        <v>3.6436366763705998</v>
      </c>
      <c r="AE285" s="4">
        <v>3.9654640254197999</v>
      </c>
      <c r="AF285" s="4">
        <v>227.715666</v>
      </c>
      <c r="AG285" s="4">
        <v>32.369648809917003</v>
      </c>
      <c r="AH285" s="4">
        <v>37.548069717679297</v>
      </c>
      <c r="AI285" s="4">
        <v>6.9234169999999997</v>
      </c>
      <c r="AJ285" s="4">
        <v>7.3049980000000003</v>
      </c>
    </row>
    <row r="286" spans="1:36" x14ac:dyDescent="0.3">
      <c r="A286" s="1" t="s">
        <v>280</v>
      </c>
      <c r="B286" s="2">
        <v>4142027</v>
      </c>
      <c r="C286" s="3" t="s">
        <v>2919</v>
      </c>
      <c r="D286" s="4">
        <v>48169.37945144</v>
      </c>
      <c r="E286" s="3" t="s">
        <v>2936</v>
      </c>
      <c r="F286" s="3" t="s">
        <v>2937</v>
      </c>
      <c r="G286" s="3" t="s">
        <v>2951</v>
      </c>
      <c r="H286" s="3" t="s">
        <v>2951</v>
      </c>
      <c r="I286" s="3" t="s">
        <v>3215</v>
      </c>
      <c r="J286" s="4">
        <v>143.86750599999999</v>
      </c>
      <c r="K286" s="4">
        <v>60.616847999999997</v>
      </c>
      <c r="L286" s="4">
        <v>3.5863040000000002</v>
      </c>
      <c r="M286" s="4">
        <v>-2.0498980000000002</v>
      </c>
      <c r="N286" s="4">
        <v>210.563333</v>
      </c>
      <c r="O286" s="4">
        <v>217.00103100000001</v>
      </c>
      <c r="P286" s="4">
        <v>22.888148000000001</v>
      </c>
      <c r="Q286" s="4">
        <v>245.79579799999999</v>
      </c>
      <c r="R286" s="4">
        <v>200.88779199999999</v>
      </c>
      <c r="S286" s="3" t="s">
        <v>4026</v>
      </c>
      <c r="T286" s="4">
        <v>631.69000000000005</v>
      </c>
      <c r="U286" s="4">
        <v>48169.37945144</v>
      </c>
      <c r="V286" s="10">
        <v>47742.515450999999</v>
      </c>
      <c r="W286" s="4">
        <v>0</v>
      </c>
      <c r="X286" s="5">
        <v>698.67</v>
      </c>
      <c r="Y286" s="4">
        <v>241.72</v>
      </c>
      <c r="Z286" s="4">
        <v>210.563333</v>
      </c>
      <c r="AA286" s="10">
        <v>109.1473002159</v>
      </c>
      <c r="AB286" s="10">
        <v>120.89552524450001</v>
      </c>
      <c r="AC286" s="4">
        <v>24.603850000000001</v>
      </c>
      <c r="AD286" s="4">
        <v>19.683937904034899</v>
      </c>
      <c r="AE286" s="4">
        <v>23.0109218140244</v>
      </c>
      <c r="AF286" s="4">
        <v>245.79579799999999</v>
      </c>
      <c r="AG286" s="4">
        <v>78.8161029471608</v>
      </c>
      <c r="AH286" s="4">
        <v>92.645577365382394</v>
      </c>
      <c r="AI286" s="4">
        <v>22.888148000000001</v>
      </c>
      <c r="AJ286" s="4">
        <v>28.112594999999999</v>
      </c>
    </row>
    <row r="287" spans="1:36" x14ac:dyDescent="0.3">
      <c r="A287" s="1" t="s">
        <v>281</v>
      </c>
      <c r="B287" s="2">
        <v>4055785</v>
      </c>
      <c r="C287" s="3" t="s">
        <v>2935</v>
      </c>
      <c r="D287" s="4">
        <v>4095.2402908200002</v>
      </c>
      <c r="E287" s="3" t="s">
        <v>2930</v>
      </c>
      <c r="F287" s="3" t="s">
        <v>2931</v>
      </c>
      <c r="G287" s="3" t="s">
        <v>2931</v>
      </c>
      <c r="H287" s="3" t="s">
        <v>2932</v>
      </c>
      <c r="I287" s="3" t="s">
        <v>3216</v>
      </c>
      <c r="J287" s="4">
        <v>30.894161</v>
      </c>
      <c r="K287" s="4">
        <v>8.3207489999999993</v>
      </c>
      <c r="L287" s="4">
        <v>-10.033863999999999</v>
      </c>
      <c r="M287" s="4">
        <v>-9.9095709999999997</v>
      </c>
      <c r="N287" s="4">
        <v>8.6840193704600495</v>
      </c>
      <c r="O287" s="4">
        <v>12.747468</v>
      </c>
      <c r="P287" s="5">
        <v>1.702264</v>
      </c>
      <c r="Q287" s="4" t="s">
        <v>2934</v>
      </c>
      <c r="R287" s="4" t="s">
        <v>2934</v>
      </c>
      <c r="S287" s="3" t="s">
        <v>4027</v>
      </c>
      <c r="T287" s="4">
        <v>71.73</v>
      </c>
      <c r="U287" s="4">
        <v>4095.2402908200002</v>
      </c>
      <c r="V287" s="10" t="s">
        <v>2934</v>
      </c>
      <c r="W287" s="4">
        <v>0</v>
      </c>
      <c r="X287" s="4">
        <v>88.46</v>
      </c>
      <c r="Y287" s="4">
        <v>44.1</v>
      </c>
      <c r="Z287" s="4">
        <v>8.7220329999999997</v>
      </c>
      <c r="AA287" s="10">
        <v>10.291986512599999</v>
      </c>
      <c r="AB287" s="10">
        <v>10.1841032579</v>
      </c>
      <c r="AC287" s="4" t="s">
        <v>2934</v>
      </c>
      <c r="AD287" s="4" t="s">
        <v>2934</v>
      </c>
      <c r="AE287" s="4" t="s">
        <v>2934</v>
      </c>
      <c r="AF287" s="4" t="s">
        <v>2934</v>
      </c>
      <c r="AG287" s="4" t="s">
        <v>2934</v>
      </c>
      <c r="AH287" s="4" t="s">
        <v>2934</v>
      </c>
      <c r="AI287" s="5">
        <v>1.702264</v>
      </c>
      <c r="AJ287" s="4">
        <v>1.8068470000000001</v>
      </c>
    </row>
    <row r="288" spans="1:36" x14ac:dyDescent="0.3">
      <c r="A288" s="1" t="s">
        <v>282</v>
      </c>
      <c r="B288" s="2">
        <v>4811624</v>
      </c>
      <c r="C288" s="3" t="s">
        <v>2940</v>
      </c>
      <c r="D288" s="4">
        <v>4396.9913744799996</v>
      </c>
      <c r="E288" s="3" t="s">
        <v>2920</v>
      </c>
      <c r="F288" s="3" t="s">
        <v>2921</v>
      </c>
      <c r="G288" s="3" t="s">
        <v>3109</v>
      </c>
      <c r="H288" s="3" t="s">
        <v>3109</v>
      </c>
      <c r="I288" s="3" t="s">
        <v>3048</v>
      </c>
      <c r="J288" s="4">
        <v>18.114951999999999</v>
      </c>
      <c r="K288" s="4">
        <v>-5.3318029999999998</v>
      </c>
      <c r="L288" s="4">
        <v>-4.0909089999999999</v>
      </c>
      <c r="M288" s="4">
        <v>0.69922300000000004</v>
      </c>
      <c r="N288" s="4" t="s">
        <v>2924</v>
      </c>
      <c r="O288" s="4" t="s">
        <v>2924</v>
      </c>
      <c r="P288" s="4">
        <v>47.304484000000002</v>
      </c>
      <c r="Q288" s="4" t="s">
        <v>2924</v>
      </c>
      <c r="R288" s="4" t="s">
        <v>2924</v>
      </c>
      <c r="S288" s="3" t="s">
        <v>4028</v>
      </c>
      <c r="T288" s="4">
        <v>90.73</v>
      </c>
      <c r="U288" s="4">
        <v>4396.9913744799996</v>
      </c>
      <c r="V288" s="10">
        <v>4261.950374</v>
      </c>
      <c r="W288" s="4">
        <v>0</v>
      </c>
      <c r="X288" s="4">
        <v>105</v>
      </c>
      <c r="Y288" s="4">
        <v>64.11</v>
      </c>
      <c r="Z288" s="4" t="s">
        <v>2924</v>
      </c>
      <c r="AA288" s="10" t="s">
        <v>2924</v>
      </c>
      <c r="AB288" s="10" t="s">
        <v>2924</v>
      </c>
      <c r="AC288" s="4">
        <v>12.592295</v>
      </c>
      <c r="AD288" s="4">
        <v>7.7711328664034998</v>
      </c>
      <c r="AE288" s="4">
        <v>11.0879011638685</v>
      </c>
      <c r="AF288" s="4" t="s">
        <v>2924</v>
      </c>
      <c r="AG288" s="4" t="s">
        <v>2924</v>
      </c>
      <c r="AH288" s="4" t="s">
        <v>2924</v>
      </c>
      <c r="AI288" s="4">
        <v>47.304484000000002</v>
      </c>
      <c r="AJ288" s="4">
        <v>135.823353</v>
      </c>
    </row>
    <row r="289" spans="1:36" x14ac:dyDescent="0.3">
      <c r="A289" s="1" t="s">
        <v>283</v>
      </c>
      <c r="B289" s="2">
        <v>4942532</v>
      </c>
      <c r="C289" s="3" t="s">
        <v>2919</v>
      </c>
      <c r="D289" s="4">
        <v>2298.7610281500001</v>
      </c>
      <c r="E289" s="3" t="s">
        <v>2920</v>
      </c>
      <c r="F289" s="3" t="s">
        <v>2921</v>
      </c>
      <c r="G289" s="3" t="s">
        <v>2922</v>
      </c>
      <c r="H289" s="3" t="s">
        <v>2922</v>
      </c>
      <c r="I289" s="3" t="s">
        <v>3217</v>
      </c>
      <c r="J289" s="4">
        <v>-21.801829999999999</v>
      </c>
      <c r="K289" s="4">
        <v>2.354374</v>
      </c>
      <c r="L289" s="4">
        <v>12.945129</v>
      </c>
      <c r="M289" s="4">
        <v>12.241263999999999</v>
      </c>
      <c r="N289" s="4" t="s">
        <v>2924</v>
      </c>
      <c r="O289" s="4">
        <v>207.53086400000001</v>
      </c>
      <c r="P289" s="4">
        <v>1.2991060000000001</v>
      </c>
      <c r="Q289" s="4">
        <v>48.049759999999999</v>
      </c>
      <c r="R289" s="4">
        <v>38.127616000000003</v>
      </c>
      <c r="S289" s="3" t="s">
        <v>4029</v>
      </c>
      <c r="T289" s="4">
        <v>50.43</v>
      </c>
      <c r="U289" s="4">
        <v>2298.7610281500001</v>
      </c>
      <c r="V289" s="10">
        <v>1857.892028</v>
      </c>
      <c r="W289" s="4">
        <v>0</v>
      </c>
      <c r="X289" s="4">
        <v>69.16</v>
      </c>
      <c r="Y289" s="4">
        <v>38.82</v>
      </c>
      <c r="Z289" s="4" t="s">
        <v>2924</v>
      </c>
      <c r="AA289" s="10">
        <v>118.19438910629999</v>
      </c>
      <c r="AB289" s="10">
        <v>118.19438910629999</v>
      </c>
      <c r="AC289" s="4">
        <v>2.830759</v>
      </c>
      <c r="AD289" s="4">
        <v>3.0421380550408998</v>
      </c>
      <c r="AE289" s="4">
        <v>3.0421380550408998</v>
      </c>
      <c r="AF289" s="4">
        <v>48.049759999999999</v>
      </c>
      <c r="AG289" s="4">
        <v>28.604429602532399</v>
      </c>
      <c r="AH289" s="4">
        <v>28.604429602532399</v>
      </c>
      <c r="AI289" s="4">
        <v>1.2991060000000001</v>
      </c>
      <c r="AJ289" s="4">
        <v>2.7704219999999999</v>
      </c>
    </row>
    <row r="290" spans="1:36" x14ac:dyDescent="0.3">
      <c r="A290" s="1" t="s">
        <v>284</v>
      </c>
      <c r="B290" s="2">
        <v>4384044</v>
      </c>
      <c r="C290" s="3" t="s">
        <v>2935</v>
      </c>
      <c r="D290" s="4">
        <v>2439.75190032</v>
      </c>
      <c r="E290" s="3" t="s">
        <v>2936</v>
      </c>
      <c r="F290" s="3" t="s">
        <v>2937</v>
      </c>
      <c r="G290" s="3" t="s">
        <v>2943</v>
      </c>
      <c r="H290" s="3" t="s">
        <v>2943</v>
      </c>
      <c r="I290" s="3" t="s">
        <v>3218</v>
      </c>
      <c r="J290" s="4">
        <v>43.212907999999999</v>
      </c>
      <c r="K290" s="4">
        <v>-0.26868599999999998</v>
      </c>
      <c r="L290" s="4">
        <v>-6.844627</v>
      </c>
      <c r="M290" s="4">
        <v>-12.896000000000001</v>
      </c>
      <c r="N290" s="4">
        <v>75.262673000000007</v>
      </c>
      <c r="O290" s="4">
        <v>16.305910999999998</v>
      </c>
      <c r="P290" s="4">
        <v>2.4403800000000002</v>
      </c>
      <c r="Q290" s="4">
        <v>9.5946940000000005</v>
      </c>
      <c r="R290" s="4">
        <v>22.363980000000002</v>
      </c>
      <c r="S290" s="3" t="s">
        <v>4030</v>
      </c>
      <c r="T290" s="4">
        <v>81.66</v>
      </c>
      <c r="U290" s="4">
        <v>2439.75190032</v>
      </c>
      <c r="V290" s="10">
        <v>3373.6959000000002</v>
      </c>
      <c r="W290" s="4">
        <v>0.83272103845211898</v>
      </c>
      <c r="X290" s="4">
        <v>97.979900000000001</v>
      </c>
      <c r="Y290" s="4">
        <v>55.78</v>
      </c>
      <c r="Z290" s="4">
        <v>75.262673000000007</v>
      </c>
      <c r="AA290" s="10">
        <v>15.4090008491</v>
      </c>
      <c r="AB290" s="10">
        <v>16.115599726799999</v>
      </c>
      <c r="AC290" s="4">
        <v>2.1483189999999999</v>
      </c>
      <c r="AD290" s="4">
        <v>2.0633178254560001</v>
      </c>
      <c r="AE290" s="4">
        <v>2.1075902615655</v>
      </c>
      <c r="AF290" s="4">
        <v>9.5946940000000005</v>
      </c>
      <c r="AG290" s="4">
        <v>9.6259216281200004</v>
      </c>
      <c r="AH290" s="4">
        <v>9.6971896023189998</v>
      </c>
      <c r="AI290" s="4">
        <v>2.4403800000000002</v>
      </c>
      <c r="AJ290" s="4" t="s">
        <v>2924</v>
      </c>
    </row>
    <row r="291" spans="1:36" x14ac:dyDescent="0.3">
      <c r="A291" s="1" t="s">
        <v>285</v>
      </c>
      <c r="B291" s="2">
        <v>4067079</v>
      </c>
      <c r="C291" s="3" t="s">
        <v>2935</v>
      </c>
      <c r="D291" s="4">
        <v>575.52145122000002</v>
      </c>
      <c r="E291" s="3" t="s">
        <v>3006</v>
      </c>
      <c r="F291" s="3" t="s">
        <v>3007</v>
      </c>
      <c r="G291" s="3" t="s">
        <v>3008</v>
      </c>
      <c r="H291" s="3" t="s">
        <v>3009</v>
      </c>
      <c r="I291" s="3" t="s">
        <v>3219</v>
      </c>
      <c r="J291" s="4">
        <v>-32.809612000000001</v>
      </c>
      <c r="K291" s="4">
        <v>-20.806100000000001</v>
      </c>
      <c r="L291" s="4">
        <v>15.948962999999999</v>
      </c>
      <c r="M291" s="4">
        <v>-7.15198</v>
      </c>
      <c r="N291" s="4" t="s">
        <v>2924</v>
      </c>
      <c r="O291" s="4">
        <v>4.9897049999999998</v>
      </c>
      <c r="P291" s="4">
        <v>0.76197499999999996</v>
      </c>
      <c r="Q291" s="4">
        <v>8.6202120000000004</v>
      </c>
      <c r="R291" s="4">
        <v>9.4601849999999992</v>
      </c>
      <c r="S291" s="3" t="s">
        <v>4031</v>
      </c>
      <c r="T291" s="4">
        <v>7.27</v>
      </c>
      <c r="U291" s="4">
        <v>575.52145122000002</v>
      </c>
      <c r="V291" s="10">
        <v>2661.1714510000002</v>
      </c>
      <c r="W291" s="4">
        <v>10.4539202200825</v>
      </c>
      <c r="X291" s="4">
        <v>11.97</v>
      </c>
      <c r="Y291" s="5">
        <v>6.12</v>
      </c>
      <c r="Z291" s="4" t="s">
        <v>2924</v>
      </c>
      <c r="AA291" s="10">
        <v>10.603850641699999</v>
      </c>
      <c r="AB291" s="10">
        <v>10.3246513477</v>
      </c>
      <c r="AC291" s="4">
        <v>1.3584240000000001</v>
      </c>
      <c r="AD291" s="4">
        <v>1.3863156131486001</v>
      </c>
      <c r="AE291" s="4">
        <v>1.3763493410912999</v>
      </c>
      <c r="AF291" s="4">
        <v>8.6202120000000004</v>
      </c>
      <c r="AG291" s="4">
        <v>9.0262747426438992</v>
      </c>
      <c r="AH291" s="4">
        <v>8.968628508358</v>
      </c>
      <c r="AI291" s="4">
        <v>0.76197499999999996</v>
      </c>
      <c r="AJ291" s="4" t="s">
        <v>2924</v>
      </c>
    </row>
    <row r="292" spans="1:36" x14ac:dyDescent="0.3">
      <c r="A292" s="1" t="s">
        <v>286</v>
      </c>
      <c r="B292" s="2">
        <v>4008727</v>
      </c>
      <c r="C292" s="3" t="s">
        <v>2935</v>
      </c>
      <c r="D292" s="4">
        <v>6403.2880243199997</v>
      </c>
      <c r="E292" s="3" t="s">
        <v>2945</v>
      </c>
      <c r="F292" s="3" t="s">
        <v>3021</v>
      </c>
      <c r="G292" s="3" t="s">
        <v>3027</v>
      </c>
      <c r="H292" s="3" t="s">
        <v>3028</v>
      </c>
      <c r="I292" s="3" t="s">
        <v>3220</v>
      </c>
      <c r="J292" s="4">
        <v>40.873503999999997</v>
      </c>
      <c r="K292" s="4">
        <v>0.29944300000000001</v>
      </c>
      <c r="L292" s="4">
        <v>0.44751999999999997</v>
      </c>
      <c r="M292" s="4">
        <v>-3.7956789999999998</v>
      </c>
      <c r="N292" s="4">
        <v>54.024813999999999</v>
      </c>
      <c r="O292" s="4">
        <v>48.870932000000003</v>
      </c>
      <c r="P292" s="4">
        <v>10.831302000000001</v>
      </c>
      <c r="Q292" s="4">
        <v>33.089264</v>
      </c>
      <c r="R292" s="4">
        <v>55.358502000000001</v>
      </c>
      <c r="S292" s="3" t="s">
        <v>4032</v>
      </c>
      <c r="T292" s="4">
        <v>217.72</v>
      </c>
      <c r="U292" s="4">
        <v>6403.2880243199997</v>
      </c>
      <c r="V292" s="10">
        <v>6150.8970239999999</v>
      </c>
      <c r="W292" s="4">
        <v>0.624655520852471</v>
      </c>
      <c r="X292" s="4">
        <v>239.1054</v>
      </c>
      <c r="Y292" s="5">
        <v>139.5</v>
      </c>
      <c r="Z292" s="4">
        <v>54.024813999999999</v>
      </c>
      <c r="AA292" s="10">
        <v>45.537637782099999</v>
      </c>
      <c r="AB292" s="10">
        <v>51.0830392672</v>
      </c>
      <c r="AC292" s="4">
        <v>7.6521210000000002</v>
      </c>
      <c r="AD292" s="4">
        <v>7.0222878017130999</v>
      </c>
      <c r="AE292" s="4">
        <v>7.4735151115583998</v>
      </c>
      <c r="AF292" s="4">
        <v>33.089264</v>
      </c>
      <c r="AG292" s="4">
        <v>30.451221406017499</v>
      </c>
      <c r="AH292" s="4">
        <v>32.907784616308099</v>
      </c>
      <c r="AI292" s="4">
        <v>10.831302000000001</v>
      </c>
      <c r="AJ292" s="4">
        <v>14.988296999999999</v>
      </c>
    </row>
    <row r="293" spans="1:36" x14ac:dyDescent="0.3">
      <c r="A293" s="1" t="s">
        <v>287</v>
      </c>
      <c r="B293" s="2">
        <v>4294084</v>
      </c>
      <c r="C293" s="3" t="s">
        <v>2919</v>
      </c>
      <c r="D293" s="4">
        <v>30085.981840199998</v>
      </c>
      <c r="E293" s="3" t="s">
        <v>3102</v>
      </c>
      <c r="F293" s="3" t="s">
        <v>3103</v>
      </c>
      <c r="G293" s="3" t="s">
        <v>3104</v>
      </c>
      <c r="H293" s="3" t="s">
        <v>3104</v>
      </c>
      <c r="I293" s="3" t="s">
        <v>3221</v>
      </c>
      <c r="J293" s="4">
        <v>-25.222242000000001</v>
      </c>
      <c r="K293" s="4">
        <v>-0.51020399999999999</v>
      </c>
      <c r="L293" s="4">
        <v>-1.0951010000000001</v>
      </c>
      <c r="M293" s="4">
        <v>-5.5274169999999998</v>
      </c>
      <c r="N293" s="4">
        <v>10.340609000000001</v>
      </c>
      <c r="O293" s="4">
        <v>10.566454</v>
      </c>
      <c r="P293" s="4">
        <v>0.80692299999999995</v>
      </c>
      <c r="Q293" s="4">
        <v>4.5531389999999998</v>
      </c>
      <c r="R293" s="4">
        <v>6.0903289999999997</v>
      </c>
      <c r="S293" s="3" t="s">
        <v>4033</v>
      </c>
      <c r="T293" s="4">
        <v>85.8</v>
      </c>
      <c r="U293" s="4">
        <v>30085.981840199998</v>
      </c>
      <c r="V293" s="10">
        <v>24966.158619999998</v>
      </c>
      <c r="W293" s="4">
        <v>0</v>
      </c>
      <c r="X293" s="4">
        <v>120.25</v>
      </c>
      <c r="Y293" s="4">
        <v>78.95</v>
      </c>
      <c r="Z293" s="4">
        <v>10.340609000000001</v>
      </c>
      <c r="AA293" s="10">
        <v>9.7823887261584002</v>
      </c>
      <c r="AB293" s="10">
        <v>8.5429039777624993</v>
      </c>
      <c r="AC293" s="4">
        <v>1.307372</v>
      </c>
      <c r="AD293" s="4">
        <v>1.3473833584246999</v>
      </c>
      <c r="AE293" s="4">
        <v>1.3727494119640999</v>
      </c>
      <c r="AF293" s="4">
        <v>4.5531389999999998</v>
      </c>
      <c r="AG293" s="4">
        <v>5.5978134191195998</v>
      </c>
      <c r="AH293" s="4">
        <v>5.7468001624985998</v>
      </c>
      <c r="AI293" s="4">
        <v>0.80692299999999995</v>
      </c>
      <c r="AJ293" s="4">
        <v>0.91311799999999999</v>
      </c>
    </row>
    <row r="294" spans="1:36" x14ac:dyDescent="0.3">
      <c r="A294" s="1" t="s">
        <v>288</v>
      </c>
      <c r="B294" s="2">
        <v>6158451</v>
      </c>
      <c r="C294" s="3" t="s">
        <v>2935</v>
      </c>
      <c r="D294" s="4">
        <v>1112.40782595</v>
      </c>
      <c r="E294" s="3" t="s">
        <v>2930</v>
      </c>
      <c r="F294" s="3" t="s">
        <v>2953</v>
      </c>
      <c r="G294" s="3" t="s">
        <v>2954</v>
      </c>
      <c r="H294" s="3" t="s">
        <v>2955</v>
      </c>
      <c r="I294" s="3" t="s">
        <v>2971</v>
      </c>
      <c r="J294" s="4">
        <v>11.810513</v>
      </c>
      <c r="K294" s="4">
        <v>1.412596</v>
      </c>
      <c r="L294" s="4">
        <v>3.732691</v>
      </c>
      <c r="M294" s="4">
        <v>-5.8005000000000001E-2</v>
      </c>
      <c r="N294" s="4">
        <v>8.6670020000000001</v>
      </c>
      <c r="O294" s="4">
        <v>7.8568170000000004</v>
      </c>
      <c r="P294" s="4">
        <v>0.97021199999999996</v>
      </c>
      <c r="Q294" s="4" t="s">
        <v>2934</v>
      </c>
      <c r="R294" s="4">
        <v>14.949393000000001</v>
      </c>
      <c r="S294" s="3" t="s">
        <v>4034</v>
      </c>
      <c r="T294" s="4">
        <v>17.23</v>
      </c>
      <c r="U294" s="4">
        <v>1112.40782595</v>
      </c>
      <c r="V294" s="10">
        <v>2382.553825</v>
      </c>
      <c r="W294" s="4">
        <v>9.7504352872896103</v>
      </c>
      <c r="X294" s="4">
        <v>17.38</v>
      </c>
      <c r="Y294" s="4">
        <v>14.75</v>
      </c>
      <c r="Z294" s="4">
        <v>8.6670020000000001</v>
      </c>
      <c r="AA294" s="10">
        <v>9.3727900776999995</v>
      </c>
      <c r="AB294" s="10">
        <v>8.4460784313000001</v>
      </c>
      <c r="AC294" s="4">
        <v>8.0968470000000003</v>
      </c>
      <c r="AD294" s="4">
        <v>8.9435203641141001</v>
      </c>
      <c r="AE294" s="4">
        <v>8.3073703800558008</v>
      </c>
      <c r="AF294" s="4" t="s">
        <v>2934</v>
      </c>
      <c r="AG294" s="4" t="s">
        <v>2934</v>
      </c>
      <c r="AH294" s="4" t="s">
        <v>2934</v>
      </c>
      <c r="AI294" s="4">
        <v>0.97021199999999996</v>
      </c>
      <c r="AJ294" s="4">
        <v>0.97021199999999996</v>
      </c>
    </row>
    <row r="295" spans="1:36" x14ac:dyDescent="0.3">
      <c r="A295" s="1" t="s">
        <v>289</v>
      </c>
      <c r="B295" s="2">
        <v>6893503</v>
      </c>
      <c r="C295" s="3" t="s">
        <v>2919</v>
      </c>
      <c r="D295" s="4">
        <v>39897.680618879996</v>
      </c>
      <c r="E295" s="3" t="s">
        <v>3093</v>
      </c>
      <c r="F295" s="3" t="s">
        <v>3093</v>
      </c>
      <c r="G295" s="3" t="s">
        <v>3172</v>
      </c>
      <c r="H295" s="3" t="s">
        <v>3173</v>
      </c>
      <c r="I295" s="3" t="s">
        <v>3174</v>
      </c>
      <c r="J295" s="4">
        <v>18.171161000000001</v>
      </c>
      <c r="K295" s="4">
        <v>11.875693999999999</v>
      </c>
      <c r="L295" s="4">
        <v>-9.0047390000000007</v>
      </c>
      <c r="M295" s="4">
        <v>-4.3416370000000004</v>
      </c>
      <c r="N295" s="4">
        <v>20.16</v>
      </c>
      <c r="O295" s="4">
        <v>22.437396</v>
      </c>
      <c r="P295" s="4">
        <v>2.4633430000000001</v>
      </c>
      <c r="Q295" s="4">
        <v>8.3684100000000008</v>
      </c>
      <c r="R295" s="4">
        <v>47.464058999999999</v>
      </c>
      <c r="S295" s="3" t="s">
        <v>4035</v>
      </c>
      <c r="T295" s="4">
        <v>40.32</v>
      </c>
      <c r="U295" s="4">
        <v>39897.680618879996</v>
      </c>
      <c r="V295" s="10">
        <v>43423.680617999999</v>
      </c>
      <c r="W295" s="4">
        <v>2.0833333333333299</v>
      </c>
      <c r="X295" s="4">
        <v>45.17</v>
      </c>
      <c r="Y295" s="4">
        <v>28.32</v>
      </c>
      <c r="Z295" s="4">
        <v>20.16</v>
      </c>
      <c r="AA295" s="10">
        <v>16.355007504100001</v>
      </c>
      <c r="AB295" s="10">
        <v>17.566943473799999</v>
      </c>
      <c r="AC295" s="4">
        <v>1.590611</v>
      </c>
      <c r="AD295" s="4">
        <v>1.5550079428137</v>
      </c>
      <c r="AE295" s="4">
        <v>1.5756595401786999</v>
      </c>
      <c r="AF295" s="4">
        <v>8.3684100000000008</v>
      </c>
      <c r="AG295" s="4">
        <v>8.9722778909950005</v>
      </c>
      <c r="AH295" s="4">
        <v>9.5585413450324008</v>
      </c>
      <c r="AI295" s="4">
        <v>2.4633430000000001</v>
      </c>
      <c r="AJ295" s="4">
        <v>6.6163439999999998</v>
      </c>
    </row>
    <row r="296" spans="1:36" x14ac:dyDescent="0.3">
      <c r="A296" s="1" t="s">
        <v>290</v>
      </c>
      <c r="B296" s="2">
        <v>4985754</v>
      </c>
      <c r="C296" s="3" t="s">
        <v>2919</v>
      </c>
      <c r="D296" s="4">
        <v>5379.7019208399997</v>
      </c>
      <c r="E296" s="3" t="s">
        <v>3031</v>
      </c>
      <c r="F296" s="3" t="s">
        <v>3031</v>
      </c>
      <c r="G296" s="3" t="s">
        <v>3032</v>
      </c>
      <c r="H296" s="3" t="s">
        <v>3068</v>
      </c>
      <c r="I296" s="3" t="s">
        <v>3069</v>
      </c>
      <c r="J296" s="4">
        <v>12.762333</v>
      </c>
      <c r="K296" s="4">
        <v>-5.2881590000000003</v>
      </c>
      <c r="L296" s="4">
        <v>-7.0437570000000003</v>
      </c>
      <c r="M296" s="4">
        <v>-5.827121</v>
      </c>
      <c r="N296" s="4">
        <v>44.355401000000001</v>
      </c>
      <c r="O296" s="4">
        <v>32.867925</v>
      </c>
      <c r="P296" s="4">
        <v>4.5697799999999997</v>
      </c>
      <c r="Q296" s="4">
        <v>25.233402000000002</v>
      </c>
      <c r="R296" s="4">
        <v>37.194875000000003</v>
      </c>
      <c r="S296" s="3" t="s">
        <v>4036</v>
      </c>
      <c r="T296" s="4">
        <v>165.49</v>
      </c>
      <c r="U296" s="4">
        <v>5379.7019208399997</v>
      </c>
      <c r="V296" s="10">
        <v>5551.29792</v>
      </c>
      <c r="W296" s="4">
        <v>0.52571152335488502</v>
      </c>
      <c r="X296" s="5">
        <v>186.03</v>
      </c>
      <c r="Y296" s="4">
        <v>135.84</v>
      </c>
      <c r="Z296" s="4">
        <v>44.355401000000001</v>
      </c>
      <c r="AA296" s="10">
        <v>34.840000000000003</v>
      </c>
      <c r="AB296" s="10">
        <v>38</v>
      </c>
      <c r="AC296" s="4">
        <v>5.8907280000000002</v>
      </c>
      <c r="AD296" s="4">
        <v>5.6165737400064</v>
      </c>
      <c r="AE296" s="4">
        <v>5.8211509348675001</v>
      </c>
      <c r="AF296" s="4">
        <v>25.233402000000002</v>
      </c>
      <c r="AG296" s="4">
        <v>22.1307438576628</v>
      </c>
      <c r="AH296" s="4">
        <v>22.262138229591301</v>
      </c>
      <c r="AI296" s="4">
        <v>4.5697799999999997</v>
      </c>
      <c r="AJ296" s="4">
        <v>24.611837999999999</v>
      </c>
    </row>
    <row r="297" spans="1:36" x14ac:dyDescent="0.3">
      <c r="A297" s="1" t="s">
        <v>291</v>
      </c>
      <c r="B297" s="2">
        <v>4014079</v>
      </c>
      <c r="C297" s="3" t="s">
        <v>2935</v>
      </c>
      <c r="D297" s="4">
        <v>16652.168679599999</v>
      </c>
      <c r="E297" s="3" t="s">
        <v>3031</v>
      </c>
      <c r="F297" s="3" t="s">
        <v>3031</v>
      </c>
      <c r="G297" s="3" t="s">
        <v>3115</v>
      </c>
      <c r="H297" s="3" t="s">
        <v>3161</v>
      </c>
      <c r="I297" s="3" t="s">
        <v>3222</v>
      </c>
      <c r="J297" s="4">
        <v>-2.4475519999999999</v>
      </c>
      <c r="K297" s="4">
        <v>-15.849796</v>
      </c>
      <c r="L297" s="4">
        <v>-7.6464749999999997</v>
      </c>
      <c r="M297" s="4">
        <v>-4.1895600000000002</v>
      </c>
      <c r="N297" s="4">
        <v>27.9</v>
      </c>
      <c r="O297" s="4" t="s">
        <v>2924</v>
      </c>
      <c r="P297" s="4">
        <v>2.5052750000000001</v>
      </c>
      <c r="Q297" s="4">
        <v>9.5017390000000006</v>
      </c>
      <c r="R297" s="4">
        <v>22.203156</v>
      </c>
      <c r="S297" s="3" t="s">
        <v>4037</v>
      </c>
      <c r="T297" s="4">
        <v>55.8</v>
      </c>
      <c r="U297" s="4">
        <v>16652.168679599999</v>
      </c>
      <c r="V297" s="10">
        <v>21412.168678999999</v>
      </c>
      <c r="W297" s="4">
        <v>1.4336917562724001</v>
      </c>
      <c r="X297" s="4">
        <v>71.319999999999993</v>
      </c>
      <c r="Y297" s="4">
        <v>54.06</v>
      </c>
      <c r="Z297" s="4">
        <v>4.2923080000000002</v>
      </c>
      <c r="AA297" s="10">
        <v>16.326291766600001</v>
      </c>
      <c r="AB297" s="10">
        <v>17.834142474899998</v>
      </c>
      <c r="AC297" s="4">
        <v>1.5532950000000001</v>
      </c>
      <c r="AD297" s="4">
        <v>1.7540537272943</v>
      </c>
      <c r="AE297" s="4">
        <v>1.7989858260331999</v>
      </c>
      <c r="AF297" s="4">
        <v>9.5017390000000006</v>
      </c>
      <c r="AG297" s="4">
        <v>10.577370956671</v>
      </c>
      <c r="AH297" s="4">
        <v>11.076990613219399</v>
      </c>
      <c r="AI297" s="4">
        <v>2.5052750000000001</v>
      </c>
      <c r="AJ297" s="4">
        <v>12.869004</v>
      </c>
    </row>
    <row r="298" spans="1:36" x14ac:dyDescent="0.3">
      <c r="A298" s="1" t="s">
        <v>292</v>
      </c>
      <c r="B298" s="2">
        <v>6630538</v>
      </c>
      <c r="C298" s="3" t="s">
        <v>2935</v>
      </c>
      <c r="D298" s="4">
        <v>723.05648631999998</v>
      </c>
      <c r="E298" s="3" t="s">
        <v>2925</v>
      </c>
      <c r="F298" s="3" t="s">
        <v>2980</v>
      </c>
      <c r="G298" s="3" t="s">
        <v>2981</v>
      </c>
      <c r="H298" s="3" t="s">
        <v>2982</v>
      </c>
      <c r="I298" s="3" t="s">
        <v>2983</v>
      </c>
      <c r="J298" s="4">
        <v>23.558026000000002</v>
      </c>
      <c r="K298" s="4">
        <v>3.252033</v>
      </c>
      <c r="L298" s="4">
        <v>-0.224467</v>
      </c>
      <c r="M298" s="4">
        <v>-5.6210999999999997E-2</v>
      </c>
      <c r="N298" s="4" t="s">
        <v>2924</v>
      </c>
      <c r="O298" s="4" t="s">
        <v>2924</v>
      </c>
      <c r="P298" s="4">
        <v>3.096482</v>
      </c>
      <c r="Q298" s="4">
        <v>13.176672999999999</v>
      </c>
      <c r="R298" s="4" t="s">
        <v>2924</v>
      </c>
      <c r="S298" s="3" t="s">
        <v>4038</v>
      </c>
      <c r="T298" s="4">
        <v>17.78</v>
      </c>
      <c r="U298" s="4">
        <v>723.05648631999998</v>
      </c>
      <c r="V298" s="10">
        <v>5624.1334859999997</v>
      </c>
      <c r="W298" s="4">
        <v>0</v>
      </c>
      <c r="X298" s="4">
        <v>17.995000000000001</v>
      </c>
      <c r="Y298" s="4">
        <v>9.74</v>
      </c>
      <c r="Z298" s="4" t="s">
        <v>2924</v>
      </c>
      <c r="AA298" s="10" t="s">
        <v>2924</v>
      </c>
      <c r="AB298" s="10" t="s">
        <v>2924</v>
      </c>
      <c r="AC298" s="4">
        <v>2.2661660000000001</v>
      </c>
      <c r="AD298" s="4">
        <v>2.2588594211481001</v>
      </c>
      <c r="AE298" s="4">
        <v>2.2640521229109001</v>
      </c>
      <c r="AF298" s="4">
        <v>13.176672999999999</v>
      </c>
      <c r="AG298" s="4">
        <v>11.026065293773801</v>
      </c>
      <c r="AH298" s="4">
        <v>11.117085364696599</v>
      </c>
      <c r="AI298" s="4">
        <v>3.096482</v>
      </c>
      <c r="AJ298" s="4" t="s">
        <v>2924</v>
      </c>
    </row>
    <row r="299" spans="1:36" x14ac:dyDescent="0.3">
      <c r="A299" s="1" t="s">
        <v>293</v>
      </c>
      <c r="B299" s="2">
        <v>4053613</v>
      </c>
      <c r="C299" s="3" t="s">
        <v>2935</v>
      </c>
      <c r="D299" s="4">
        <v>2599.7738971799999</v>
      </c>
      <c r="E299" s="3" t="s">
        <v>2930</v>
      </c>
      <c r="F299" s="3" t="s">
        <v>2931</v>
      </c>
      <c r="G299" s="3" t="s">
        <v>2931</v>
      </c>
      <c r="H299" s="3" t="s">
        <v>2932</v>
      </c>
      <c r="I299" s="3" t="s">
        <v>2933</v>
      </c>
      <c r="J299" s="4">
        <v>14.222222</v>
      </c>
      <c r="K299" s="4">
        <v>2.458472</v>
      </c>
      <c r="L299" s="4">
        <v>-4.0448040000000001</v>
      </c>
      <c r="M299" s="4">
        <v>-7.7751200000000003</v>
      </c>
      <c r="N299" s="4" t="s">
        <v>2924</v>
      </c>
      <c r="O299" s="4">
        <v>86.629212999999993</v>
      </c>
      <c r="P299" s="4">
        <v>0.86726700000000001</v>
      </c>
      <c r="Q299" s="4" t="s">
        <v>2934</v>
      </c>
      <c r="R299" s="4" t="s">
        <v>2934</v>
      </c>
      <c r="S299" s="3" t="s">
        <v>4039</v>
      </c>
      <c r="T299" s="4">
        <v>15.42</v>
      </c>
      <c r="U299" s="4">
        <v>2599.7738971799999</v>
      </c>
      <c r="V299" s="10" t="s">
        <v>2934</v>
      </c>
      <c r="W299" s="4">
        <v>2.59403372243839</v>
      </c>
      <c r="X299" s="4">
        <v>18.077999999999999</v>
      </c>
      <c r="Y299" s="4">
        <v>11.88</v>
      </c>
      <c r="Z299" s="4" t="s">
        <v>2924</v>
      </c>
      <c r="AA299" s="10">
        <v>13.5381913959</v>
      </c>
      <c r="AB299" s="10">
        <v>23.260374398500002</v>
      </c>
      <c r="AC299" s="4" t="s">
        <v>2934</v>
      </c>
      <c r="AD299" s="4" t="s">
        <v>2934</v>
      </c>
      <c r="AE299" s="4" t="s">
        <v>2934</v>
      </c>
      <c r="AF299" s="4" t="s">
        <v>2934</v>
      </c>
      <c r="AG299" s="4" t="s">
        <v>2934</v>
      </c>
      <c r="AH299" s="4" t="s">
        <v>2934</v>
      </c>
      <c r="AI299" s="4">
        <v>0.86726700000000001</v>
      </c>
      <c r="AJ299" s="4">
        <v>0.98461100000000001</v>
      </c>
    </row>
    <row r="300" spans="1:36" x14ac:dyDescent="0.3">
      <c r="A300" s="1" t="s">
        <v>294</v>
      </c>
      <c r="B300" s="2">
        <v>100534</v>
      </c>
      <c r="C300" s="3" t="s">
        <v>2919</v>
      </c>
      <c r="D300" s="4">
        <v>3937.0412093199998</v>
      </c>
      <c r="E300" s="3" t="s">
        <v>2930</v>
      </c>
      <c r="F300" s="3" t="s">
        <v>2931</v>
      </c>
      <c r="G300" s="3" t="s">
        <v>2931</v>
      </c>
      <c r="H300" s="3" t="s">
        <v>2932</v>
      </c>
      <c r="I300" s="3" t="s">
        <v>2933</v>
      </c>
      <c r="J300" s="4">
        <v>21.166395000000001</v>
      </c>
      <c r="K300" s="4">
        <v>10.088004</v>
      </c>
      <c r="L300" s="4">
        <v>-1.955284</v>
      </c>
      <c r="M300" s="4">
        <v>-5.2161429999999998</v>
      </c>
      <c r="N300" s="4">
        <v>19.106109324758801</v>
      </c>
      <c r="O300" s="4">
        <v>15.050659</v>
      </c>
      <c r="P300" s="4">
        <v>2.4841139999999999</v>
      </c>
      <c r="Q300" s="4" t="s">
        <v>2934</v>
      </c>
      <c r="R300" s="4" t="s">
        <v>2934</v>
      </c>
      <c r="S300" s="3" t="s">
        <v>4040</v>
      </c>
      <c r="T300" s="4">
        <v>118.84</v>
      </c>
      <c r="U300" s="4">
        <v>3937.0412093199998</v>
      </c>
      <c r="V300" s="10" t="s">
        <v>2934</v>
      </c>
      <c r="W300" s="4">
        <v>1.5483002356109099</v>
      </c>
      <c r="X300" s="4">
        <v>132.29</v>
      </c>
      <c r="Y300" s="4">
        <v>81.209999999999994</v>
      </c>
      <c r="Z300" s="4">
        <v>19.106109</v>
      </c>
      <c r="AA300" s="10">
        <v>18.943777597099999</v>
      </c>
      <c r="AB300" s="10">
        <v>18.588122308700001</v>
      </c>
      <c r="AC300" s="4" t="s">
        <v>2934</v>
      </c>
      <c r="AD300" s="4" t="s">
        <v>2934</v>
      </c>
      <c r="AE300" s="4" t="s">
        <v>2934</v>
      </c>
      <c r="AF300" s="4" t="s">
        <v>2934</v>
      </c>
      <c r="AG300" s="4" t="s">
        <v>2934</v>
      </c>
      <c r="AH300" s="4" t="s">
        <v>2934</v>
      </c>
      <c r="AI300" s="4">
        <v>2.4841139999999999</v>
      </c>
      <c r="AJ300" s="4">
        <v>2.8353969999999999</v>
      </c>
    </row>
    <row r="301" spans="1:36" x14ac:dyDescent="0.3">
      <c r="A301" s="1" t="s">
        <v>295</v>
      </c>
      <c r="B301" s="2">
        <v>4093941</v>
      </c>
      <c r="C301" s="3" t="s">
        <v>2935</v>
      </c>
      <c r="D301" s="4">
        <v>1326.5392199999999</v>
      </c>
      <c r="E301" s="3" t="s">
        <v>2930</v>
      </c>
      <c r="F301" s="3" t="s">
        <v>2953</v>
      </c>
      <c r="G301" s="3" t="s">
        <v>2953</v>
      </c>
      <c r="H301" s="3" t="s">
        <v>3223</v>
      </c>
      <c r="I301" s="3" t="s">
        <v>2933</v>
      </c>
      <c r="J301" s="4">
        <v>44.703049999999998</v>
      </c>
      <c r="K301" s="4">
        <v>10.106870000000001</v>
      </c>
      <c r="L301" s="4">
        <v>7.8671850000000001</v>
      </c>
      <c r="M301" s="4">
        <v>2.6765379999999999</v>
      </c>
      <c r="N301" s="4">
        <v>6.5875050000000002</v>
      </c>
      <c r="O301" s="4" t="s">
        <v>2924</v>
      </c>
      <c r="P301" s="4">
        <v>1.012751</v>
      </c>
      <c r="Q301" s="4" t="s">
        <v>2934</v>
      </c>
      <c r="R301" s="4" t="s">
        <v>2934</v>
      </c>
      <c r="S301" s="3" t="s">
        <v>4041</v>
      </c>
      <c r="T301" s="4">
        <v>36.06</v>
      </c>
      <c r="U301" s="4">
        <v>1326.5392199999999</v>
      </c>
      <c r="V301" s="10" t="s">
        <v>2934</v>
      </c>
      <c r="W301" s="4">
        <v>5.5463117027176896</v>
      </c>
      <c r="X301" s="4">
        <v>36.58</v>
      </c>
      <c r="Y301" s="4">
        <v>22.93</v>
      </c>
      <c r="Z301" s="4">
        <v>6.5875050000000002</v>
      </c>
      <c r="AA301" s="10">
        <v>6.4856115107000001</v>
      </c>
      <c r="AB301" s="10">
        <v>6.4856115107000001</v>
      </c>
      <c r="AC301" s="4" t="s">
        <v>2934</v>
      </c>
      <c r="AD301" s="4" t="s">
        <v>2934</v>
      </c>
      <c r="AE301" s="4" t="s">
        <v>2934</v>
      </c>
      <c r="AF301" s="4" t="s">
        <v>2934</v>
      </c>
      <c r="AG301" s="4" t="s">
        <v>2934</v>
      </c>
      <c r="AH301" s="4" t="s">
        <v>2934</v>
      </c>
      <c r="AI301" s="4">
        <v>1.012751</v>
      </c>
      <c r="AJ301" s="4">
        <v>1.0151460000000001</v>
      </c>
    </row>
    <row r="302" spans="1:36" x14ac:dyDescent="0.3">
      <c r="A302" s="1" t="s">
        <v>296</v>
      </c>
      <c r="B302" s="2">
        <v>4294278</v>
      </c>
      <c r="C302" s="3" t="s">
        <v>2919</v>
      </c>
      <c r="D302" s="4">
        <v>498.48317508000002</v>
      </c>
      <c r="E302" s="3" t="s">
        <v>3102</v>
      </c>
      <c r="F302" s="3" t="s">
        <v>3142</v>
      </c>
      <c r="G302" s="3" t="s">
        <v>3143</v>
      </c>
      <c r="H302" s="3" t="s">
        <v>3144</v>
      </c>
      <c r="I302" s="3" t="s">
        <v>3224</v>
      </c>
      <c r="J302" s="4">
        <v>32.553035999999999</v>
      </c>
      <c r="K302" s="4">
        <v>5.1654090000000004</v>
      </c>
      <c r="L302" s="4">
        <v>0.72262400000000004</v>
      </c>
      <c r="M302" s="4">
        <v>-3.153394</v>
      </c>
      <c r="N302" s="4" t="s">
        <v>2924</v>
      </c>
      <c r="O302" s="4">
        <v>11.461100999999999</v>
      </c>
      <c r="P302" s="4">
        <v>1.4808760000000001</v>
      </c>
      <c r="Q302" s="4">
        <v>22.352003</v>
      </c>
      <c r="R302" s="4">
        <v>15.1663</v>
      </c>
      <c r="S302" s="3" t="s">
        <v>4042</v>
      </c>
      <c r="T302" s="4">
        <v>18.12</v>
      </c>
      <c r="U302" s="4">
        <v>498.48317508000002</v>
      </c>
      <c r="V302" s="10">
        <v>947.61317499999996</v>
      </c>
      <c r="W302" s="4">
        <v>0</v>
      </c>
      <c r="X302" s="4">
        <v>25.022099999999998</v>
      </c>
      <c r="Y302" s="5">
        <v>11.9</v>
      </c>
      <c r="Z302" s="4" t="s">
        <v>2924</v>
      </c>
      <c r="AA302" s="10">
        <v>12.4305412636</v>
      </c>
      <c r="AB302" s="10">
        <v>13.322158013099999</v>
      </c>
      <c r="AC302" s="4">
        <v>1.346225</v>
      </c>
      <c r="AD302" s="4">
        <v>1.2376930211332</v>
      </c>
      <c r="AE302" s="4">
        <v>1.2768109045895999</v>
      </c>
      <c r="AF302" s="4">
        <v>22.352003</v>
      </c>
      <c r="AG302" s="4">
        <v>11.861325743826001</v>
      </c>
      <c r="AH302" s="4">
        <v>11.9984448200765</v>
      </c>
      <c r="AI302" s="4">
        <v>1.4808760000000001</v>
      </c>
      <c r="AJ302" s="4" t="s">
        <v>2924</v>
      </c>
    </row>
    <row r="303" spans="1:36" x14ac:dyDescent="0.3">
      <c r="A303" s="1" t="s">
        <v>297</v>
      </c>
      <c r="B303" s="2">
        <v>1021435</v>
      </c>
      <c r="C303" s="3" t="s">
        <v>2956</v>
      </c>
      <c r="D303" s="4">
        <v>1016.72438835</v>
      </c>
      <c r="E303" s="3" t="s">
        <v>2930</v>
      </c>
      <c r="F303" s="3" t="s">
        <v>2931</v>
      </c>
      <c r="G303" s="3" t="s">
        <v>2931</v>
      </c>
      <c r="H303" s="3" t="s">
        <v>2932</v>
      </c>
      <c r="I303" s="3" t="s">
        <v>2933</v>
      </c>
      <c r="J303" s="4">
        <v>13.756021</v>
      </c>
      <c r="K303" s="4">
        <v>11.251096</v>
      </c>
      <c r="L303" s="4">
        <v>-1.167883</v>
      </c>
      <c r="M303" s="4">
        <v>-4.9068269999999998</v>
      </c>
      <c r="N303" s="4">
        <v>12.47542997543</v>
      </c>
      <c r="O303" s="4">
        <v>20.822227000000002</v>
      </c>
      <c r="P303" s="4">
        <v>1.6165750000000001</v>
      </c>
      <c r="Q303" s="4" t="s">
        <v>2934</v>
      </c>
      <c r="R303" s="4" t="s">
        <v>2934</v>
      </c>
      <c r="S303" s="3" t="s">
        <v>4043</v>
      </c>
      <c r="T303" s="4">
        <v>101.55</v>
      </c>
      <c r="U303" s="4">
        <v>1016.72438835</v>
      </c>
      <c r="V303" s="10" t="s">
        <v>2934</v>
      </c>
      <c r="W303" s="4">
        <v>1.7725258493353</v>
      </c>
      <c r="X303" s="4">
        <v>110.485</v>
      </c>
      <c r="Y303" s="4">
        <v>74.900000000000006</v>
      </c>
      <c r="Z303" s="4">
        <v>12.463181000000001</v>
      </c>
      <c r="AA303" s="10">
        <v>15.4801829268</v>
      </c>
      <c r="AB303" s="10">
        <v>16.068037974599999</v>
      </c>
      <c r="AC303" s="4" t="s">
        <v>2934</v>
      </c>
      <c r="AD303" s="4" t="s">
        <v>2934</v>
      </c>
      <c r="AE303" s="4" t="s">
        <v>2934</v>
      </c>
      <c r="AF303" s="4" t="s">
        <v>2934</v>
      </c>
      <c r="AG303" s="4" t="s">
        <v>2934</v>
      </c>
      <c r="AH303" s="4" t="s">
        <v>2934</v>
      </c>
      <c r="AI303" s="4">
        <v>1.6165750000000001</v>
      </c>
      <c r="AJ303" s="4">
        <v>2.3577900000000001</v>
      </c>
    </row>
    <row r="304" spans="1:36" x14ac:dyDescent="0.3">
      <c r="A304" s="1" t="s">
        <v>298</v>
      </c>
      <c r="B304" s="2">
        <v>100369</v>
      </c>
      <c r="C304" s="3" t="s">
        <v>2935</v>
      </c>
      <c r="D304" s="4">
        <v>338911.09188783</v>
      </c>
      <c r="E304" s="3" t="s">
        <v>2930</v>
      </c>
      <c r="F304" s="3" t="s">
        <v>2931</v>
      </c>
      <c r="G304" s="3" t="s">
        <v>2931</v>
      </c>
      <c r="H304" s="3" t="s">
        <v>3225</v>
      </c>
      <c r="I304" s="3" t="s">
        <v>2933</v>
      </c>
      <c r="J304" s="4">
        <v>32.126832</v>
      </c>
      <c r="K304" s="4">
        <v>9.6846289999999993</v>
      </c>
      <c r="L304" s="4">
        <v>-4.1033439999999999</v>
      </c>
      <c r="M304" s="4">
        <v>-3.2844319999999998</v>
      </c>
      <c r="N304" s="4">
        <v>16.0618181818182</v>
      </c>
      <c r="O304" s="4" t="s">
        <v>2924</v>
      </c>
      <c r="P304" s="4">
        <v>1.2487630000000001</v>
      </c>
      <c r="Q304" s="4" t="s">
        <v>2934</v>
      </c>
      <c r="R304" s="4" t="s">
        <v>2934</v>
      </c>
      <c r="S304" s="3" t="s">
        <v>4044</v>
      </c>
      <c r="T304" s="4">
        <v>44.17</v>
      </c>
      <c r="U304" s="4">
        <v>338911.09188783</v>
      </c>
      <c r="V304" s="10" t="s">
        <v>2934</v>
      </c>
      <c r="W304" s="4">
        <v>2.3545392800543401</v>
      </c>
      <c r="X304" s="4">
        <v>48.08</v>
      </c>
      <c r="Y304" s="4">
        <v>31.27</v>
      </c>
      <c r="Z304" s="4">
        <v>22.085000000000001</v>
      </c>
      <c r="AA304" s="10">
        <v>12.575805028</v>
      </c>
      <c r="AB304" s="10">
        <v>13.661810646099999</v>
      </c>
      <c r="AC304" s="4" t="s">
        <v>2934</v>
      </c>
      <c r="AD304" s="4" t="s">
        <v>2934</v>
      </c>
      <c r="AE304" s="4" t="s">
        <v>2934</v>
      </c>
      <c r="AF304" s="4" t="s">
        <v>2934</v>
      </c>
      <c r="AG304" s="4" t="s">
        <v>2934</v>
      </c>
      <c r="AH304" s="4" t="s">
        <v>2934</v>
      </c>
      <c r="AI304" s="4">
        <v>1.2487630000000001</v>
      </c>
      <c r="AJ304" s="4">
        <v>1.673486</v>
      </c>
    </row>
    <row r="305" spans="1:36" x14ac:dyDescent="0.3">
      <c r="A305" s="1" t="s">
        <v>299</v>
      </c>
      <c r="B305" s="2">
        <v>100161</v>
      </c>
      <c r="C305" s="3" t="s">
        <v>2935</v>
      </c>
      <c r="D305" s="4">
        <v>2760.5092258499999</v>
      </c>
      <c r="E305" s="3" t="s">
        <v>2930</v>
      </c>
      <c r="F305" s="3" t="s">
        <v>2931</v>
      </c>
      <c r="G305" s="3" t="s">
        <v>2931</v>
      </c>
      <c r="H305" s="3" t="s">
        <v>2932</v>
      </c>
      <c r="I305" s="3" t="s">
        <v>2933</v>
      </c>
      <c r="J305" s="4">
        <v>-4.4309890000000003</v>
      </c>
      <c r="K305" s="4">
        <v>8.6344440000000002</v>
      </c>
      <c r="L305" s="4">
        <v>-9.1325400000000005</v>
      </c>
      <c r="M305" s="4">
        <v>-6.25</v>
      </c>
      <c r="N305" s="4">
        <v>20.8558558558559</v>
      </c>
      <c r="O305" s="4">
        <v>32.227378000000002</v>
      </c>
      <c r="P305" s="4">
        <v>2.0905450000000001</v>
      </c>
      <c r="Q305" s="4" t="s">
        <v>2934</v>
      </c>
      <c r="R305" s="4" t="s">
        <v>2934</v>
      </c>
      <c r="S305" s="3" t="s">
        <v>4045</v>
      </c>
      <c r="T305" s="4">
        <v>69.45</v>
      </c>
      <c r="U305" s="4">
        <v>2760.5092258499999</v>
      </c>
      <c r="V305" s="10" t="s">
        <v>2934</v>
      </c>
      <c r="W305" s="4">
        <v>4.0316774658027397</v>
      </c>
      <c r="X305" s="4">
        <v>82.7</v>
      </c>
      <c r="Y305" s="4">
        <v>54.5</v>
      </c>
      <c r="Z305" s="4">
        <v>20.849595000000001</v>
      </c>
      <c r="AA305" s="10">
        <v>19.945433658799999</v>
      </c>
      <c r="AB305" s="10">
        <v>19.368008901700001</v>
      </c>
      <c r="AC305" s="4" t="s">
        <v>2934</v>
      </c>
      <c r="AD305" s="4" t="s">
        <v>2934</v>
      </c>
      <c r="AE305" s="4" t="s">
        <v>2934</v>
      </c>
      <c r="AF305" s="4" t="s">
        <v>2934</v>
      </c>
      <c r="AG305" s="4" t="s">
        <v>2934</v>
      </c>
      <c r="AH305" s="4" t="s">
        <v>2934</v>
      </c>
      <c r="AI305" s="4">
        <v>2.0905450000000001</v>
      </c>
      <c r="AJ305" s="4">
        <v>2.1416680000000001</v>
      </c>
    </row>
    <row r="306" spans="1:36" x14ac:dyDescent="0.3">
      <c r="A306" s="1" t="s">
        <v>300</v>
      </c>
      <c r="B306" s="2">
        <v>1005468</v>
      </c>
      <c r="C306" s="3" t="s">
        <v>2919</v>
      </c>
      <c r="D306" s="4">
        <v>4972.4006815800003</v>
      </c>
      <c r="E306" s="3" t="s">
        <v>2930</v>
      </c>
      <c r="F306" s="3" t="s">
        <v>2931</v>
      </c>
      <c r="G306" s="3" t="s">
        <v>2931</v>
      </c>
      <c r="H306" s="3" t="s">
        <v>2932</v>
      </c>
      <c r="I306" s="3" t="s">
        <v>2933</v>
      </c>
      <c r="J306" s="4">
        <v>-12.724014</v>
      </c>
      <c r="K306" s="4">
        <v>2.5023390000000001</v>
      </c>
      <c r="L306" s="4">
        <v>-8.0939399999999999</v>
      </c>
      <c r="M306" s="4">
        <v>-6.3261380000000003</v>
      </c>
      <c r="N306" s="4">
        <v>7.2088815789473699</v>
      </c>
      <c r="O306" s="4">
        <v>6.3146519999999997</v>
      </c>
      <c r="P306" s="4">
        <v>0.94644799999999996</v>
      </c>
      <c r="Q306" s="4" t="s">
        <v>2934</v>
      </c>
      <c r="R306" s="4" t="s">
        <v>2934</v>
      </c>
      <c r="S306" s="3" t="s">
        <v>4046</v>
      </c>
      <c r="T306" s="4">
        <v>43.83</v>
      </c>
      <c r="U306" s="4">
        <v>4972.4006815800003</v>
      </c>
      <c r="V306" s="10" t="s">
        <v>2934</v>
      </c>
      <c r="W306" s="4">
        <v>3.74172940908054</v>
      </c>
      <c r="X306" s="4">
        <v>51.5</v>
      </c>
      <c r="Y306" s="4">
        <v>37.43</v>
      </c>
      <c r="Z306" s="4">
        <v>7.2076960000000003</v>
      </c>
      <c r="AA306" s="10">
        <v>7.6575002620000001</v>
      </c>
      <c r="AB306" s="10">
        <v>7.2654517244000001</v>
      </c>
      <c r="AC306" s="4" t="s">
        <v>2934</v>
      </c>
      <c r="AD306" s="4" t="s">
        <v>2934</v>
      </c>
      <c r="AE306" s="4" t="s">
        <v>2934</v>
      </c>
      <c r="AF306" s="4" t="s">
        <v>2934</v>
      </c>
      <c r="AG306" s="4" t="s">
        <v>2934</v>
      </c>
      <c r="AH306" s="4" t="s">
        <v>2934</v>
      </c>
      <c r="AI306" s="4">
        <v>0.94644799999999996</v>
      </c>
      <c r="AJ306" s="4">
        <v>1.0825959999999999</v>
      </c>
    </row>
    <row r="307" spans="1:36" x14ac:dyDescent="0.3">
      <c r="A307" s="1" t="s">
        <v>301</v>
      </c>
      <c r="B307" s="2">
        <v>4235397</v>
      </c>
      <c r="C307" s="3" t="s">
        <v>2935</v>
      </c>
      <c r="D307" s="4">
        <v>2847.9373572</v>
      </c>
      <c r="E307" s="3" t="s">
        <v>2930</v>
      </c>
      <c r="F307" s="3" t="s">
        <v>2931</v>
      </c>
      <c r="G307" s="3" t="s">
        <v>2931</v>
      </c>
      <c r="H307" s="3" t="s">
        <v>2932</v>
      </c>
      <c r="I307" s="3" t="s">
        <v>2933</v>
      </c>
      <c r="J307" s="4">
        <v>18.139534999999999</v>
      </c>
      <c r="K307" s="4">
        <v>3.8996460000000002</v>
      </c>
      <c r="L307" s="4">
        <v>-7.0731710000000003</v>
      </c>
      <c r="M307" s="4">
        <v>-6.0419239999999999</v>
      </c>
      <c r="N307" s="4">
        <v>15.6147540983607</v>
      </c>
      <c r="O307" s="4">
        <v>8.9731509999999997</v>
      </c>
      <c r="P307" s="4">
        <v>1.0142960000000001</v>
      </c>
      <c r="Q307" s="4" t="s">
        <v>2934</v>
      </c>
      <c r="R307" s="4" t="s">
        <v>2934</v>
      </c>
      <c r="S307" s="3" t="s">
        <v>4047</v>
      </c>
      <c r="T307" s="4">
        <v>38.1</v>
      </c>
      <c r="U307" s="4">
        <v>2847.9373572</v>
      </c>
      <c r="V307" s="10" t="s">
        <v>2934</v>
      </c>
      <c r="W307" s="4">
        <v>3.0446194225721799</v>
      </c>
      <c r="X307" s="4">
        <v>44.45</v>
      </c>
      <c r="Y307" s="4">
        <v>24.34</v>
      </c>
      <c r="Z307" s="4">
        <v>15.589198</v>
      </c>
      <c r="AA307" s="10">
        <v>12.5184820108</v>
      </c>
      <c r="AB307" s="10">
        <v>13.0828028102</v>
      </c>
      <c r="AC307" s="4" t="s">
        <v>2934</v>
      </c>
      <c r="AD307" s="4" t="s">
        <v>2934</v>
      </c>
      <c r="AE307" s="4" t="s">
        <v>2934</v>
      </c>
      <c r="AF307" s="4" t="s">
        <v>2934</v>
      </c>
      <c r="AG307" s="4" t="s">
        <v>2934</v>
      </c>
      <c r="AH307" s="4" t="s">
        <v>2934</v>
      </c>
      <c r="AI307" s="4">
        <v>1.0142960000000001</v>
      </c>
      <c r="AJ307" s="4">
        <v>1.04315</v>
      </c>
    </row>
    <row r="308" spans="1:36" x14ac:dyDescent="0.3">
      <c r="A308" s="1" t="s">
        <v>302</v>
      </c>
      <c r="B308" s="2">
        <v>1024098</v>
      </c>
      <c r="C308" s="3" t="s">
        <v>2919</v>
      </c>
      <c r="D308" s="4">
        <v>2267.4050293999999</v>
      </c>
      <c r="E308" s="3" t="s">
        <v>2930</v>
      </c>
      <c r="F308" s="3" t="s">
        <v>2931</v>
      </c>
      <c r="G308" s="3" t="s">
        <v>2931</v>
      </c>
      <c r="H308" s="3" t="s">
        <v>2932</v>
      </c>
      <c r="I308" s="3" t="s">
        <v>2933</v>
      </c>
      <c r="J308" s="4">
        <v>21.312684000000001</v>
      </c>
      <c r="K308" s="4">
        <v>7.35846</v>
      </c>
      <c r="L308" s="4">
        <v>-8.9147289999999995</v>
      </c>
      <c r="M308" s="4">
        <v>-7.8044000000000002</v>
      </c>
      <c r="N308" s="4">
        <v>13.765690376568999</v>
      </c>
      <c r="O308" s="4">
        <v>9.1160990000000002</v>
      </c>
      <c r="P308" s="4">
        <v>1.2639990000000001</v>
      </c>
      <c r="Q308" s="4" t="s">
        <v>2934</v>
      </c>
      <c r="R308" s="4" t="s">
        <v>2934</v>
      </c>
      <c r="S308" s="3" t="s">
        <v>4048</v>
      </c>
      <c r="T308" s="4">
        <v>65.8</v>
      </c>
      <c r="U308" s="4">
        <v>2267.4050293999999</v>
      </c>
      <c r="V308" s="10" t="s">
        <v>2934</v>
      </c>
      <c r="W308" s="4">
        <v>2.9179331306990899</v>
      </c>
      <c r="X308" s="4">
        <v>78.05</v>
      </c>
      <c r="Y308" s="4">
        <v>42.000100000000003</v>
      </c>
      <c r="Z308" s="4">
        <v>13.765689999999999</v>
      </c>
      <c r="AA308" s="10">
        <v>13.646639152100001</v>
      </c>
      <c r="AB308" s="10">
        <v>13.6988297701</v>
      </c>
      <c r="AC308" s="4" t="s">
        <v>2934</v>
      </c>
      <c r="AD308" s="4" t="s">
        <v>2934</v>
      </c>
      <c r="AE308" s="4" t="s">
        <v>2934</v>
      </c>
      <c r="AF308" s="4" t="s">
        <v>2934</v>
      </c>
      <c r="AG308" s="4" t="s">
        <v>2934</v>
      </c>
      <c r="AH308" s="4" t="s">
        <v>2934</v>
      </c>
      <c r="AI308" s="4">
        <v>1.2639990000000001</v>
      </c>
      <c r="AJ308" s="4">
        <v>1.6000779999999999</v>
      </c>
    </row>
    <row r="309" spans="1:36" x14ac:dyDescent="0.3">
      <c r="A309" s="1" t="s">
        <v>303</v>
      </c>
      <c r="B309" s="2">
        <v>100824</v>
      </c>
      <c r="C309" s="3" t="s">
        <v>2970</v>
      </c>
      <c r="D309" s="4">
        <v>483.83835663999997</v>
      </c>
      <c r="E309" s="3" t="s">
        <v>2930</v>
      </c>
      <c r="F309" s="3" t="s">
        <v>2931</v>
      </c>
      <c r="G309" s="3" t="s">
        <v>2931</v>
      </c>
      <c r="H309" s="3" t="s">
        <v>2932</v>
      </c>
      <c r="I309" s="3" t="s">
        <v>2933</v>
      </c>
      <c r="J309" s="4">
        <v>5.6333330000000004</v>
      </c>
      <c r="K309" s="4">
        <v>1.3107420000000001</v>
      </c>
      <c r="L309" s="4">
        <v>-9.1716820000000006</v>
      </c>
      <c r="M309" s="4">
        <v>-8.1449280000000002</v>
      </c>
      <c r="N309" s="4">
        <v>11.399280575539599</v>
      </c>
      <c r="O309" s="4">
        <v>10.482964000000001</v>
      </c>
      <c r="P309" s="4">
        <v>1.05202</v>
      </c>
      <c r="Q309" s="4" t="s">
        <v>2934</v>
      </c>
      <c r="R309" s="4" t="s">
        <v>2934</v>
      </c>
      <c r="S309" s="3" t="s">
        <v>4049</v>
      </c>
      <c r="T309" s="4">
        <v>31.69</v>
      </c>
      <c r="U309" s="4">
        <v>483.83835663999997</v>
      </c>
      <c r="V309" s="10" t="s">
        <v>2934</v>
      </c>
      <c r="W309" s="4">
        <v>3.78668349637109</v>
      </c>
      <c r="X309" s="4">
        <v>38.47</v>
      </c>
      <c r="Y309" s="4">
        <v>23.26</v>
      </c>
      <c r="Z309" s="4">
        <v>11.399281</v>
      </c>
      <c r="AA309" s="10">
        <v>11.6507352941</v>
      </c>
      <c r="AB309" s="10">
        <v>11.4818840579</v>
      </c>
      <c r="AC309" s="4" t="s">
        <v>2934</v>
      </c>
      <c r="AD309" s="4" t="s">
        <v>2934</v>
      </c>
      <c r="AE309" s="4" t="s">
        <v>2934</v>
      </c>
      <c r="AF309" s="4" t="s">
        <v>2934</v>
      </c>
      <c r="AG309" s="4" t="s">
        <v>2934</v>
      </c>
      <c r="AH309" s="4" t="s">
        <v>2934</v>
      </c>
      <c r="AI309" s="4">
        <v>1.05202</v>
      </c>
      <c r="AJ309" s="4">
        <v>1.43882</v>
      </c>
    </row>
    <row r="310" spans="1:36" x14ac:dyDescent="0.3">
      <c r="A310" s="1" t="s">
        <v>304</v>
      </c>
      <c r="B310" s="2">
        <v>4147159</v>
      </c>
      <c r="C310" s="3" t="s">
        <v>2935</v>
      </c>
      <c r="D310" s="4">
        <v>993.30960658000004</v>
      </c>
      <c r="E310" s="3" t="s">
        <v>2930</v>
      </c>
      <c r="F310" s="3" t="s">
        <v>2953</v>
      </c>
      <c r="G310" s="3" t="s">
        <v>2954</v>
      </c>
      <c r="H310" s="3" t="s">
        <v>2955</v>
      </c>
      <c r="I310" s="3" t="s">
        <v>2971</v>
      </c>
      <c r="J310" s="4">
        <v>8.0367390000000007</v>
      </c>
      <c r="K310" s="4">
        <v>-4.6605879999999997</v>
      </c>
      <c r="L310" s="4">
        <v>-6.5541210000000003</v>
      </c>
      <c r="M310" s="4">
        <v>-3.0895980000000001</v>
      </c>
      <c r="N310" s="5">
        <v>8.6488969999999998</v>
      </c>
      <c r="O310" s="4">
        <v>3.2560549999999999</v>
      </c>
      <c r="P310" s="4">
        <v>0.83163900000000002</v>
      </c>
      <c r="Q310" s="4" t="s">
        <v>2934</v>
      </c>
      <c r="R310" s="4">
        <v>11.638029</v>
      </c>
      <c r="S310" s="3" t="s">
        <v>4050</v>
      </c>
      <c r="T310" s="5">
        <v>9.41</v>
      </c>
      <c r="U310" s="4">
        <v>993.30960658000004</v>
      </c>
      <c r="V310" s="10">
        <v>2299.3836059999999</v>
      </c>
      <c r="W310" s="4">
        <v>11.0520722635494</v>
      </c>
      <c r="X310" s="5">
        <v>10.38</v>
      </c>
      <c r="Y310" s="4">
        <v>8.5500000000000007</v>
      </c>
      <c r="Z310" s="5">
        <v>8.6488969999999998</v>
      </c>
      <c r="AA310" s="10">
        <v>8.5936073059000009</v>
      </c>
      <c r="AB310" s="10">
        <v>7.5683849018</v>
      </c>
      <c r="AC310" s="4">
        <v>7.8910049999999998</v>
      </c>
      <c r="AD310" s="4">
        <v>8.5712055762065003</v>
      </c>
      <c r="AE310" s="4">
        <v>8.0749145796196</v>
      </c>
      <c r="AF310" s="4" t="s">
        <v>2934</v>
      </c>
      <c r="AG310" s="4" t="s">
        <v>2934</v>
      </c>
      <c r="AH310" s="4" t="s">
        <v>2934</v>
      </c>
      <c r="AI310" s="4">
        <v>0.83163900000000002</v>
      </c>
      <c r="AJ310" s="4">
        <v>0.83163900000000002</v>
      </c>
    </row>
    <row r="311" spans="1:36" x14ac:dyDescent="0.3">
      <c r="A311" s="1" t="s">
        <v>305</v>
      </c>
      <c r="B311" s="2">
        <v>4992370</v>
      </c>
      <c r="C311" s="3" t="s">
        <v>2935</v>
      </c>
      <c r="D311" s="4">
        <v>2404.1407309199999</v>
      </c>
      <c r="E311" s="3" t="s">
        <v>2936</v>
      </c>
      <c r="F311" s="3" t="s">
        <v>2937</v>
      </c>
      <c r="G311" s="3" t="s">
        <v>3044</v>
      </c>
      <c r="H311" s="3" t="s">
        <v>3066</v>
      </c>
      <c r="I311" s="3" t="s">
        <v>3226</v>
      </c>
      <c r="J311" s="4">
        <v>47.191011000000003</v>
      </c>
      <c r="K311" s="4">
        <v>19.543725999999999</v>
      </c>
      <c r="L311" s="4">
        <v>0.89858800000000005</v>
      </c>
      <c r="M311" s="4">
        <v>0.19120500000000001</v>
      </c>
      <c r="N311" s="4" t="s">
        <v>2924</v>
      </c>
      <c r="O311" s="4">
        <v>77.821781999999999</v>
      </c>
      <c r="P311" s="4">
        <v>1.837952</v>
      </c>
      <c r="Q311" s="4">
        <v>9.4764300000000006</v>
      </c>
      <c r="R311" s="4">
        <v>14.743898</v>
      </c>
      <c r="S311" s="3" t="s">
        <v>4051</v>
      </c>
      <c r="T311" s="4">
        <v>47.16</v>
      </c>
      <c r="U311" s="4">
        <v>2404.1407309199999</v>
      </c>
      <c r="V311" s="10">
        <v>3474.9027299999998</v>
      </c>
      <c r="W311" s="4">
        <v>0</v>
      </c>
      <c r="X311" s="4">
        <v>47.4</v>
      </c>
      <c r="Y311" s="4">
        <v>29.675000000000001</v>
      </c>
      <c r="Z311" s="4" t="s">
        <v>2924</v>
      </c>
      <c r="AA311" s="10">
        <v>24.843280830200001</v>
      </c>
      <c r="AB311" s="10">
        <v>35.194029850699998</v>
      </c>
      <c r="AC311" s="4">
        <v>2.1500370000000002</v>
      </c>
      <c r="AD311" s="4">
        <v>2.1298821513944</v>
      </c>
      <c r="AE311" s="4">
        <v>2.1775302230856002</v>
      </c>
      <c r="AF311" s="4">
        <v>9.4764300000000006</v>
      </c>
      <c r="AG311" s="4">
        <v>10.2606900337416</v>
      </c>
      <c r="AH311" s="4">
        <v>11.7001403753113</v>
      </c>
      <c r="AI311" s="4">
        <v>1.837952</v>
      </c>
      <c r="AJ311" s="4" t="s">
        <v>2924</v>
      </c>
    </row>
    <row r="312" spans="1:36" x14ac:dyDescent="0.3">
      <c r="A312" s="1" t="s">
        <v>306</v>
      </c>
      <c r="B312" s="2">
        <v>4259706</v>
      </c>
      <c r="C312" s="3" t="s">
        <v>2919</v>
      </c>
      <c r="D312" s="4">
        <v>1116.3305889599999</v>
      </c>
      <c r="E312" s="3" t="s">
        <v>2936</v>
      </c>
      <c r="F312" s="3" t="s">
        <v>2966</v>
      </c>
      <c r="G312" s="3" t="s">
        <v>3082</v>
      </c>
      <c r="H312" s="3" t="s">
        <v>3083</v>
      </c>
      <c r="I312" s="3" t="s">
        <v>3139</v>
      </c>
      <c r="J312" s="4">
        <v>48.670121000000002</v>
      </c>
      <c r="K312" s="4">
        <v>15.823466</v>
      </c>
      <c r="L312" s="4">
        <v>1.6292800000000001</v>
      </c>
      <c r="M312" s="4">
        <v>-1.2164330000000001</v>
      </c>
      <c r="N312" s="4">
        <v>22.772487000000002</v>
      </c>
      <c r="O312" s="4" t="s">
        <v>2924</v>
      </c>
      <c r="P312" s="4">
        <v>5.1830439999999998</v>
      </c>
      <c r="Q312" s="4">
        <v>14.747026</v>
      </c>
      <c r="R312" s="4" t="s">
        <v>2924</v>
      </c>
      <c r="S312" s="3" t="s">
        <v>4052</v>
      </c>
      <c r="T312" s="4">
        <v>43.04</v>
      </c>
      <c r="U312" s="4">
        <v>1116.3305889599999</v>
      </c>
      <c r="V312" s="10">
        <v>1043.687588</v>
      </c>
      <c r="W312" s="4">
        <v>0.74349442379182196</v>
      </c>
      <c r="X312" s="4">
        <v>44.39</v>
      </c>
      <c r="Y312" s="4">
        <v>27.055</v>
      </c>
      <c r="Z312" s="4">
        <v>22.772487000000002</v>
      </c>
      <c r="AA312" s="10">
        <v>19.720504009100001</v>
      </c>
      <c r="AB312" s="10">
        <v>21.709962168899999</v>
      </c>
      <c r="AC312" s="4">
        <v>0.93487500000000001</v>
      </c>
      <c r="AD312" s="4">
        <v>0.872337769323</v>
      </c>
      <c r="AE312" s="4">
        <v>0.92087894206630005</v>
      </c>
      <c r="AF312" s="4">
        <v>14.747026</v>
      </c>
      <c r="AG312" s="4">
        <v>14.226522795830499</v>
      </c>
      <c r="AH312" s="4">
        <v>15.736435143163</v>
      </c>
      <c r="AI312" s="4">
        <v>5.1830439999999998</v>
      </c>
      <c r="AJ312" s="4">
        <v>6.6615080000000004</v>
      </c>
    </row>
    <row r="313" spans="1:36" x14ac:dyDescent="0.3">
      <c r="A313" s="1" t="s">
        <v>307</v>
      </c>
      <c r="B313" s="2">
        <v>4069317</v>
      </c>
      <c r="C313" s="3" t="s">
        <v>2935</v>
      </c>
      <c r="D313" s="4">
        <v>8505.1790277300006</v>
      </c>
      <c r="E313" s="3" t="s">
        <v>2925</v>
      </c>
      <c r="F313" s="3" t="s">
        <v>2926</v>
      </c>
      <c r="G313" s="3" t="s">
        <v>2927</v>
      </c>
      <c r="H313" s="3" t="s">
        <v>2928</v>
      </c>
      <c r="I313" s="3" t="s">
        <v>2965</v>
      </c>
      <c r="J313" s="4">
        <v>-8.8651660000000003</v>
      </c>
      <c r="K313" s="4">
        <v>34.118853000000001</v>
      </c>
      <c r="L313" s="4">
        <v>28.711898000000001</v>
      </c>
      <c r="M313" s="4">
        <v>2.7472530000000002</v>
      </c>
      <c r="N313" s="4" t="s">
        <v>2934</v>
      </c>
      <c r="O313" s="4" t="s">
        <v>2934</v>
      </c>
      <c r="P313" s="4" t="s">
        <v>2934</v>
      </c>
      <c r="Q313" s="4" t="s">
        <v>2934</v>
      </c>
      <c r="R313" s="4" t="s">
        <v>2934</v>
      </c>
      <c r="S313" s="3" t="s">
        <v>4053</v>
      </c>
      <c r="T313" s="4">
        <v>39.270000000000003</v>
      </c>
      <c r="U313" s="4">
        <v>8505.1790277300006</v>
      </c>
      <c r="V313" s="10">
        <v>13669.179027</v>
      </c>
      <c r="W313" s="4">
        <v>2.0371785077667401</v>
      </c>
      <c r="X313" s="4">
        <v>52.984999999999999</v>
      </c>
      <c r="Y313" s="4">
        <v>26.204999999999998</v>
      </c>
      <c r="Z313" s="4" t="s">
        <v>2934</v>
      </c>
      <c r="AA313" s="10">
        <v>11.304948613800001</v>
      </c>
      <c r="AB313" s="10">
        <v>12.0592552557</v>
      </c>
      <c r="AC313" s="4" t="s">
        <v>2934</v>
      </c>
      <c r="AD313" s="4">
        <v>1.8407981139022001</v>
      </c>
      <c r="AE313" s="4">
        <v>1.8718779710016</v>
      </c>
      <c r="AF313" s="4" t="s">
        <v>2934</v>
      </c>
      <c r="AG313" s="4">
        <v>8.7532458607212007</v>
      </c>
      <c r="AH313" s="4">
        <v>8.8910295162182997</v>
      </c>
      <c r="AI313" s="4" t="s">
        <v>2934</v>
      </c>
      <c r="AJ313" s="4" t="s">
        <v>2934</v>
      </c>
    </row>
    <row r="314" spans="1:36" x14ac:dyDescent="0.3">
      <c r="A314" s="1" t="s">
        <v>308</v>
      </c>
      <c r="B314" s="2">
        <v>29631408</v>
      </c>
      <c r="C314" s="3" t="s">
        <v>2935</v>
      </c>
      <c r="D314" s="4">
        <v>6339.0980159999999</v>
      </c>
      <c r="E314" s="3" t="s">
        <v>2920</v>
      </c>
      <c r="F314" s="3" t="s">
        <v>2960</v>
      </c>
      <c r="G314" s="3" t="s">
        <v>2961</v>
      </c>
      <c r="H314" s="3" t="s">
        <v>3085</v>
      </c>
      <c r="I314" s="3" t="s">
        <v>3227</v>
      </c>
      <c r="J314" s="4">
        <v>13.924051</v>
      </c>
      <c r="K314" s="4">
        <v>-9.8196390000000005</v>
      </c>
      <c r="L314" s="4">
        <v>-7.120743</v>
      </c>
      <c r="M314" s="4">
        <v>-3.2258070000000001</v>
      </c>
      <c r="N314" s="4" t="s">
        <v>2924</v>
      </c>
      <c r="O314" s="4" t="s">
        <v>2924</v>
      </c>
      <c r="P314" s="4">
        <v>0.96179499999999996</v>
      </c>
      <c r="Q314" s="4">
        <v>15.705422</v>
      </c>
      <c r="R314" s="4">
        <v>27.668319</v>
      </c>
      <c r="S314" s="3" t="s">
        <v>4054</v>
      </c>
      <c r="T314" s="4">
        <v>18</v>
      </c>
      <c r="U314" s="4">
        <v>6339.0980159999999</v>
      </c>
      <c r="V314" s="10">
        <v>10711.098016</v>
      </c>
      <c r="W314" s="4">
        <v>0</v>
      </c>
      <c r="X314" s="4">
        <v>21.69</v>
      </c>
      <c r="Y314" s="4">
        <v>13.16</v>
      </c>
      <c r="Z314" s="4" t="s">
        <v>2924</v>
      </c>
      <c r="AA314" s="10">
        <v>22.415940224100002</v>
      </c>
      <c r="AB314" s="10">
        <v>30.1947561773</v>
      </c>
      <c r="AC314" s="4">
        <v>2.2867419999999998</v>
      </c>
      <c r="AD314" s="4">
        <v>2.1536336461613002</v>
      </c>
      <c r="AE314" s="4">
        <v>2.2456504121382999</v>
      </c>
      <c r="AF314" s="4">
        <v>15.705422</v>
      </c>
      <c r="AG314" s="4">
        <v>11.233896602529899</v>
      </c>
      <c r="AH314" s="4">
        <v>12.178402903543001</v>
      </c>
      <c r="AI314" s="4">
        <v>0.96179499999999996</v>
      </c>
      <c r="AJ314" s="4" t="s">
        <v>2924</v>
      </c>
    </row>
    <row r="315" spans="1:36" x14ac:dyDescent="0.3">
      <c r="A315" s="1" t="s">
        <v>309</v>
      </c>
      <c r="B315" s="2">
        <v>4394665</v>
      </c>
      <c r="C315" s="3" t="s">
        <v>2935</v>
      </c>
      <c r="D315" s="4">
        <v>2747.4914054699998</v>
      </c>
      <c r="E315" s="3" t="s">
        <v>2920</v>
      </c>
      <c r="F315" s="3" t="s">
        <v>2921</v>
      </c>
      <c r="G315" s="3" t="s">
        <v>3109</v>
      </c>
      <c r="H315" s="3" t="s">
        <v>3109</v>
      </c>
      <c r="I315" s="3" t="s">
        <v>3048</v>
      </c>
      <c r="J315" s="4">
        <v>0.26845599999999997</v>
      </c>
      <c r="K315" s="4">
        <v>-6.9738480000000003</v>
      </c>
      <c r="L315" s="4">
        <v>-8.7912090000000003</v>
      </c>
      <c r="M315" s="4">
        <v>-4.3533929999999996</v>
      </c>
      <c r="N315" s="4" t="s">
        <v>2924</v>
      </c>
      <c r="O315" s="4">
        <v>2.7193299999999998</v>
      </c>
      <c r="P315" s="4" t="s">
        <v>2924</v>
      </c>
      <c r="Q315" s="4">
        <v>7.7674580000000004</v>
      </c>
      <c r="R315" s="4">
        <v>10.91081</v>
      </c>
      <c r="S315" s="3" t="s">
        <v>4055</v>
      </c>
      <c r="T315" s="4">
        <v>7.47</v>
      </c>
      <c r="U315" s="4">
        <v>2747.4914054699998</v>
      </c>
      <c r="V315" s="10">
        <v>24467.491405000001</v>
      </c>
      <c r="W315" s="4">
        <v>0</v>
      </c>
      <c r="X315" s="4">
        <v>11.46</v>
      </c>
      <c r="Y315" s="4">
        <v>3.96</v>
      </c>
      <c r="Z315" s="4" t="s">
        <v>2924</v>
      </c>
      <c r="AA315" s="10">
        <v>1.7590128805</v>
      </c>
      <c r="AB315" s="10">
        <v>1.9858201277</v>
      </c>
      <c r="AC315" s="4">
        <v>2.5825939999999998</v>
      </c>
      <c r="AD315" s="4">
        <v>2.4949543022713998</v>
      </c>
      <c r="AE315" s="4">
        <v>2.5557963553951999</v>
      </c>
      <c r="AF315" s="4">
        <v>7.7674580000000004</v>
      </c>
      <c r="AG315" s="4">
        <v>7.0993062668929001</v>
      </c>
      <c r="AH315" s="4">
        <v>7.4073189165326996</v>
      </c>
      <c r="AI315" s="4" t="s">
        <v>2924</v>
      </c>
      <c r="AJ315" s="4" t="s">
        <v>2924</v>
      </c>
    </row>
    <row r="316" spans="1:36" x14ac:dyDescent="0.3">
      <c r="A316" s="1" t="s">
        <v>310</v>
      </c>
      <c r="B316" s="2">
        <v>4081442</v>
      </c>
      <c r="C316" s="3" t="s">
        <v>2935</v>
      </c>
      <c r="D316" s="4">
        <v>15062.333639500001</v>
      </c>
      <c r="E316" s="3" t="s">
        <v>2920</v>
      </c>
      <c r="F316" s="3" t="s">
        <v>2960</v>
      </c>
      <c r="G316" s="3" t="s">
        <v>2961</v>
      </c>
      <c r="H316" s="3" t="s">
        <v>2962</v>
      </c>
      <c r="I316" s="3" t="s">
        <v>2963</v>
      </c>
      <c r="J316" s="4">
        <v>-23.137051</v>
      </c>
      <c r="K316" s="4">
        <v>-23.356715999999999</v>
      </c>
      <c r="L316" s="4">
        <v>-9.5923999999999996</v>
      </c>
      <c r="M316" s="4">
        <v>-2.7044860000000002</v>
      </c>
      <c r="N316" s="4" t="s">
        <v>2934</v>
      </c>
      <c r="O316" s="4" t="s">
        <v>2934</v>
      </c>
      <c r="P316" s="4">
        <v>1.912976</v>
      </c>
      <c r="Q316" s="4">
        <v>9.1022780000000001</v>
      </c>
      <c r="R316" s="4">
        <v>70.713098000000002</v>
      </c>
      <c r="S316" s="3" t="s">
        <v>4056</v>
      </c>
      <c r="T316" s="4">
        <v>29.5</v>
      </c>
      <c r="U316" s="4">
        <v>15062.333639500001</v>
      </c>
      <c r="V316" s="10">
        <v>26906.333639</v>
      </c>
      <c r="W316" s="4">
        <v>2.3050847457627102</v>
      </c>
      <c r="X316" s="4">
        <v>44.005000000000003</v>
      </c>
      <c r="Y316" s="4">
        <v>28.615200000000002</v>
      </c>
      <c r="Z316" s="4" t="s">
        <v>2934</v>
      </c>
      <c r="AA316" s="10">
        <v>12.854590613899999</v>
      </c>
      <c r="AB316" s="10">
        <v>16.132736877700001</v>
      </c>
      <c r="AC316" s="4">
        <v>1.7863720000000001</v>
      </c>
      <c r="AD316" s="4">
        <v>2.4481007341199001</v>
      </c>
      <c r="AE316" s="4">
        <v>2.5484960986362002</v>
      </c>
      <c r="AF316" s="4">
        <v>9.1022780000000001</v>
      </c>
      <c r="AG316" s="4">
        <v>12.174024421226299</v>
      </c>
      <c r="AH316" s="4">
        <v>13.0886833104015</v>
      </c>
      <c r="AI316" s="4">
        <v>1.912976</v>
      </c>
      <c r="AJ316" s="4" t="s">
        <v>2924</v>
      </c>
    </row>
    <row r="317" spans="1:36" x14ac:dyDescent="0.3">
      <c r="A317" s="1" t="s">
        <v>311</v>
      </c>
      <c r="B317" s="2">
        <v>115758387</v>
      </c>
      <c r="C317" s="3" t="s">
        <v>2935</v>
      </c>
      <c r="D317" s="4">
        <v>3304.3121464000001</v>
      </c>
      <c r="E317" s="3" t="s">
        <v>3006</v>
      </c>
      <c r="F317" s="3" t="s">
        <v>3070</v>
      </c>
      <c r="G317" s="3" t="s">
        <v>3070</v>
      </c>
      <c r="H317" s="3" t="s">
        <v>3071</v>
      </c>
      <c r="I317" s="3" t="s">
        <v>3228</v>
      </c>
      <c r="J317" s="4">
        <v>54.593176</v>
      </c>
      <c r="K317" s="4">
        <v>-6.1204970000000003</v>
      </c>
      <c r="L317" s="5">
        <v>-10.158633</v>
      </c>
      <c r="M317" s="4">
        <v>2.5060910000000001</v>
      </c>
      <c r="N317" s="4">
        <v>247.94089199999999</v>
      </c>
      <c r="O317" s="4">
        <v>60.293832999999999</v>
      </c>
      <c r="P317" s="4">
        <v>16.459572999999999</v>
      </c>
      <c r="Q317" s="4">
        <v>26.037617999999998</v>
      </c>
      <c r="R317" s="4">
        <v>69.102328</v>
      </c>
      <c r="S317" s="3" t="s">
        <v>4057</v>
      </c>
      <c r="T317" s="4">
        <v>29.45</v>
      </c>
      <c r="U317" s="4">
        <v>3304.3121464000001</v>
      </c>
      <c r="V317" s="10">
        <v>3512.735036</v>
      </c>
      <c r="W317" s="4">
        <v>0</v>
      </c>
      <c r="X317" s="4">
        <v>35.22</v>
      </c>
      <c r="Y317" s="4">
        <v>18.71</v>
      </c>
      <c r="Z317" s="4">
        <v>247.94089199999999</v>
      </c>
      <c r="AA317" s="10">
        <v>120.6587512984339</v>
      </c>
      <c r="AB317" s="10">
        <v>164.4874238725711</v>
      </c>
      <c r="AC317" s="4">
        <v>1.287987</v>
      </c>
      <c r="AD317" s="4">
        <v>1.0235422328435</v>
      </c>
      <c r="AE317" s="4">
        <v>1.2309712600425999</v>
      </c>
      <c r="AF317" s="4">
        <v>26.037617999999998</v>
      </c>
      <c r="AG317" s="4">
        <v>18.217800903410801</v>
      </c>
      <c r="AH317" s="4">
        <v>24.889471301280199</v>
      </c>
      <c r="AI317" s="4">
        <v>16.459572999999999</v>
      </c>
      <c r="AJ317" s="4">
        <v>16.488278000000001</v>
      </c>
    </row>
    <row r="318" spans="1:36" x14ac:dyDescent="0.3">
      <c r="A318" s="1" t="s">
        <v>312</v>
      </c>
      <c r="B318" s="2">
        <v>4988905</v>
      </c>
      <c r="C318" s="3" t="s">
        <v>2919</v>
      </c>
      <c r="D318" s="4">
        <v>6285.3436550400002</v>
      </c>
      <c r="E318" s="3" t="s">
        <v>2936</v>
      </c>
      <c r="F318" s="3" t="s">
        <v>2937</v>
      </c>
      <c r="G318" s="3" t="s">
        <v>3037</v>
      </c>
      <c r="H318" s="3" t="s">
        <v>3037</v>
      </c>
      <c r="I318" s="3" t="s">
        <v>3229</v>
      </c>
      <c r="J318" s="4">
        <v>14.847901999999999</v>
      </c>
      <c r="K318" s="4">
        <v>18.313141000000002</v>
      </c>
      <c r="L318" s="4">
        <v>-6.7743710000000004</v>
      </c>
      <c r="M318" s="4">
        <v>-4.5039959999999999</v>
      </c>
      <c r="N318" s="4">
        <v>17.360683999999999</v>
      </c>
      <c r="O318" s="4">
        <v>32.540852000000001</v>
      </c>
      <c r="P318" s="4">
        <v>3.312891</v>
      </c>
      <c r="Q318" s="4">
        <v>9.4955429999999996</v>
      </c>
      <c r="R318" s="4">
        <v>71.728466999999995</v>
      </c>
      <c r="S318" s="3" t="s">
        <v>4058</v>
      </c>
      <c r="T318" s="4">
        <v>101.56</v>
      </c>
      <c r="U318" s="4">
        <v>6285.3436550400002</v>
      </c>
      <c r="V318" s="10">
        <v>9920.9436549999991</v>
      </c>
      <c r="W318" s="4">
        <v>0</v>
      </c>
      <c r="X318" s="5">
        <v>116.3</v>
      </c>
      <c r="Y318" s="4">
        <v>77.540000000000006</v>
      </c>
      <c r="Z318" s="4">
        <v>17.360683999999999</v>
      </c>
      <c r="AA318" s="10">
        <v>13.1846447441</v>
      </c>
      <c r="AB318" s="10">
        <v>14.153500538599999</v>
      </c>
      <c r="AC318" s="4">
        <v>1.0271079999999999</v>
      </c>
      <c r="AD318" s="4">
        <v>0.98389137775519997</v>
      </c>
      <c r="AE318" s="4">
        <v>1.0133935157258001</v>
      </c>
      <c r="AF318" s="4">
        <v>9.4955429999999996</v>
      </c>
      <c r="AG318" s="4">
        <v>10.082697343675401</v>
      </c>
      <c r="AH318" s="4">
        <v>10.6012024627243</v>
      </c>
      <c r="AI318" s="4">
        <v>3.312891</v>
      </c>
      <c r="AJ318" s="4" t="s">
        <v>2924</v>
      </c>
    </row>
    <row r="319" spans="1:36" x14ac:dyDescent="0.3">
      <c r="A319" s="1" t="s">
        <v>313</v>
      </c>
      <c r="B319" s="2">
        <v>10653429</v>
      </c>
      <c r="C319" s="3" t="s">
        <v>2919</v>
      </c>
      <c r="D319" s="4">
        <v>2308.9714916100002</v>
      </c>
      <c r="E319" s="3" t="s">
        <v>2920</v>
      </c>
      <c r="F319" s="3" t="s">
        <v>2921</v>
      </c>
      <c r="G319" s="3" t="s">
        <v>2941</v>
      </c>
      <c r="H319" s="3" t="s">
        <v>2941</v>
      </c>
      <c r="I319" s="3" t="s">
        <v>2942</v>
      </c>
      <c r="J319" s="4">
        <v>-1.594301</v>
      </c>
      <c r="K319" s="4">
        <v>13.099415</v>
      </c>
      <c r="L319" s="4">
        <v>18.456513000000001</v>
      </c>
      <c r="M319" s="4">
        <v>3.8668100000000001</v>
      </c>
      <c r="N319" s="4" t="s">
        <v>2924</v>
      </c>
      <c r="O319" s="4" t="s">
        <v>2924</v>
      </c>
      <c r="P319" s="4">
        <v>2.9088539999999998</v>
      </c>
      <c r="Q319" s="4" t="s">
        <v>2924</v>
      </c>
      <c r="R319" s="4" t="s">
        <v>2924</v>
      </c>
      <c r="S319" s="3" t="s">
        <v>4059</v>
      </c>
      <c r="T319" s="4">
        <v>29.01</v>
      </c>
      <c r="U319" s="4">
        <v>2308.9714916100002</v>
      </c>
      <c r="V319" s="10">
        <v>1545.279491</v>
      </c>
      <c r="W319" s="4">
        <v>0</v>
      </c>
      <c r="X319" s="4">
        <v>49.5</v>
      </c>
      <c r="Y319" s="4">
        <v>20.84</v>
      </c>
      <c r="Z319" s="4" t="s">
        <v>2924</v>
      </c>
      <c r="AA319" s="10" t="s">
        <v>2924</v>
      </c>
      <c r="AB319" s="10" t="s">
        <v>2924</v>
      </c>
      <c r="AC319" s="4">
        <v>4.4195919999999997</v>
      </c>
      <c r="AD319" s="4">
        <v>27.507970367970501</v>
      </c>
      <c r="AE319" s="4">
        <v>30.394081739588099</v>
      </c>
      <c r="AF319" s="4" t="s">
        <v>2924</v>
      </c>
      <c r="AG319" s="4" t="s">
        <v>2924</v>
      </c>
      <c r="AH319" s="4" t="s">
        <v>2924</v>
      </c>
      <c r="AI319" s="4">
        <v>2.9088539999999998</v>
      </c>
      <c r="AJ319" s="4">
        <v>2.9088539999999998</v>
      </c>
    </row>
    <row r="320" spans="1:36" x14ac:dyDescent="0.3">
      <c r="A320" s="1" t="s">
        <v>314</v>
      </c>
      <c r="B320" s="2">
        <v>4089273</v>
      </c>
      <c r="C320" s="3" t="s">
        <v>2935</v>
      </c>
      <c r="D320" s="4">
        <v>846.83392576000006</v>
      </c>
      <c r="E320" s="3" t="s">
        <v>2925</v>
      </c>
      <c r="F320" s="3" t="s">
        <v>2996</v>
      </c>
      <c r="G320" s="3" t="s">
        <v>3230</v>
      </c>
      <c r="H320" s="3" t="s">
        <v>3231</v>
      </c>
      <c r="I320" s="3" t="s">
        <v>3232</v>
      </c>
      <c r="J320" s="4">
        <v>-16.681588000000001</v>
      </c>
      <c r="K320" s="4">
        <v>-16.181327</v>
      </c>
      <c r="L320" s="4">
        <v>-14.513166</v>
      </c>
      <c r="M320" s="4">
        <v>-9.1145829999999997</v>
      </c>
      <c r="N320" s="4">
        <v>6.1633550000000001</v>
      </c>
      <c r="O320" s="4" t="s">
        <v>2924</v>
      </c>
      <c r="P320" s="4">
        <v>0.68724499999999999</v>
      </c>
      <c r="Q320" s="4">
        <v>10.274905</v>
      </c>
      <c r="R320" s="4" t="s">
        <v>2924</v>
      </c>
      <c r="S320" s="3" t="s">
        <v>4060</v>
      </c>
      <c r="T320" s="4">
        <v>27.92</v>
      </c>
      <c r="U320" s="4">
        <v>846.83392576000006</v>
      </c>
      <c r="V320" s="10">
        <v>1688.0539249999999</v>
      </c>
      <c r="W320" s="4">
        <v>0</v>
      </c>
      <c r="X320" s="4">
        <v>38.223199999999999</v>
      </c>
      <c r="Y320" s="4">
        <v>25.475000000000001</v>
      </c>
      <c r="Z320" s="4">
        <v>6.1633550000000001</v>
      </c>
      <c r="AA320" s="10">
        <v>6.1194520547</v>
      </c>
      <c r="AB320" s="10">
        <v>6.1194520547</v>
      </c>
      <c r="AC320" s="4">
        <v>0.72442499999999999</v>
      </c>
      <c r="AD320" s="4">
        <v>0.60759262252070001</v>
      </c>
      <c r="AE320" s="4">
        <v>0.60759262252070001</v>
      </c>
      <c r="AF320" s="4">
        <v>10.274905</v>
      </c>
      <c r="AG320" s="4">
        <v>6.2993668181749998</v>
      </c>
      <c r="AH320" s="4">
        <v>6.2993668181749998</v>
      </c>
      <c r="AI320" s="4">
        <v>0.68724499999999999</v>
      </c>
      <c r="AJ320" s="4">
        <v>0.69364700000000001</v>
      </c>
    </row>
    <row r="321" spans="1:36" x14ac:dyDescent="0.3">
      <c r="A321" s="1" t="s">
        <v>315</v>
      </c>
      <c r="B321" s="2">
        <v>4133271</v>
      </c>
      <c r="C321" s="3" t="s">
        <v>2935</v>
      </c>
      <c r="D321" s="4">
        <v>65827.324281599998</v>
      </c>
      <c r="E321" s="3" t="s">
        <v>2920</v>
      </c>
      <c r="F321" s="3" t="s">
        <v>2960</v>
      </c>
      <c r="G321" s="3" t="s">
        <v>2961</v>
      </c>
      <c r="H321" s="3" t="s">
        <v>2962</v>
      </c>
      <c r="I321" s="3" t="s">
        <v>2963</v>
      </c>
      <c r="J321" s="4">
        <v>-6.3045270000000002</v>
      </c>
      <c r="K321" s="4">
        <v>-2.492505</v>
      </c>
      <c r="L321" s="4">
        <v>2.3787039999999999</v>
      </c>
      <c r="M321" s="4">
        <v>0.93988300000000002</v>
      </c>
      <c r="N321" s="4">
        <v>38.853242000000002</v>
      </c>
      <c r="O321" s="4">
        <v>21.469118000000002</v>
      </c>
      <c r="P321" s="4">
        <v>2.542405</v>
      </c>
      <c r="Q321" s="4">
        <v>15.798342</v>
      </c>
      <c r="R321" s="4">
        <v>22.167155999999999</v>
      </c>
      <c r="S321" s="3" t="s">
        <v>4061</v>
      </c>
      <c r="T321" s="4">
        <v>227.68</v>
      </c>
      <c r="U321" s="4">
        <v>65827.324281599998</v>
      </c>
      <c r="V321" s="10">
        <v>84584.324280999994</v>
      </c>
      <c r="W321" s="4">
        <v>1.8271257905832701</v>
      </c>
      <c r="X321" s="4">
        <v>249.89</v>
      </c>
      <c r="Y321" s="4">
        <v>218.75</v>
      </c>
      <c r="Z321" s="4">
        <v>38.853242000000002</v>
      </c>
      <c r="AA321" s="10">
        <v>15.865759839400001</v>
      </c>
      <c r="AB321" s="10">
        <v>15.865759839400001</v>
      </c>
      <c r="AC321" s="4">
        <v>4.1919079999999997</v>
      </c>
      <c r="AD321" s="4">
        <v>3.8520806501400999</v>
      </c>
      <c r="AE321" s="4">
        <v>3.8520806501400999</v>
      </c>
      <c r="AF321" s="4">
        <v>15.798342</v>
      </c>
      <c r="AG321" s="4">
        <v>12.8105664499863</v>
      </c>
      <c r="AH321" s="4">
        <v>12.8105664499863</v>
      </c>
      <c r="AI321" s="4">
        <v>2.542405</v>
      </c>
      <c r="AJ321" s="4" t="s">
        <v>2924</v>
      </c>
    </row>
    <row r="322" spans="1:36" x14ac:dyDescent="0.3">
      <c r="A322" s="1" t="s">
        <v>316</v>
      </c>
      <c r="B322" s="2">
        <v>4810824</v>
      </c>
      <c r="C322" s="3" t="s">
        <v>2919</v>
      </c>
      <c r="D322" s="4">
        <v>18752.453240999999</v>
      </c>
      <c r="E322" s="3" t="s">
        <v>2920</v>
      </c>
      <c r="F322" s="3" t="s">
        <v>2921</v>
      </c>
      <c r="G322" s="3" t="s">
        <v>2941</v>
      </c>
      <c r="H322" s="3" t="s">
        <v>2941</v>
      </c>
      <c r="I322" s="3" t="s">
        <v>2942</v>
      </c>
      <c r="J322" s="4">
        <v>0.22145300000000001</v>
      </c>
      <c r="K322" s="4">
        <v>-12.619437</v>
      </c>
      <c r="L322" s="4">
        <v>-9.1423869999999994</v>
      </c>
      <c r="M322" s="4">
        <v>-1.589072</v>
      </c>
      <c r="N322" s="4" t="s">
        <v>2924</v>
      </c>
      <c r="O322" s="4" t="s">
        <v>2924</v>
      </c>
      <c r="P322" s="4">
        <v>5.4607409999999996</v>
      </c>
      <c r="Q322" s="4" t="s">
        <v>2924</v>
      </c>
      <c r="R322" s="4" t="s">
        <v>2924</v>
      </c>
      <c r="S322" s="3" t="s">
        <v>4062</v>
      </c>
      <c r="T322" s="4">
        <v>176.5</v>
      </c>
      <c r="U322" s="4">
        <v>18752.453240999999</v>
      </c>
      <c r="V322" s="10">
        <v>17090.341240999998</v>
      </c>
      <c r="W322" s="4">
        <v>0</v>
      </c>
      <c r="X322" s="4">
        <v>248.16</v>
      </c>
      <c r="Y322" s="4">
        <v>126.96810000000001</v>
      </c>
      <c r="Z322" s="4" t="s">
        <v>2924</v>
      </c>
      <c r="AA322" s="10" t="s">
        <v>2924</v>
      </c>
      <c r="AB322" s="10" t="s">
        <v>2924</v>
      </c>
      <c r="AC322" s="4">
        <v>5.0996079999999999</v>
      </c>
      <c r="AD322" s="4">
        <v>3.8899671671931002</v>
      </c>
      <c r="AE322" s="4">
        <v>4.5979072984942997</v>
      </c>
      <c r="AF322" s="4" t="s">
        <v>2924</v>
      </c>
      <c r="AG322" s="4" t="s">
        <v>2924</v>
      </c>
      <c r="AH322" s="4" t="s">
        <v>2924</v>
      </c>
      <c r="AI322" s="4">
        <v>5.4607409999999996</v>
      </c>
      <c r="AJ322" s="4">
        <v>5.6612520000000002</v>
      </c>
    </row>
    <row r="323" spans="1:36" x14ac:dyDescent="0.3">
      <c r="A323" s="1" t="s">
        <v>317</v>
      </c>
      <c r="B323" s="2">
        <v>4963973</v>
      </c>
      <c r="C323" s="3" t="s">
        <v>2919</v>
      </c>
      <c r="D323" s="4">
        <v>1077.93114831</v>
      </c>
      <c r="E323" s="3" t="s">
        <v>2945</v>
      </c>
      <c r="F323" s="3" t="s">
        <v>3021</v>
      </c>
      <c r="G323" s="3" t="s">
        <v>3027</v>
      </c>
      <c r="H323" s="3" t="s">
        <v>3140</v>
      </c>
      <c r="I323" s="3" t="s">
        <v>3233</v>
      </c>
      <c r="J323" s="4">
        <v>47.877395</v>
      </c>
      <c r="K323" s="4">
        <v>-5.401961</v>
      </c>
      <c r="L323" s="4">
        <v>2.4309980000000002</v>
      </c>
      <c r="M323" s="4">
        <v>-3.8273700000000002</v>
      </c>
      <c r="N323" s="4">
        <v>22.309826999999999</v>
      </c>
      <c r="O323" s="4">
        <v>14.860619</v>
      </c>
      <c r="P323" s="4">
        <v>3.2957610000000002</v>
      </c>
      <c r="Q323" s="4">
        <v>10.411208</v>
      </c>
      <c r="R323" s="4">
        <v>13.704376999999999</v>
      </c>
      <c r="S323" s="3" t="s">
        <v>4063</v>
      </c>
      <c r="T323" s="4">
        <v>96.49</v>
      </c>
      <c r="U323" s="4">
        <v>1077.93114831</v>
      </c>
      <c r="V323" s="10">
        <v>995.55614800000001</v>
      </c>
      <c r="W323" s="4">
        <v>0.248730438387398</v>
      </c>
      <c r="X323" s="4">
        <v>106.93</v>
      </c>
      <c r="Y323" s="4">
        <v>51</v>
      </c>
      <c r="Z323" s="4">
        <v>22.309826999999999</v>
      </c>
      <c r="AA323" s="10">
        <v>23.0011918951</v>
      </c>
      <c r="AB323" s="10">
        <v>23.9429280397</v>
      </c>
      <c r="AC323" s="4">
        <v>1.896503</v>
      </c>
      <c r="AD323" s="4">
        <v>1.8403762770298999</v>
      </c>
      <c r="AE323" s="4">
        <v>1.9468925260557</v>
      </c>
      <c r="AF323" s="4">
        <v>10.411208</v>
      </c>
      <c r="AG323" s="4">
        <v>11.609984233236201</v>
      </c>
      <c r="AH323" s="4">
        <v>11.6842456193885</v>
      </c>
      <c r="AI323" s="4">
        <v>3.2957610000000002</v>
      </c>
      <c r="AJ323" s="4">
        <v>4.1099800000000002</v>
      </c>
    </row>
    <row r="324" spans="1:36" x14ac:dyDescent="0.3">
      <c r="A324" s="1" t="s">
        <v>318</v>
      </c>
      <c r="B324" s="2">
        <v>4198848</v>
      </c>
      <c r="C324" s="3" t="s">
        <v>2935</v>
      </c>
      <c r="D324" s="4">
        <v>4587.8897748199997</v>
      </c>
      <c r="E324" s="3" t="s">
        <v>2945</v>
      </c>
      <c r="F324" s="3" t="s">
        <v>3021</v>
      </c>
      <c r="G324" s="3" t="s">
        <v>3027</v>
      </c>
      <c r="H324" s="3" t="s">
        <v>3140</v>
      </c>
      <c r="I324" s="3" t="s">
        <v>3234</v>
      </c>
      <c r="J324" s="4">
        <v>46.515521999999997</v>
      </c>
      <c r="K324" s="4">
        <v>1.1651689999999999</v>
      </c>
      <c r="L324" s="5">
        <v>-4.1624540000000003</v>
      </c>
      <c r="M324" s="4">
        <v>-6</v>
      </c>
      <c r="N324" s="4">
        <v>26.481956</v>
      </c>
      <c r="O324" s="4">
        <v>22.068296</v>
      </c>
      <c r="P324" s="4">
        <v>3.7430479999999999</v>
      </c>
      <c r="Q324" s="4">
        <v>14.527132999999999</v>
      </c>
      <c r="R324" s="4">
        <v>27.881478000000001</v>
      </c>
      <c r="S324" s="3" t="s">
        <v>4064</v>
      </c>
      <c r="T324" s="4">
        <v>113.74</v>
      </c>
      <c r="U324" s="4">
        <v>4587.8897748199997</v>
      </c>
      <c r="V324" s="10">
        <v>5626.1407740000004</v>
      </c>
      <c r="W324" s="4">
        <v>0.175839634253561</v>
      </c>
      <c r="X324" s="4">
        <v>131.82</v>
      </c>
      <c r="Y324" s="4">
        <v>71.2</v>
      </c>
      <c r="Z324" s="4">
        <v>26.481956</v>
      </c>
      <c r="AA324" s="10">
        <v>15.563765736100001</v>
      </c>
      <c r="AB324" s="10">
        <v>18.5425497228</v>
      </c>
      <c r="AC324" s="4">
        <v>2.3980000000000001</v>
      </c>
      <c r="AD324" s="4">
        <v>2.0909713972974</v>
      </c>
      <c r="AE324" s="4">
        <v>2.2969450064864998</v>
      </c>
      <c r="AF324" s="4">
        <v>14.527132999999999</v>
      </c>
      <c r="AG324" s="4">
        <v>12.094961721027399</v>
      </c>
      <c r="AH324" s="4">
        <v>13.7706513886263</v>
      </c>
      <c r="AI324" s="4">
        <v>3.7430479999999999</v>
      </c>
      <c r="AJ324" s="4" t="s">
        <v>2924</v>
      </c>
    </row>
    <row r="325" spans="1:36" x14ac:dyDescent="0.3">
      <c r="A325" s="1" t="s">
        <v>319</v>
      </c>
      <c r="B325" s="2">
        <v>105883072</v>
      </c>
      <c r="C325" s="3" t="s">
        <v>2956</v>
      </c>
      <c r="D325" s="4">
        <v>1979.98276784</v>
      </c>
      <c r="E325" s="3" t="s">
        <v>2920</v>
      </c>
      <c r="F325" s="3" t="s">
        <v>2921</v>
      </c>
      <c r="G325" s="3" t="s">
        <v>3109</v>
      </c>
      <c r="H325" s="3" t="s">
        <v>3109</v>
      </c>
      <c r="I325" s="3" t="s">
        <v>3048</v>
      </c>
      <c r="J325" s="4">
        <v>43.863585</v>
      </c>
      <c r="K325" s="4">
        <v>32.369942000000002</v>
      </c>
      <c r="L325" s="4">
        <v>-22.307040000000001</v>
      </c>
      <c r="M325" s="4">
        <v>2.8553099999999998</v>
      </c>
      <c r="N325" s="4" t="s">
        <v>2924</v>
      </c>
      <c r="O325" s="4" t="s">
        <v>2934</v>
      </c>
      <c r="P325" s="4">
        <v>17.649325999999999</v>
      </c>
      <c r="Q325" s="4" t="s">
        <v>2924</v>
      </c>
      <c r="R325" s="4" t="s">
        <v>2934</v>
      </c>
      <c r="S325" s="3" t="s">
        <v>4065</v>
      </c>
      <c r="T325" s="4">
        <v>64.12</v>
      </c>
      <c r="U325" s="4">
        <v>1979.98276784</v>
      </c>
      <c r="V325" s="10">
        <v>1892.711767</v>
      </c>
      <c r="W325" s="4">
        <v>0</v>
      </c>
      <c r="X325" s="4">
        <v>86.53</v>
      </c>
      <c r="Y325" s="4">
        <v>31.004999999999999</v>
      </c>
      <c r="Z325" s="4" t="s">
        <v>2924</v>
      </c>
      <c r="AA325" s="10" t="s">
        <v>2924</v>
      </c>
      <c r="AB325" s="10" t="s">
        <v>2924</v>
      </c>
      <c r="AC325" s="4" t="s">
        <v>2934</v>
      </c>
      <c r="AD325" s="4" t="s">
        <v>2934</v>
      </c>
      <c r="AE325" s="4" t="s">
        <v>2934</v>
      </c>
      <c r="AF325" s="4" t="s">
        <v>2924</v>
      </c>
      <c r="AG325" s="4" t="s">
        <v>2934</v>
      </c>
      <c r="AH325" s="4" t="s">
        <v>2934</v>
      </c>
      <c r="AI325" s="4">
        <v>17.649325999999999</v>
      </c>
      <c r="AJ325" s="4">
        <v>17.649325999999999</v>
      </c>
    </row>
    <row r="326" spans="1:36" x14ac:dyDescent="0.3">
      <c r="A326" s="1" t="s">
        <v>320</v>
      </c>
      <c r="B326" s="2">
        <v>19070340</v>
      </c>
      <c r="C326" s="3" t="s">
        <v>2935</v>
      </c>
      <c r="D326" s="4">
        <v>9800.3404878000001</v>
      </c>
      <c r="E326" s="3" t="s">
        <v>3006</v>
      </c>
      <c r="F326" s="3" t="s">
        <v>3235</v>
      </c>
      <c r="G326" s="3" t="s">
        <v>3236</v>
      </c>
      <c r="H326" s="3" t="s">
        <v>3236</v>
      </c>
      <c r="I326" s="3" t="s">
        <v>3237</v>
      </c>
      <c r="J326" s="4">
        <v>36.747529</v>
      </c>
      <c r="K326" s="4">
        <v>25.847528000000001</v>
      </c>
      <c r="L326" s="4">
        <v>2.2711999999999999</v>
      </c>
      <c r="M326" s="4">
        <v>-2.4358970000000002</v>
      </c>
      <c r="N326" s="4" t="s">
        <v>2934</v>
      </c>
      <c r="O326" s="4" t="s">
        <v>2934</v>
      </c>
      <c r="P326" s="4" t="s">
        <v>2934</v>
      </c>
      <c r="Q326" s="4" t="s">
        <v>2934</v>
      </c>
      <c r="R326" s="4" t="s">
        <v>2934</v>
      </c>
      <c r="S326" s="3" t="s">
        <v>4066</v>
      </c>
      <c r="T326" s="4">
        <v>76.099999999999994</v>
      </c>
      <c r="U326" s="4">
        <v>9800.3404878000001</v>
      </c>
      <c r="V326" s="10">
        <v>10568.840486999999</v>
      </c>
      <c r="W326" s="4">
        <v>0</v>
      </c>
      <c r="X326" s="4">
        <v>79.900000000000006</v>
      </c>
      <c r="Y326" s="4">
        <v>48.06</v>
      </c>
      <c r="Z326" s="4" t="s">
        <v>2934</v>
      </c>
      <c r="AA326" s="10">
        <v>34.915304006299998</v>
      </c>
      <c r="AB326" s="10">
        <v>34.915304006299998</v>
      </c>
      <c r="AC326" s="4" t="s">
        <v>2934</v>
      </c>
      <c r="AD326" s="4">
        <v>4.6051846172259996</v>
      </c>
      <c r="AE326" s="4">
        <v>4.6051846172259996</v>
      </c>
      <c r="AF326" s="4" t="s">
        <v>2934</v>
      </c>
      <c r="AG326" s="4">
        <v>22.067278313315398</v>
      </c>
      <c r="AH326" s="4">
        <v>22.067278313315398</v>
      </c>
      <c r="AI326" s="4" t="s">
        <v>2934</v>
      </c>
      <c r="AJ326" s="4" t="s">
        <v>2934</v>
      </c>
    </row>
    <row r="327" spans="1:36" x14ac:dyDescent="0.3">
      <c r="A327" s="1" t="s">
        <v>321</v>
      </c>
      <c r="B327" s="2">
        <v>4275867</v>
      </c>
      <c r="C327" s="3" t="s">
        <v>2935</v>
      </c>
      <c r="D327" s="4">
        <v>1627.42070799</v>
      </c>
      <c r="E327" s="3" t="s">
        <v>2945</v>
      </c>
      <c r="F327" s="3" t="s">
        <v>3021</v>
      </c>
      <c r="G327" s="3" t="s">
        <v>3027</v>
      </c>
      <c r="H327" s="3" t="s">
        <v>3238</v>
      </c>
      <c r="I327" s="3" t="s">
        <v>3233</v>
      </c>
      <c r="J327" s="4">
        <v>60.092067999999998</v>
      </c>
      <c r="K327" s="4">
        <v>2.796726</v>
      </c>
      <c r="L327" s="4">
        <v>-3.8903059999999998</v>
      </c>
      <c r="M327" s="4">
        <v>-6.4556180000000003</v>
      </c>
      <c r="N327" s="4">
        <v>26.300174999999999</v>
      </c>
      <c r="O327" s="4">
        <v>6.6193270000000002</v>
      </c>
      <c r="P327" s="4">
        <v>1.4747520000000001</v>
      </c>
      <c r="Q327" s="4">
        <v>9.2264850000000003</v>
      </c>
      <c r="R327" s="4">
        <v>5.7762710000000004</v>
      </c>
      <c r="S327" s="3" t="s">
        <v>4067</v>
      </c>
      <c r="T327" s="4">
        <v>45.21</v>
      </c>
      <c r="U327" s="4">
        <v>1627.42070799</v>
      </c>
      <c r="V327" s="10">
        <v>1716.3107070000001</v>
      </c>
      <c r="W327" s="4">
        <v>1.50409201504092</v>
      </c>
      <c r="X327" s="4">
        <v>52.57</v>
      </c>
      <c r="Y327" s="4">
        <v>25.355</v>
      </c>
      <c r="Z327" s="4">
        <v>26.300174999999999</v>
      </c>
      <c r="AA327" s="10">
        <v>20.033677493599999</v>
      </c>
      <c r="AB327" s="10">
        <v>20.063639147300002</v>
      </c>
      <c r="AC327" s="4">
        <v>0.63789799999999997</v>
      </c>
      <c r="AD327" s="4">
        <v>0.64097249556860003</v>
      </c>
      <c r="AE327" s="4">
        <v>0.64542078894050003</v>
      </c>
      <c r="AF327" s="4">
        <v>9.2264850000000003</v>
      </c>
      <c r="AG327" s="4" t="s">
        <v>2934</v>
      </c>
      <c r="AH327" s="4" t="s">
        <v>2934</v>
      </c>
      <c r="AI327" s="4">
        <v>1.4747520000000001</v>
      </c>
      <c r="AJ327" s="4">
        <v>1.785898</v>
      </c>
    </row>
    <row r="328" spans="1:36" x14ac:dyDescent="0.3">
      <c r="A328" s="1" t="s">
        <v>322</v>
      </c>
      <c r="B328" s="2">
        <v>4162851</v>
      </c>
      <c r="C328" s="3" t="s">
        <v>2919</v>
      </c>
      <c r="D328" s="4">
        <v>15164.80087026</v>
      </c>
      <c r="E328" s="3" t="s">
        <v>2945</v>
      </c>
      <c r="F328" s="3" t="s">
        <v>2946</v>
      </c>
      <c r="G328" s="3" t="s">
        <v>2947</v>
      </c>
      <c r="H328" s="3" t="s">
        <v>2989</v>
      </c>
      <c r="I328" s="3" t="s">
        <v>2949</v>
      </c>
      <c r="J328" s="4">
        <v>-8.4790880000000008</v>
      </c>
      <c r="K328" s="4">
        <v>-3.8929930000000001</v>
      </c>
      <c r="L328" s="4">
        <v>3.1055899999999999</v>
      </c>
      <c r="M328" s="4">
        <v>2.1430090000000002</v>
      </c>
      <c r="N328" s="4">
        <v>43.291367000000001</v>
      </c>
      <c r="O328" s="4">
        <v>35.527675000000002</v>
      </c>
      <c r="P328" s="4">
        <v>14.667885</v>
      </c>
      <c r="Q328" s="4">
        <v>44.521459999999998</v>
      </c>
      <c r="R328" s="4">
        <v>39.834985000000003</v>
      </c>
      <c r="S328" s="3" t="s">
        <v>4068</v>
      </c>
      <c r="T328" s="4">
        <v>48.14</v>
      </c>
      <c r="U328" s="4">
        <v>15164.80087026</v>
      </c>
      <c r="V328" s="10">
        <v>16552.23287</v>
      </c>
      <c r="W328" s="4">
        <v>0.49854590776900698</v>
      </c>
      <c r="X328" s="4">
        <v>57.19</v>
      </c>
      <c r="Y328" s="4">
        <v>43.82</v>
      </c>
      <c r="Z328" s="4">
        <v>43.291367000000001</v>
      </c>
      <c r="AA328" s="10">
        <v>43.066738235800003</v>
      </c>
      <c r="AB328" s="10">
        <v>45.394110269700001</v>
      </c>
      <c r="AC328" s="4">
        <v>12.597652999999999</v>
      </c>
      <c r="AD328" s="4">
        <v>11.3142522643566</v>
      </c>
      <c r="AE328" s="4">
        <v>12.2155057590296</v>
      </c>
      <c r="AF328" s="4">
        <v>44.521459999999998</v>
      </c>
      <c r="AG328" s="4">
        <v>32.599615061314502</v>
      </c>
      <c r="AH328" s="4">
        <v>35.0023816806303</v>
      </c>
      <c r="AI328" s="4">
        <v>14.667885</v>
      </c>
      <c r="AJ328" s="4" t="s">
        <v>2924</v>
      </c>
    </row>
    <row r="329" spans="1:36" x14ac:dyDescent="0.3">
      <c r="A329" s="1" t="s">
        <v>323</v>
      </c>
      <c r="B329" s="2">
        <v>103462</v>
      </c>
      <c r="C329" s="3" t="s">
        <v>2935</v>
      </c>
      <c r="D329" s="4">
        <v>978771.94355119998</v>
      </c>
      <c r="E329" s="3" t="s">
        <v>2930</v>
      </c>
      <c r="F329" s="3" t="s">
        <v>2953</v>
      </c>
      <c r="G329" s="3" t="s">
        <v>2953</v>
      </c>
      <c r="H329" s="3" t="s">
        <v>3239</v>
      </c>
      <c r="I329" s="3" t="s">
        <v>3119</v>
      </c>
      <c r="J329" s="4">
        <v>25.783261</v>
      </c>
      <c r="K329" s="4">
        <v>-0.43618400000000002</v>
      </c>
      <c r="L329" s="4">
        <v>-2.9574850000000001</v>
      </c>
      <c r="M329" s="4">
        <v>-0.50063100000000005</v>
      </c>
      <c r="N329" s="4">
        <v>9.1888249999999996</v>
      </c>
      <c r="O329" s="4">
        <v>46.688464000000003</v>
      </c>
      <c r="P329" s="4">
        <v>1.5601940000000001</v>
      </c>
      <c r="Q329" s="4">
        <v>5.1106420000000004</v>
      </c>
      <c r="R329" s="4">
        <v>7.8520300000000001</v>
      </c>
      <c r="S329" s="3" t="s">
        <v>4069</v>
      </c>
      <c r="T329" s="4">
        <v>682500</v>
      </c>
      <c r="U329" s="4">
        <v>978771.94355119998</v>
      </c>
      <c r="V329" s="10">
        <v>780803.94355099997</v>
      </c>
      <c r="W329" s="4">
        <v>0</v>
      </c>
      <c r="X329" s="4">
        <v>741971.39</v>
      </c>
      <c r="Y329" s="4">
        <v>539496.01</v>
      </c>
      <c r="Z329" s="4">
        <v>9.1888249999999996</v>
      </c>
      <c r="AA329" s="10">
        <v>23.5444452252</v>
      </c>
      <c r="AB329" s="10">
        <v>23.020482085499999</v>
      </c>
      <c r="AC329" s="4">
        <v>2.1108910000000001</v>
      </c>
      <c r="AD329" s="4">
        <v>2.1385388555847</v>
      </c>
      <c r="AE329" s="4">
        <v>2.0987715162957001</v>
      </c>
      <c r="AF329" s="4">
        <v>5.1106420000000004</v>
      </c>
      <c r="AG329" s="4" t="s">
        <v>2934</v>
      </c>
      <c r="AH329" s="4" t="s">
        <v>2934</v>
      </c>
      <c r="AI329" s="4">
        <v>1.5601940000000001</v>
      </c>
      <c r="AJ329" s="4">
        <v>1.9312020000000001</v>
      </c>
    </row>
    <row r="330" spans="1:36" x14ac:dyDescent="0.3">
      <c r="A330" s="1" t="s">
        <v>324</v>
      </c>
      <c r="B330" s="2">
        <v>4054645</v>
      </c>
      <c r="C330" s="3" t="s">
        <v>2935</v>
      </c>
      <c r="D330" s="4">
        <v>1204.89033012</v>
      </c>
      <c r="E330" s="3" t="s">
        <v>2930</v>
      </c>
      <c r="F330" s="3" t="s">
        <v>2931</v>
      </c>
      <c r="G330" s="3" t="s">
        <v>2931</v>
      </c>
      <c r="H330" s="3" t="s">
        <v>2932</v>
      </c>
      <c r="I330" s="3" t="s">
        <v>2933</v>
      </c>
      <c r="J330" s="4">
        <v>14.182980000000001</v>
      </c>
      <c r="K330" s="4">
        <v>3.927273</v>
      </c>
      <c r="L330" s="4">
        <v>-4.6697800000000003</v>
      </c>
      <c r="M330" s="4">
        <v>-5.3642380000000003</v>
      </c>
      <c r="N330" s="4">
        <v>30.0842105263158</v>
      </c>
      <c r="O330" s="4">
        <v>8.7588109999999997</v>
      </c>
      <c r="P330" s="4">
        <v>1.1257729999999999</v>
      </c>
      <c r="Q330" s="4" t="s">
        <v>2934</v>
      </c>
      <c r="R330" s="4" t="s">
        <v>2934</v>
      </c>
      <c r="S330" s="3" t="s">
        <v>4070</v>
      </c>
      <c r="T330" s="4">
        <v>28.58</v>
      </c>
      <c r="U330" s="4">
        <v>1204.89033012</v>
      </c>
      <c r="V330" s="10" t="s">
        <v>2934</v>
      </c>
      <c r="W330" s="4">
        <v>2.5192442267319799</v>
      </c>
      <c r="X330" s="4">
        <v>32.36</v>
      </c>
      <c r="Y330" s="4">
        <v>20.5</v>
      </c>
      <c r="Z330" s="4">
        <v>30.665236</v>
      </c>
      <c r="AA330" s="10">
        <v>12.7208795121</v>
      </c>
      <c r="AB330" s="10">
        <v>13.1907489373</v>
      </c>
      <c r="AC330" s="4" t="s">
        <v>2934</v>
      </c>
      <c r="AD330" s="4" t="s">
        <v>2934</v>
      </c>
      <c r="AE330" s="4" t="s">
        <v>2934</v>
      </c>
      <c r="AF330" s="4" t="s">
        <v>2934</v>
      </c>
      <c r="AG330" s="4" t="s">
        <v>2934</v>
      </c>
      <c r="AH330" s="4" t="s">
        <v>2934</v>
      </c>
      <c r="AI330" s="4">
        <v>1.1257729999999999</v>
      </c>
      <c r="AJ330" s="4">
        <v>1.1430629999999999</v>
      </c>
    </row>
    <row r="331" spans="1:36" x14ac:dyDescent="0.3">
      <c r="A331" s="1" t="s">
        <v>325</v>
      </c>
      <c r="B331" s="2">
        <v>4635041</v>
      </c>
      <c r="C331" s="3" t="s">
        <v>2935</v>
      </c>
      <c r="D331" s="4">
        <v>7395.84</v>
      </c>
      <c r="E331" s="3" t="s">
        <v>3031</v>
      </c>
      <c r="F331" s="3" t="s">
        <v>3031</v>
      </c>
      <c r="G331" s="3" t="s">
        <v>3115</v>
      </c>
      <c r="H331" s="3" t="s">
        <v>3161</v>
      </c>
      <c r="I331" s="3" t="s">
        <v>3240</v>
      </c>
      <c r="J331" s="5">
        <v>-5.8789030000000002</v>
      </c>
      <c r="K331" s="5">
        <v>-3.5891280000000001</v>
      </c>
      <c r="L331" s="4">
        <v>-6.9565219999999997</v>
      </c>
      <c r="M331" s="4">
        <v>-5.5048570000000003</v>
      </c>
      <c r="N331" s="4">
        <v>14.657534</v>
      </c>
      <c r="O331" s="4">
        <v>8.652291</v>
      </c>
      <c r="P331" s="4">
        <v>2.0462799999999999</v>
      </c>
      <c r="Q331" s="4">
        <v>7.2330389999999998</v>
      </c>
      <c r="R331" s="4">
        <v>14.709279</v>
      </c>
      <c r="S331" s="3" t="s">
        <v>4071</v>
      </c>
      <c r="T331" s="4">
        <v>64.2</v>
      </c>
      <c r="U331" s="4">
        <v>7395.84</v>
      </c>
      <c r="V331" s="10">
        <v>15420.84</v>
      </c>
      <c r="W331" s="4">
        <v>1.93146417445483</v>
      </c>
      <c r="X331" s="4">
        <v>73.31</v>
      </c>
      <c r="Y331" s="4">
        <v>54.06</v>
      </c>
      <c r="Z331" s="4">
        <v>14.657534</v>
      </c>
      <c r="AA331" s="10">
        <v>10.1551909318</v>
      </c>
      <c r="AB331" s="10">
        <v>10.1551909318</v>
      </c>
      <c r="AC331" s="4">
        <v>1.2580229999999999</v>
      </c>
      <c r="AD331" s="4">
        <v>1.5036027430701999</v>
      </c>
      <c r="AE331" s="4">
        <v>1.5036027430701999</v>
      </c>
      <c r="AF331" s="4">
        <v>7.2330389999999998</v>
      </c>
      <c r="AG331" s="4">
        <v>8.5770932923170005</v>
      </c>
      <c r="AH331" s="4">
        <v>8.5770932923170005</v>
      </c>
      <c r="AI331" s="4">
        <v>2.0462799999999999</v>
      </c>
      <c r="AJ331" s="4" t="s">
        <v>2924</v>
      </c>
    </row>
    <row r="332" spans="1:36" x14ac:dyDescent="0.3">
      <c r="A332" s="1" t="s">
        <v>326</v>
      </c>
      <c r="B332" s="2">
        <v>4095864</v>
      </c>
      <c r="C332" s="3" t="s">
        <v>2935</v>
      </c>
      <c r="D332" s="4">
        <v>18290.21383665</v>
      </c>
      <c r="E332" s="3" t="s">
        <v>2925</v>
      </c>
      <c r="F332" s="3" t="s">
        <v>2926</v>
      </c>
      <c r="G332" s="3" t="s">
        <v>2927</v>
      </c>
      <c r="H332" s="3" t="s">
        <v>3241</v>
      </c>
      <c r="I332" s="3" t="s">
        <v>3242</v>
      </c>
      <c r="J332" s="4">
        <v>12.358813</v>
      </c>
      <c r="K332" s="4">
        <v>-12.076053</v>
      </c>
      <c r="L332" s="4">
        <v>-1.4060159999999999</v>
      </c>
      <c r="M332" s="4">
        <v>-2.3401830000000001</v>
      </c>
      <c r="N332" s="4">
        <v>14.633938000000001</v>
      </c>
      <c r="O332" s="4">
        <v>17.912479000000001</v>
      </c>
      <c r="P332" s="4">
        <v>5.9347899999999996</v>
      </c>
      <c r="Q332" s="4">
        <v>5.8818169999999999</v>
      </c>
      <c r="R332" s="4">
        <v>17.817568999999999</v>
      </c>
      <c r="S332" s="3" t="s">
        <v>4072</v>
      </c>
      <c r="T332" s="4">
        <v>85.55</v>
      </c>
      <c r="U332" s="4">
        <v>18290.21383665</v>
      </c>
      <c r="V332" s="10">
        <v>21539.213835999999</v>
      </c>
      <c r="W332" s="4">
        <v>4.3950905902980697</v>
      </c>
      <c r="X332" s="4">
        <v>103.71</v>
      </c>
      <c r="Y332" s="4">
        <v>69.290000000000006</v>
      </c>
      <c r="Z332" s="4">
        <v>14.633938000000001</v>
      </c>
      <c r="AA332" s="10">
        <v>13.2041981787</v>
      </c>
      <c r="AB332" s="10">
        <v>13.793626071</v>
      </c>
      <c r="AC332" s="4">
        <v>0.51009400000000005</v>
      </c>
      <c r="AD332" s="4">
        <v>0.51821643285600005</v>
      </c>
      <c r="AE332" s="4">
        <v>0.52201877460720003</v>
      </c>
      <c r="AF332" s="4">
        <v>5.8818169999999999</v>
      </c>
      <c r="AG332" s="4">
        <v>8.1697126833994993</v>
      </c>
      <c r="AH332" s="4">
        <v>8.3840952920761005</v>
      </c>
      <c r="AI332" s="4">
        <v>5.9347899999999996</v>
      </c>
      <c r="AJ332" s="4">
        <v>11.524990000000001</v>
      </c>
    </row>
    <row r="333" spans="1:36" x14ac:dyDescent="0.3">
      <c r="A333" s="1" t="s">
        <v>327</v>
      </c>
      <c r="B333" s="2">
        <v>5092477</v>
      </c>
      <c r="C333" s="3" t="s">
        <v>2935</v>
      </c>
      <c r="D333" s="4">
        <v>3530.4207202600001</v>
      </c>
      <c r="E333" s="3" t="s">
        <v>2925</v>
      </c>
      <c r="F333" s="3" t="s">
        <v>2926</v>
      </c>
      <c r="G333" s="3" t="s">
        <v>2927</v>
      </c>
      <c r="H333" s="3" t="s">
        <v>3243</v>
      </c>
      <c r="I333" s="3" t="s">
        <v>3228</v>
      </c>
      <c r="J333" s="4">
        <v>-22.001418999999999</v>
      </c>
      <c r="K333" s="4">
        <v>-20.246734</v>
      </c>
      <c r="L333" s="4">
        <v>-8.4166670000000003</v>
      </c>
      <c r="M333" s="4">
        <v>-4.1848299999999998</v>
      </c>
      <c r="N333" s="4">
        <v>9.0502050000000001</v>
      </c>
      <c r="O333" s="4">
        <v>4.5376010000000004</v>
      </c>
      <c r="P333" s="4">
        <v>58.386834999999998</v>
      </c>
      <c r="Q333" s="4">
        <v>31.573073999999998</v>
      </c>
      <c r="R333" s="4">
        <v>64.341020999999998</v>
      </c>
      <c r="S333" s="3" t="s">
        <v>4073</v>
      </c>
      <c r="T333" s="5">
        <v>10.99</v>
      </c>
      <c r="U333" s="4">
        <v>3530.4207202600001</v>
      </c>
      <c r="V333" s="10">
        <v>3782.7517600000001</v>
      </c>
      <c r="W333" s="4">
        <v>13.621474067333899</v>
      </c>
      <c r="X333" s="4">
        <v>21.2818</v>
      </c>
      <c r="Y333" s="4">
        <v>10.77</v>
      </c>
      <c r="Z333" s="4">
        <v>9.0502050000000001</v>
      </c>
      <c r="AA333" s="10">
        <v>6.2489907782782002</v>
      </c>
      <c r="AB333" s="10">
        <v>7.9003421767409003</v>
      </c>
      <c r="AC333" s="4">
        <v>5.3975949999999999</v>
      </c>
      <c r="AD333" s="4">
        <v>5.1843509446620004</v>
      </c>
      <c r="AE333" s="4">
        <v>5.4546458490829002</v>
      </c>
      <c r="AF333" s="4">
        <v>31.573073999999998</v>
      </c>
      <c r="AG333" s="4">
        <v>24.661838157014898</v>
      </c>
      <c r="AH333" s="4">
        <v>26.927547565883302</v>
      </c>
      <c r="AI333" s="4">
        <v>58.386834999999998</v>
      </c>
      <c r="AJ333" s="4" t="s">
        <v>2924</v>
      </c>
    </row>
    <row r="334" spans="1:36" x14ac:dyDescent="0.3">
      <c r="A334" s="1" t="s">
        <v>328</v>
      </c>
      <c r="B334" s="2">
        <v>4051608</v>
      </c>
      <c r="C334" s="3" t="s">
        <v>2919</v>
      </c>
      <c r="D334" s="4">
        <v>4198.9548475000001</v>
      </c>
      <c r="E334" s="3" t="s">
        <v>2930</v>
      </c>
      <c r="F334" s="3" t="s">
        <v>2953</v>
      </c>
      <c r="G334" s="3" t="s">
        <v>2954</v>
      </c>
      <c r="H334" s="3" t="s">
        <v>3244</v>
      </c>
      <c r="I334" s="3" t="s">
        <v>3155</v>
      </c>
      <c r="J334" s="4">
        <v>30.988023999999999</v>
      </c>
      <c r="K334" s="4">
        <v>-10.348361000000001</v>
      </c>
      <c r="L334" s="4">
        <v>-13.622902</v>
      </c>
      <c r="M334" s="4">
        <v>-3.2079650000000002</v>
      </c>
      <c r="N334" s="4">
        <v>35</v>
      </c>
      <c r="O334" s="4">
        <v>20.103904693850101</v>
      </c>
      <c r="P334" s="4">
        <v>4.9323560000000004</v>
      </c>
      <c r="Q334" s="4" t="s">
        <v>2934</v>
      </c>
      <c r="R334" s="4" t="s">
        <v>2934</v>
      </c>
      <c r="S334" s="3" t="s">
        <v>4074</v>
      </c>
      <c r="T334" s="5">
        <v>8.75</v>
      </c>
      <c r="U334" s="4">
        <v>4198.9548475000001</v>
      </c>
      <c r="V334" s="10" t="s">
        <v>2934</v>
      </c>
      <c r="W334" s="4">
        <v>0.91428571428571404</v>
      </c>
      <c r="X334" s="4">
        <v>11.79</v>
      </c>
      <c r="Y334" s="5">
        <v>6.5750000000000002</v>
      </c>
      <c r="Z334" s="4">
        <v>36.157024999999997</v>
      </c>
      <c r="AA334" s="10">
        <v>8.2547169810999996</v>
      </c>
      <c r="AB334" s="10">
        <v>8.8383838383000004</v>
      </c>
      <c r="AC334" s="4" t="s">
        <v>2934</v>
      </c>
      <c r="AD334" s="4" t="s">
        <v>2934</v>
      </c>
      <c r="AE334" s="4" t="s">
        <v>2934</v>
      </c>
      <c r="AF334" s="4" t="s">
        <v>2934</v>
      </c>
      <c r="AG334" s="4" t="s">
        <v>2934</v>
      </c>
      <c r="AH334" s="4" t="s">
        <v>2934</v>
      </c>
      <c r="AI334" s="4">
        <v>4.9323560000000004</v>
      </c>
      <c r="AJ334" s="4">
        <v>27.006173</v>
      </c>
    </row>
    <row r="335" spans="1:36" x14ac:dyDescent="0.3">
      <c r="A335" s="1" t="s">
        <v>329</v>
      </c>
      <c r="B335" s="2">
        <v>20762399</v>
      </c>
      <c r="C335" s="3" t="s">
        <v>2940</v>
      </c>
      <c r="D335" s="4">
        <v>957.17073820999997</v>
      </c>
      <c r="E335" s="3" t="s">
        <v>2920</v>
      </c>
      <c r="F335" s="3" t="s">
        <v>2921</v>
      </c>
      <c r="G335" s="3" t="s">
        <v>2941</v>
      </c>
      <c r="H335" s="3" t="s">
        <v>2941</v>
      </c>
      <c r="I335" s="3" t="s">
        <v>3048</v>
      </c>
      <c r="J335" s="4">
        <v>-24.861170000000001</v>
      </c>
      <c r="K335" s="4">
        <v>-31.315892000000002</v>
      </c>
      <c r="L335" s="4">
        <v>-4.2981499999999997</v>
      </c>
      <c r="M335" s="4">
        <v>0.51428600000000002</v>
      </c>
      <c r="N335" s="4" t="s">
        <v>2924</v>
      </c>
      <c r="O335" s="4" t="s">
        <v>2924</v>
      </c>
      <c r="P335" s="4">
        <v>1.8782700000000001</v>
      </c>
      <c r="Q335" s="4" t="s">
        <v>2924</v>
      </c>
      <c r="R335" s="4" t="s">
        <v>2934</v>
      </c>
      <c r="S335" s="3" t="s">
        <v>4075</v>
      </c>
      <c r="T335" s="4">
        <v>17.59</v>
      </c>
      <c r="U335" s="4">
        <v>957.17073820999997</v>
      </c>
      <c r="V335" s="10">
        <v>436.85773799999998</v>
      </c>
      <c r="W335" s="4">
        <v>0</v>
      </c>
      <c r="X335" s="4">
        <v>28.09</v>
      </c>
      <c r="Y335" s="4">
        <v>16.010000000000002</v>
      </c>
      <c r="Z335" s="4" t="s">
        <v>2924</v>
      </c>
      <c r="AA335" s="10" t="s">
        <v>2924</v>
      </c>
      <c r="AB335" s="10" t="s">
        <v>2924</v>
      </c>
      <c r="AC335" s="4" t="s">
        <v>2934</v>
      </c>
      <c r="AD335" s="4" t="s">
        <v>2934</v>
      </c>
      <c r="AE335" s="4" t="s">
        <v>2934</v>
      </c>
      <c r="AF335" s="4" t="s">
        <v>2924</v>
      </c>
      <c r="AG335" s="4" t="s">
        <v>2924</v>
      </c>
      <c r="AH335" s="4" t="s">
        <v>2924</v>
      </c>
      <c r="AI335" s="4">
        <v>1.8782700000000001</v>
      </c>
      <c r="AJ335" s="4">
        <v>1.8782700000000001</v>
      </c>
    </row>
    <row r="336" spans="1:36" x14ac:dyDescent="0.3">
      <c r="A336" s="1" t="s">
        <v>330</v>
      </c>
      <c r="B336" s="2">
        <v>4865862</v>
      </c>
      <c r="C336" s="3" t="s">
        <v>2919</v>
      </c>
      <c r="D336" s="4">
        <v>1013.59558828</v>
      </c>
      <c r="E336" s="3" t="s">
        <v>2920</v>
      </c>
      <c r="F336" s="3" t="s">
        <v>2921</v>
      </c>
      <c r="G336" s="3" t="s">
        <v>2941</v>
      </c>
      <c r="H336" s="3" t="s">
        <v>2941</v>
      </c>
      <c r="I336" s="3" t="s">
        <v>3048</v>
      </c>
      <c r="J336" s="4">
        <v>-21.371184</v>
      </c>
      <c r="K336" s="4">
        <v>-42.227469999999997</v>
      </c>
      <c r="L336" s="4">
        <v>-27.897839000000001</v>
      </c>
      <c r="M336" s="4">
        <v>6.2997829999999997</v>
      </c>
      <c r="N336" s="4" t="s">
        <v>2924</v>
      </c>
      <c r="O336" s="4" t="s">
        <v>2924</v>
      </c>
      <c r="P336" s="4">
        <v>1.219168</v>
      </c>
      <c r="Q336" s="4" t="s">
        <v>2924</v>
      </c>
      <c r="R336" s="4" t="s">
        <v>2924</v>
      </c>
      <c r="S336" s="3" t="s">
        <v>4076</v>
      </c>
      <c r="T336" s="4">
        <v>14.68</v>
      </c>
      <c r="U336" s="4">
        <v>1013.59558828</v>
      </c>
      <c r="V336" s="10">
        <v>133.82058799999999</v>
      </c>
      <c r="W336" s="4">
        <v>0</v>
      </c>
      <c r="X336" s="4">
        <v>28.670102</v>
      </c>
      <c r="Y336" s="4">
        <v>12.17</v>
      </c>
      <c r="Z336" s="4" t="s">
        <v>2924</v>
      </c>
      <c r="AA336" s="10" t="s">
        <v>2924</v>
      </c>
      <c r="AB336" s="10" t="s">
        <v>2924</v>
      </c>
      <c r="AC336" s="4">
        <v>3.6267710000000002</v>
      </c>
      <c r="AD336" s="4">
        <v>5.5069974197637004</v>
      </c>
      <c r="AE336" s="4">
        <v>3.6165771579914998</v>
      </c>
      <c r="AF336" s="4" t="s">
        <v>2924</v>
      </c>
      <c r="AG336" s="4" t="s">
        <v>2924</v>
      </c>
      <c r="AH336" s="4" t="s">
        <v>2924</v>
      </c>
      <c r="AI336" s="4">
        <v>1.219168</v>
      </c>
      <c r="AJ336" s="4">
        <v>1.219168</v>
      </c>
    </row>
    <row r="337" spans="1:36" x14ac:dyDescent="0.3">
      <c r="A337" s="1" t="s">
        <v>331</v>
      </c>
      <c r="B337" s="2">
        <v>21923391</v>
      </c>
      <c r="C337" s="3" t="s">
        <v>2940</v>
      </c>
      <c r="D337" s="4">
        <v>484.3882764</v>
      </c>
      <c r="E337" s="3" t="s">
        <v>2945</v>
      </c>
      <c r="F337" s="3" t="s">
        <v>2946</v>
      </c>
      <c r="G337" s="3" t="s">
        <v>2984</v>
      </c>
      <c r="H337" s="3" t="s">
        <v>3061</v>
      </c>
      <c r="I337" s="3" t="s">
        <v>3063</v>
      </c>
      <c r="J337" s="4">
        <v>-36.28866</v>
      </c>
      <c r="K337" s="4">
        <v>2.1487599999999998</v>
      </c>
      <c r="L337" s="4">
        <v>-2.9827319999999999</v>
      </c>
      <c r="M337" s="4">
        <v>-12.215909</v>
      </c>
      <c r="N337" s="4" t="s">
        <v>2924</v>
      </c>
      <c r="O337" s="4">
        <v>20.531561</v>
      </c>
      <c r="P337" s="4">
        <v>16.702703</v>
      </c>
      <c r="Q337" s="4" t="s">
        <v>2924</v>
      </c>
      <c r="R337" s="4">
        <v>11.546673</v>
      </c>
      <c r="S337" s="3" t="s">
        <v>4077</v>
      </c>
      <c r="T337" s="4">
        <v>6.18</v>
      </c>
      <c r="U337" s="4">
        <v>484.3882764</v>
      </c>
      <c r="V337" s="10">
        <v>537.97827600000005</v>
      </c>
      <c r="W337" s="4">
        <v>0</v>
      </c>
      <c r="X337" s="5">
        <v>10.19</v>
      </c>
      <c r="Y337" s="5">
        <v>5.125</v>
      </c>
      <c r="Z337" s="4" t="s">
        <v>2924</v>
      </c>
      <c r="AA337" s="10">
        <v>24.543288323999999</v>
      </c>
      <c r="AB337" s="10">
        <v>25.9097769579</v>
      </c>
      <c r="AC337" s="4">
        <v>1.63</v>
      </c>
      <c r="AD337" s="4">
        <v>1.5615262590822001</v>
      </c>
      <c r="AE337" s="4">
        <v>1.6166720963600001</v>
      </c>
      <c r="AF337" s="4" t="s">
        <v>2924</v>
      </c>
      <c r="AG337" s="4">
        <v>20.442777898108801</v>
      </c>
      <c r="AH337" s="4">
        <v>26.1157799079018</v>
      </c>
      <c r="AI337" s="4">
        <v>16.702703</v>
      </c>
      <c r="AJ337" s="4" t="s">
        <v>2924</v>
      </c>
    </row>
    <row r="338" spans="1:36" x14ac:dyDescent="0.3">
      <c r="A338" s="1" t="s">
        <v>332</v>
      </c>
      <c r="B338" s="2">
        <v>4398473</v>
      </c>
      <c r="C338" s="3" t="s">
        <v>2935</v>
      </c>
      <c r="D338" s="4">
        <v>787.21888335999995</v>
      </c>
      <c r="E338" s="3" t="s">
        <v>2925</v>
      </c>
      <c r="F338" s="3" t="s">
        <v>2980</v>
      </c>
      <c r="G338" s="3" t="s">
        <v>2981</v>
      </c>
      <c r="H338" s="3" t="s">
        <v>3163</v>
      </c>
      <c r="I338" s="3" t="s">
        <v>3175</v>
      </c>
      <c r="J338" s="4">
        <v>54.480896000000001</v>
      </c>
      <c r="K338" s="4">
        <v>57.991484</v>
      </c>
      <c r="L338" s="4">
        <v>23.697721000000001</v>
      </c>
      <c r="M338" s="4">
        <v>11.408595999999999</v>
      </c>
      <c r="N338" s="4">
        <v>7.1809940000000001</v>
      </c>
      <c r="O338" s="4">
        <v>14.128788999999999</v>
      </c>
      <c r="P338" s="5">
        <v>1.3393250000000001</v>
      </c>
      <c r="Q338" s="4">
        <v>7.5726389999999997</v>
      </c>
      <c r="R338" s="4">
        <v>40.345865000000003</v>
      </c>
      <c r="S338" s="3" t="s">
        <v>4078</v>
      </c>
      <c r="T338" s="4">
        <v>1298.69</v>
      </c>
      <c r="U338" s="4">
        <v>787.21888335999995</v>
      </c>
      <c r="V338" s="10">
        <v>769.77388299999996</v>
      </c>
      <c r="W338" s="4">
        <v>0</v>
      </c>
      <c r="X338" s="5">
        <v>1317.89</v>
      </c>
      <c r="Y338" s="4">
        <v>750</v>
      </c>
      <c r="Z338" s="4">
        <v>7.1809940000000001</v>
      </c>
      <c r="AA338" s="10" t="s">
        <v>2924</v>
      </c>
      <c r="AB338" s="10" t="s">
        <v>2924</v>
      </c>
      <c r="AC338" s="5">
        <v>2.1284230000000002</v>
      </c>
      <c r="AD338" s="4">
        <v>0.72942500958029999</v>
      </c>
      <c r="AE338" s="4">
        <v>0.72942500958029999</v>
      </c>
      <c r="AF338" s="4">
        <v>7.5726389999999997</v>
      </c>
      <c r="AG338" s="4">
        <v>26.4806998862543</v>
      </c>
      <c r="AH338" s="4">
        <v>26.4806998862543</v>
      </c>
      <c r="AI338" s="5">
        <v>1.3393250000000001</v>
      </c>
      <c r="AJ338" s="4">
        <v>1.532475</v>
      </c>
    </row>
    <row r="339" spans="1:36" x14ac:dyDescent="0.3">
      <c r="A339" s="1" t="s">
        <v>333</v>
      </c>
      <c r="B339" s="2">
        <v>5295870</v>
      </c>
      <c r="C339" s="3" t="s">
        <v>2919</v>
      </c>
      <c r="D339" s="4">
        <v>7957.9356433800003</v>
      </c>
      <c r="E339" s="3" t="s">
        <v>3102</v>
      </c>
      <c r="F339" s="3" t="s">
        <v>3103</v>
      </c>
      <c r="G339" s="3" t="s">
        <v>3104</v>
      </c>
      <c r="H339" s="3" t="s">
        <v>3104</v>
      </c>
      <c r="I339" s="3" t="s">
        <v>2949</v>
      </c>
      <c r="J339" s="4">
        <v>78.090908999999996</v>
      </c>
      <c r="K339" s="4">
        <v>23.207547000000002</v>
      </c>
      <c r="L339" s="4">
        <v>2.084419</v>
      </c>
      <c r="M339" s="4">
        <v>-1.1105499999999999</v>
      </c>
      <c r="N339" s="4" t="s">
        <v>2924</v>
      </c>
      <c r="O339" s="4" t="s">
        <v>2934</v>
      </c>
      <c r="P339" s="4">
        <v>4.1829489999999998</v>
      </c>
      <c r="Q339" s="4" t="s">
        <v>2924</v>
      </c>
      <c r="R339" s="4" t="s">
        <v>2934</v>
      </c>
      <c r="S339" s="3" t="s">
        <v>4079</v>
      </c>
      <c r="T339" s="4">
        <v>19.59</v>
      </c>
      <c r="U339" s="4">
        <v>7957.9356433800003</v>
      </c>
      <c r="V339" s="10">
        <v>6398.3389530000004</v>
      </c>
      <c r="W339" s="4">
        <v>0</v>
      </c>
      <c r="X339" s="4">
        <v>31.77</v>
      </c>
      <c r="Y339" s="5">
        <v>8.8000000000000007</v>
      </c>
      <c r="Z339" s="4" t="s">
        <v>2924</v>
      </c>
      <c r="AA339" s="10">
        <v>68.286560125603501</v>
      </c>
      <c r="AB339" s="10" t="s">
        <v>2924</v>
      </c>
      <c r="AC339" s="4">
        <v>1.7637480000000001</v>
      </c>
      <c r="AD339" s="4">
        <v>1.5674265320486001</v>
      </c>
      <c r="AE339" s="4">
        <v>1.7458735148497999</v>
      </c>
      <c r="AF339" s="4" t="s">
        <v>2924</v>
      </c>
      <c r="AG339" s="4">
        <v>18.197368296204999</v>
      </c>
      <c r="AH339" s="4">
        <v>39.720278874202798</v>
      </c>
      <c r="AI339" s="4">
        <v>4.1829489999999998</v>
      </c>
      <c r="AJ339" s="4">
        <v>7.3966010000000004</v>
      </c>
    </row>
    <row r="340" spans="1:36" x14ac:dyDescent="0.3">
      <c r="A340" s="1" t="s">
        <v>334</v>
      </c>
      <c r="B340" s="2">
        <v>5137623</v>
      </c>
      <c r="C340" s="3" t="s">
        <v>2935</v>
      </c>
      <c r="D340" s="4">
        <v>9265.0224355200007</v>
      </c>
      <c r="E340" s="3" t="s">
        <v>2945</v>
      </c>
      <c r="F340" s="3" t="s">
        <v>2946</v>
      </c>
      <c r="G340" s="3" t="s">
        <v>2947</v>
      </c>
      <c r="H340" s="3" t="s">
        <v>2989</v>
      </c>
      <c r="I340" s="3" t="s">
        <v>2949</v>
      </c>
      <c r="J340" s="4">
        <v>7.1197800000000004</v>
      </c>
      <c r="K340" s="4">
        <v>64.983412999999999</v>
      </c>
      <c r="L340" s="4">
        <v>1.88937</v>
      </c>
      <c r="M340" s="4">
        <v>1.912568</v>
      </c>
      <c r="N340" s="4" t="s">
        <v>2924</v>
      </c>
      <c r="O340" s="4">
        <v>32.505446999999997</v>
      </c>
      <c r="P340" s="4">
        <v>2.3084060000000002</v>
      </c>
      <c r="Q340" s="4" t="s">
        <v>2924</v>
      </c>
      <c r="R340" s="4">
        <v>171.59086500000001</v>
      </c>
      <c r="S340" s="3" t="s">
        <v>4080</v>
      </c>
      <c r="T340" s="4">
        <v>89.52</v>
      </c>
      <c r="U340" s="4">
        <v>9265.0224355200007</v>
      </c>
      <c r="V340" s="10">
        <v>8767.3494350000001</v>
      </c>
      <c r="W340" s="4">
        <v>0</v>
      </c>
      <c r="X340" s="4">
        <v>97.86</v>
      </c>
      <c r="Y340" s="4">
        <v>43.11</v>
      </c>
      <c r="Z340" s="4" t="s">
        <v>2924</v>
      </c>
      <c r="AA340" s="10">
        <v>53.665847371200002</v>
      </c>
      <c r="AB340" s="10">
        <v>50.400581025400001</v>
      </c>
      <c r="AC340" s="4">
        <v>6.5250880000000002</v>
      </c>
      <c r="AD340" s="4">
        <v>5.8490949841957001</v>
      </c>
      <c r="AE340" s="4">
        <v>6.0173325454490003</v>
      </c>
      <c r="AF340" s="4" t="s">
        <v>2924</v>
      </c>
      <c r="AG340" s="4">
        <v>38.953099684770997</v>
      </c>
      <c r="AH340" s="4">
        <v>39.146301875656903</v>
      </c>
      <c r="AI340" s="4">
        <v>2.3084060000000002</v>
      </c>
      <c r="AJ340" s="5">
        <v>6.8534680000000003</v>
      </c>
    </row>
    <row r="341" spans="1:36" x14ac:dyDescent="0.3">
      <c r="A341" s="1" t="s">
        <v>335</v>
      </c>
      <c r="B341" s="2">
        <v>119020271</v>
      </c>
      <c r="C341" s="3" t="s">
        <v>2919</v>
      </c>
      <c r="D341" s="4">
        <v>548.92932248</v>
      </c>
      <c r="E341" s="3" t="s">
        <v>2936</v>
      </c>
      <c r="F341" s="3" t="s">
        <v>3056</v>
      </c>
      <c r="G341" s="3" t="s">
        <v>3057</v>
      </c>
      <c r="H341" s="3" t="s">
        <v>3057</v>
      </c>
      <c r="I341" s="3" t="s">
        <v>3245</v>
      </c>
      <c r="J341" s="4">
        <v>-55.413659000000003</v>
      </c>
      <c r="K341" s="4">
        <v>-55.413659000000003</v>
      </c>
      <c r="L341" s="4">
        <v>-1.2300120000000001</v>
      </c>
      <c r="M341" s="4">
        <v>-16.737521000000001</v>
      </c>
      <c r="N341" s="4">
        <v>41.234578999999997</v>
      </c>
      <c r="O341" s="4" t="s">
        <v>2934</v>
      </c>
      <c r="P341" s="4" t="s">
        <v>2924</v>
      </c>
      <c r="Q341" s="4">
        <v>38.498282000000003</v>
      </c>
      <c r="R341" s="4" t="s">
        <v>2934</v>
      </c>
      <c r="S341" s="3" t="s">
        <v>4081</v>
      </c>
      <c r="T341" s="4">
        <v>8.0299999999999994</v>
      </c>
      <c r="U341" s="4">
        <v>548.92932248</v>
      </c>
      <c r="V341" s="10">
        <v>883.14302199999997</v>
      </c>
      <c r="W341" s="4">
        <v>0</v>
      </c>
      <c r="X341" s="4">
        <v>21.9499</v>
      </c>
      <c r="Y341" s="5">
        <v>6.5000999999999998</v>
      </c>
      <c r="Z341" s="4">
        <v>41.234578999999997</v>
      </c>
      <c r="AA341" s="10" t="s">
        <v>2934</v>
      </c>
      <c r="AB341" s="10" t="s">
        <v>2934</v>
      </c>
      <c r="AC341" s="4">
        <v>1.3317540000000001</v>
      </c>
      <c r="AD341" s="4" t="s">
        <v>2934</v>
      </c>
      <c r="AE341" s="4" t="s">
        <v>2934</v>
      </c>
      <c r="AF341" s="4">
        <v>38.498282000000003</v>
      </c>
      <c r="AG341" s="4" t="s">
        <v>2934</v>
      </c>
      <c r="AH341" s="4" t="s">
        <v>2934</v>
      </c>
      <c r="AI341" s="4" t="s">
        <v>2924</v>
      </c>
      <c r="AJ341" s="4" t="s">
        <v>2924</v>
      </c>
    </row>
    <row r="342" spans="1:36" x14ac:dyDescent="0.3">
      <c r="A342" s="1" t="s">
        <v>336</v>
      </c>
      <c r="B342" s="2">
        <v>7269053</v>
      </c>
      <c r="C342" s="3" t="s">
        <v>2919</v>
      </c>
      <c r="D342" s="4">
        <v>220.11125132000001</v>
      </c>
      <c r="E342" s="3" t="s">
        <v>2920</v>
      </c>
      <c r="F342" s="3" t="s">
        <v>2921</v>
      </c>
      <c r="G342" s="3" t="s">
        <v>3109</v>
      </c>
      <c r="H342" s="3" t="s">
        <v>3109</v>
      </c>
      <c r="I342" s="3" t="s">
        <v>3246</v>
      </c>
      <c r="J342" s="4">
        <v>-66.466412000000005</v>
      </c>
      <c r="K342" s="4">
        <v>-66.466412000000005</v>
      </c>
      <c r="L342" s="4">
        <v>-66.630435000000006</v>
      </c>
      <c r="M342" s="4">
        <v>43.457943999999998</v>
      </c>
      <c r="N342" s="4" t="s">
        <v>2934</v>
      </c>
      <c r="O342" s="4" t="s">
        <v>2934</v>
      </c>
      <c r="P342" s="4" t="s">
        <v>2934</v>
      </c>
      <c r="Q342" s="4" t="s">
        <v>2934</v>
      </c>
      <c r="R342" s="4" t="s">
        <v>2934</v>
      </c>
      <c r="S342" s="3" t="s">
        <v>4082</v>
      </c>
      <c r="T342" s="4">
        <v>6.14</v>
      </c>
      <c r="U342" s="4">
        <v>220.11125132000001</v>
      </c>
      <c r="V342" s="10">
        <v>-104.149749</v>
      </c>
      <c r="W342" s="4">
        <v>0</v>
      </c>
      <c r="X342" s="4">
        <v>26.62</v>
      </c>
      <c r="Y342" s="4">
        <v>3.85</v>
      </c>
      <c r="Z342" s="4" t="s">
        <v>2934</v>
      </c>
      <c r="AA342" s="10" t="s">
        <v>2924</v>
      </c>
      <c r="AB342" s="10" t="s">
        <v>2924</v>
      </c>
      <c r="AC342" s="4" t="s">
        <v>2934</v>
      </c>
      <c r="AD342" s="4" t="s">
        <v>2934</v>
      </c>
      <c r="AE342" s="4" t="s">
        <v>2934</v>
      </c>
      <c r="AF342" s="4" t="s">
        <v>2934</v>
      </c>
      <c r="AG342" s="4">
        <v>0.94334439263509995</v>
      </c>
      <c r="AH342" s="4">
        <v>1.3341591817786</v>
      </c>
      <c r="AI342" s="4" t="s">
        <v>2934</v>
      </c>
      <c r="AJ342" s="4" t="s">
        <v>2934</v>
      </c>
    </row>
    <row r="343" spans="1:36" x14ac:dyDescent="0.3">
      <c r="A343" s="1" t="s">
        <v>337</v>
      </c>
      <c r="B343" s="2">
        <v>4812549</v>
      </c>
      <c r="C343" s="3" t="s">
        <v>2919</v>
      </c>
      <c r="D343" s="4">
        <v>1567.9935624699999</v>
      </c>
      <c r="E343" s="3" t="s">
        <v>2920</v>
      </c>
      <c r="F343" s="3" t="s">
        <v>2921</v>
      </c>
      <c r="G343" s="3" t="s">
        <v>2941</v>
      </c>
      <c r="H343" s="3" t="s">
        <v>2941</v>
      </c>
      <c r="I343" s="3" t="s">
        <v>2942</v>
      </c>
      <c r="J343" s="4">
        <v>27.441077</v>
      </c>
      <c r="K343" s="4">
        <v>-6.6584459999999996</v>
      </c>
      <c r="L343" s="4">
        <v>3.6986300000000001</v>
      </c>
      <c r="M343" s="4">
        <v>0.53120900000000004</v>
      </c>
      <c r="N343" s="4" t="s">
        <v>2924</v>
      </c>
      <c r="O343" s="4" t="s">
        <v>2924</v>
      </c>
      <c r="P343" s="4" t="s">
        <v>2924</v>
      </c>
      <c r="Q343" s="4" t="s">
        <v>2924</v>
      </c>
      <c r="R343" s="4">
        <v>26.832492999999999</v>
      </c>
      <c r="S343" s="3" t="s">
        <v>4083</v>
      </c>
      <c r="T343" s="5">
        <v>7.57</v>
      </c>
      <c r="U343" s="4">
        <v>1567.9935624699999</v>
      </c>
      <c r="V343" s="10">
        <v>2080.1185620000001</v>
      </c>
      <c r="W343" s="4">
        <v>0</v>
      </c>
      <c r="X343" s="4">
        <v>8.8800000000000008</v>
      </c>
      <c r="Y343" s="5">
        <v>4.03</v>
      </c>
      <c r="Z343" s="4" t="s">
        <v>2924</v>
      </c>
      <c r="AA343" s="10" t="s">
        <v>2924</v>
      </c>
      <c r="AB343" s="10" t="s">
        <v>2924</v>
      </c>
      <c r="AC343" s="4">
        <v>5.0417459999999998</v>
      </c>
      <c r="AD343" s="4">
        <v>4.0395836475321998</v>
      </c>
      <c r="AE343" s="4">
        <v>4.6616183216794997</v>
      </c>
      <c r="AF343" s="4" t="s">
        <v>2924</v>
      </c>
      <c r="AG343" s="4">
        <v>49.1750309572273</v>
      </c>
      <c r="AH343" s="4">
        <v>241.71966323862651</v>
      </c>
      <c r="AI343" s="4" t="s">
        <v>2924</v>
      </c>
      <c r="AJ343" s="4" t="s">
        <v>2924</v>
      </c>
    </row>
    <row r="344" spans="1:36" x14ac:dyDescent="0.3">
      <c r="A344" s="1" t="s">
        <v>338</v>
      </c>
      <c r="B344" s="2">
        <v>4152157</v>
      </c>
      <c r="C344" s="3" t="s">
        <v>2919</v>
      </c>
      <c r="D344" s="4">
        <v>21343.5117298</v>
      </c>
      <c r="E344" s="3" t="s">
        <v>2920</v>
      </c>
      <c r="F344" s="3" t="s">
        <v>2921</v>
      </c>
      <c r="G344" s="3" t="s">
        <v>2941</v>
      </c>
      <c r="H344" s="3" t="s">
        <v>2941</v>
      </c>
      <c r="I344" s="3" t="s">
        <v>2942</v>
      </c>
      <c r="J344" s="4">
        <v>-43.222079999999998</v>
      </c>
      <c r="K344" s="4">
        <v>-26.529896000000001</v>
      </c>
      <c r="L344" s="4">
        <v>-6.1089739999999999</v>
      </c>
      <c r="M344" s="4">
        <v>-2.3728590000000001</v>
      </c>
      <c r="N344" s="4">
        <v>13.315455</v>
      </c>
      <c r="O344" s="4">
        <v>12.034344000000001</v>
      </c>
      <c r="P344" s="4">
        <v>1.30453</v>
      </c>
      <c r="Q344" s="4">
        <v>8.5965070000000008</v>
      </c>
      <c r="R344" s="4">
        <v>11.983349</v>
      </c>
      <c r="S344" s="3" t="s">
        <v>4084</v>
      </c>
      <c r="T344" s="5">
        <v>146.47</v>
      </c>
      <c r="U344" s="4">
        <v>21343.5117298</v>
      </c>
      <c r="V344" s="10">
        <v>26295.211728999999</v>
      </c>
      <c r="W344" s="4">
        <v>0</v>
      </c>
      <c r="X344" s="4">
        <v>268.29500000000002</v>
      </c>
      <c r="Y344" s="4">
        <v>145.07089999999999</v>
      </c>
      <c r="Z344" s="4">
        <v>13.315455</v>
      </c>
      <c r="AA344" s="10">
        <v>9.3002139804000006</v>
      </c>
      <c r="AB344" s="10">
        <v>8.9135205331999998</v>
      </c>
      <c r="AC344" s="4">
        <v>2.7369460000000001</v>
      </c>
      <c r="AD344" s="4">
        <v>2.7716400076642</v>
      </c>
      <c r="AE344" s="4">
        <v>2.7268953838676002</v>
      </c>
      <c r="AF344" s="4">
        <v>8.5965070000000008</v>
      </c>
      <c r="AG344" s="4">
        <v>7.4955333534296003</v>
      </c>
      <c r="AH344" s="4">
        <v>7.5862062413649998</v>
      </c>
      <c r="AI344" s="4">
        <v>1.30453</v>
      </c>
      <c r="AJ344" s="4" t="s">
        <v>2924</v>
      </c>
    </row>
    <row r="345" spans="1:36" x14ac:dyDescent="0.3">
      <c r="A345" s="1" t="s">
        <v>339</v>
      </c>
      <c r="B345" s="2">
        <v>106997565</v>
      </c>
      <c r="C345" s="3" t="s">
        <v>2935</v>
      </c>
      <c r="D345" s="4">
        <v>3666.6926399600002</v>
      </c>
      <c r="E345" s="3" t="s">
        <v>2920</v>
      </c>
      <c r="F345" s="3" t="s">
        <v>2921</v>
      </c>
      <c r="G345" s="3" t="s">
        <v>2941</v>
      </c>
      <c r="H345" s="3" t="s">
        <v>2941</v>
      </c>
      <c r="I345" s="3" t="s">
        <v>2942</v>
      </c>
      <c r="J345" s="4">
        <v>-9.5309380000000008</v>
      </c>
      <c r="K345" s="4">
        <v>-10.225303</v>
      </c>
      <c r="L345" s="4">
        <v>-22.571002</v>
      </c>
      <c r="M345" s="4">
        <v>-5.7447359999999996</v>
      </c>
      <c r="N345" s="4" t="s">
        <v>2924</v>
      </c>
      <c r="O345" s="4" t="s">
        <v>2924</v>
      </c>
      <c r="P345" s="4">
        <v>10.888889000000001</v>
      </c>
      <c r="Q345" s="4" t="s">
        <v>2924</v>
      </c>
      <c r="R345" s="4" t="s">
        <v>2924</v>
      </c>
      <c r="S345" s="3" t="s">
        <v>4085</v>
      </c>
      <c r="T345" s="4">
        <v>36.26</v>
      </c>
      <c r="U345" s="4">
        <v>3666.6926399600002</v>
      </c>
      <c r="V345" s="10">
        <v>3316.8646389999999</v>
      </c>
      <c r="W345" s="4">
        <v>0</v>
      </c>
      <c r="X345" s="4">
        <v>62.21</v>
      </c>
      <c r="Y345" s="4">
        <v>26.8</v>
      </c>
      <c r="Z345" s="4" t="s">
        <v>2924</v>
      </c>
      <c r="AA345" s="10" t="s">
        <v>2924</v>
      </c>
      <c r="AB345" s="10" t="s">
        <v>2924</v>
      </c>
      <c r="AC345" s="4" t="s">
        <v>2934</v>
      </c>
      <c r="AD345" s="4">
        <v>195.98006670802681</v>
      </c>
      <c r="AE345" s="4" t="s">
        <v>2924</v>
      </c>
      <c r="AF345" s="4" t="s">
        <v>2924</v>
      </c>
      <c r="AG345" s="4" t="s">
        <v>2924</v>
      </c>
      <c r="AH345" s="4" t="s">
        <v>2924</v>
      </c>
      <c r="AI345" s="4">
        <v>10.888889000000001</v>
      </c>
      <c r="AJ345" s="4">
        <v>11.618071</v>
      </c>
    </row>
    <row r="346" spans="1:36" x14ac:dyDescent="0.3">
      <c r="A346" s="1" t="s">
        <v>340</v>
      </c>
      <c r="B346" s="2">
        <v>4812047</v>
      </c>
      <c r="C346" s="3" t="s">
        <v>2956</v>
      </c>
      <c r="D346" s="4">
        <v>1270.5457914599999</v>
      </c>
      <c r="E346" s="3" t="s">
        <v>2920</v>
      </c>
      <c r="F346" s="3" t="s">
        <v>2921</v>
      </c>
      <c r="G346" s="3" t="s">
        <v>2922</v>
      </c>
      <c r="H346" s="3" t="s">
        <v>2922</v>
      </c>
      <c r="I346" s="3" t="s">
        <v>3106</v>
      </c>
      <c r="J346" s="4">
        <v>70.867124000000004</v>
      </c>
      <c r="K346" s="4">
        <v>6.2863800000000003</v>
      </c>
      <c r="L346" s="4">
        <v>9.5161940000000005</v>
      </c>
      <c r="M346" s="4">
        <v>2.5842700000000001</v>
      </c>
      <c r="N346" s="4" t="s">
        <v>2924</v>
      </c>
      <c r="O346" s="4" t="s">
        <v>2924</v>
      </c>
      <c r="P346" s="4">
        <v>3.890625</v>
      </c>
      <c r="Q346" s="4" t="s">
        <v>2924</v>
      </c>
      <c r="R346" s="4">
        <v>115.819799</v>
      </c>
      <c r="S346" s="3" t="s">
        <v>4086</v>
      </c>
      <c r="T346" s="4">
        <v>27.39</v>
      </c>
      <c r="U346" s="4">
        <v>1270.5457914599999</v>
      </c>
      <c r="V346" s="10">
        <v>1275.624791</v>
      </c>
      <c r="W346" s="4">
        <v>0</v>
      </c>
      <c r="X346" s="4">
        <v>28.88</v>
      </c>
      <c r="Y346" s="4">
        <v>14.5</v>
      </c>
      <c r="Z346" s="4" t="s">
        <v>2924</v>
      </c>
      <c r="AA346" s="10" t="s">
        <v>2924</v>
      </c>
      <c r="AB346" s="10" t="s">
        <v>2924</v>
      </c>
      <c r="AC346" s="4">
        <v>8.6802589999999995</v>
      </c>
      <c r="AD346" s="4">
        <v>13.3563486550724</v>
      </c>
      <c r="AE346" s="4">
        <v>11.836976479616499</v>
      </c>
      <c r="AF346" s="4" t="s">
        <v>2924</v>
      </c>
      <c r="AG346" s="4">
        <v>63.047368184334303</v>
      </c>
      <c r="AH346" s="4">
        <v>82.766135773792499</v>
      </c>
      <c r="AI346" s="4">
        <v>3.890625</v>
      </c>
      <c r="AJ346" s="4">
        <v>15.387639999999999</v>
      </c>
    </row>
    <row r="347" spans="1:36" x14ac:dyDescent="0.3">
      <c r="A347" s="1" t="s">
        <v>341</v>
      </c>
      <c r="B347" s="2">
        <v>4810813</v>
      </c>
      <c r="C347" s="3" t="s">
        <v>2919</v>
      </c>
      <c r="D347" s="4">
        <v>12513.680830560001</v>
      </c>
      <c r="E347" s="3" t="s">
        <v>2920</v>
      </c>
      <c r="F347" s="3" t="s">
        <v>2921</v>
      </c>
      <c r="G347" s="3" t="s">
        <v>2941</v>
      </c>
      <c r="H347" s="3" t="s">
        <v>2941</v>
      </c>
      <c r="I347" s="3" t="s">
        <v>2942</v>
      </c>
      <c r="J347" s="4">
        <v>-31.753456</v>
      </c>
      <c r="K347" s="4">
        <v>-7.1155749999999998</v>
      </c>
      <c r="L347" s="4">
        <v>4.9552430000000003</v>
      </c>
      <c r="M347" s="4">
        <v>-0.530223</v>
      </c>
      <c r="N347" s="4">
        <v>39.083333000000003</v>
      </c>
      <c r="O347" s="4">
        <v>40.012188000000002</v>
      </c>
      <c r="P347" s="4">
        <v>2.311239</v>
      </c>
      <c r="Q347" s="4">
        <v>27.652419999999999</v>
      </c>
      <c r="R347" s="4">
        <v>78.724697000000006</v>
      </c>
      <c r="S347" s="3" t="s">
        <v>4087</v>
      </c>
      <c r="T347" s="4">
        <v>65.66</v>
      </c>
      <c r="U347" s="4">
        <v>12513.680830560001</v>
      </c>
      <c r="V347" s="10">
        <v>12185.92383</v>
      </c>
      <c r="W347" s="4">
        <v>0</v>
      </c>
      <c r="X347" s="4">
        <v>99.25</v>
      </c>
      <c r="Y347" s="4">
        <v>61.15</v>
      </c>
      <c r="Z347" s="4">
        <v>39.083333000000003</v>
      </c>
      <c r="AA347" s="10">
        <v>18.289693593300001</v>
      </c>
      <c r="AB347" s="10">
        <v>20.079510703299999</v>
      </c>
      <c r="AC347" s="4">
        <v>4.426723</v>
      </c>
      <c r="AD347" s="4">
        <v>4.1216999659668003</v>
      </c>
      <c r="AE347" s="4">
        <v>4.3296957159940996</v>
      </c>
      <c r="AF347" s="4">
        <v>27.652419999999999</v>
      </c>
      <c r="AG347" s="4">
        <v>17.396429255649199</v>
      </c>
      <c r="AH347" s="4">
        <v>21.986026913908599</v>
      </c>
      <c r="AI347" s="4">
        <v>2.311239</v>
      </c>
      <c r="AJ347" s="4">
        <v>2.5244140000000002</v>
      </c>
    </row>
    <row r="348" spans="1:36" x14ac:dyDescent="0.3">
      <c r="A348" s="1" t="s">
        <v>342</v>
      </c>
      <c r="B348" s="2">
        <v>5164480</v>
      </c>
      <c r="C348" s="3" t="s">
        <v>2919</v>
      </c>
      <c r="D348" s="4">
        <v>27109.771156160001</v>
      </c>
      <c r="E348" s="3" t="s">
        <v>2920</v>
      </c>
      <c r="F348" s="3" t="s">
        <v>2921</v>
      </c>
      <c r="G348" s="3" t="s">
        <v>2941</v>
      </c>
      <c r="H348" s="3" t="s">
        <v>2941</v>
      </c>
      <c r="I348" s="3" t="s">
        <v>2942</v>
      </c>
      <c r="J348" s="4">
        <v>7.3578279999999996</v>
      </c>
      <c r="K348" s="4">
        <v>0.71250500000000005</v>
      </c>
      <c r="L348" s="4">
        <v>10.710789</v>
      </c>
      <c r="M348" s="4">
        <v>-6.0641299999999996</v>
      </c>
      <c r="N348" s="4" t="s">
        <v>2924</v>
      </c>
      <c r="O348" s="4">
        <v>25.170687000000001</v>
      </c>
      <c r="P348" s="4">
        <v>1.271636</v>
      </c>
      <c r="Q348" s="4" t="s">
        <v>2924</v>
      </c>
      <c r="R348" s="4">
        <v>5.532902</v>
      </c>
      <c r="S348" s="3" t="s">
        <v>4088</v>
      </c>
      <c r="T348" s="4">
        <v>113.08</v>
      </c>
      <c r="U348" s="4">
        <v>27109.771156160001</v>
      </c>
      <c r="V348" s="10">
        <v>8745.2830859999995</v>
      </c>
      <c r="W348" s="4">
        <v>0</v>
      </c>
      <c r="X348" s="4">
        <v>131.49</v>
      </c>
      <c r="Y348" s="4">
        <v>76.530100000000004</v>
      </c>
      <c r="Z348" s="4" t="s">
        <v>2924</v>
      </c>
      <c r="AA348" s="10" t="s">
        <v>2924</v>
      </c>
      <c r="AB348" s="10" t="s">
        <v>2924</v>
      </c>
      <c r="AC348" s="4">
        <v>2.5791979999999999</v>
      </c>
      <c r="AD348" s="4">
        <v>3.2956365995855998</v>
      </c>
      <c r="AE348" s="4">
        <v>3.187967257091</v>
      </c>
      <c r="AF348" s="4" t="s">
        <v>2924</v>
      </c>
      <c r="AG348" s="4" t="s">
        <v>2924</v>
      </c>
      <c r="AH348" s="4" t="s">
        <v>2924</v>
      </c>
      <c r="AI348" s="4">
        <v>1.271636</v>
      </c>
      <c r="AJ348" s="4">
        <v>1.3604499999999999</v>
      </c>
    </row>
    <row r="349" spans="1:36" x14ac:dyDescent="0.3">
      <c r="A349" s="1" t="s">
        <v>343</v>
      </c>
      <c r="B349" s="2">
        <v>4098629</v>
      </c>
      <c r="C349" s="3" t="s">
        <v>2935</v>
      </c>
      <c r="D349" s="4">
        <v>9159.8792819699993</v>
      </c>
      <c r="E349" s="3" t="s">
        <v>2920</v>
      </c>
      <c r="F349" s="3" t="s">
        <v>2921</v>
      </c>
      <c r="G349" s="3" t="s">
        <v>2922</v>
      </c>
      <c r="H349" s="3" t="s">
        <v>2922</v>
      </c>
      <c r="I349" s="3" t="s">
        <v>3047</v>
      </c>
      <c r="J349" s="4">
        <v>2.0982729999999998</v>
      </c>
      <c r="K349" s="4">
        <v>-0.76967399999999997</v>
      </c>
      <c r="L349" s="4">
        <v>1.1677839999999999</v>
      </c>
      <c r="M349" s="4">
        <v>-2.6198410000000001</v>
      </c>
      <c r="N349" s="4" t="s">
        <v>2924</v>
      </c>
      <c r="O349" s="4">
        <v>41.599339000000001</v>
      </c>
      <c r="P349" s="4">
        <v>1.2243470000000001</v>
      </c>
      <c r="Q349" s="4">
        <v>16.172692000000001</v>
      </c>
      <c r="R349" s="4">
        <v>73.210003999999998</v>
      </c>
      <c r="S349" s="3" t="s">
        <v>4089</v>
      </c>
      <c r="T349" s="4">
        <v>327.47000000000003</v>
      </c>
      <c r="U349" s="4">
        <v>9159.8792819699993</v>
      </c>
      <c r="V349" s="10">
        <v>8925.4982810000001</v>
      </c>
      <c r="W349" s="4">
        <v>0</v>
      </c>
      <c r="X349" s="4">
        <v>387.99</v>
      </c>
      <c r="Y349" s="5">
        <v>262.12</v>
      </c>
      <c r="Z349" s="4" t="s">
        <v>2924</v>
      </c>
      <c r="AA349" s="10">
        <v>28.758990752300001</v>
      </c>
      <c r="AB349" s="10">
        <v>32.5405626704</v>
      </c>
      <c r="AC349" s="4">
        <v>3.4592149999999999</v>
      </c>
      <c r="AD349" s="4">
        <v>3.3919337898805</v>
      </c>
      <c r="AE349" s="4">
        <v>3.4572572856660999</v>
      </c>
      <c r="AF349" s="4">
        <v>16.172692000000001</v>
      </c>
      <c r="AG349" s="4">
        <v>17.501673656814202</v>
      </c>
      <c r="AH349" s="4">
        <v>19.348064255658901</v>
      </c>
      <c r="AI349" s="4">
        <v>1.2243470000000001</v>
      </c>
      <c r="AJ349" s="4">
        <v>1.355086</v>
      </c>
    </row>
    <row r="350" spans="1:36" x14ac:dyDescent="0.3">
      <c r="A350" s="1" t="s">
        <v>344</v>
      </c>
      <c r="B350" s="2">
        <v>4810610</v>
      </c>
      <c r="C350" s="3" t="s">
        <v>2919</v>
      </c>
      <c r="D350" s="4">
        <v>11626.113006</v>
      </c>
      <c r="E350" s="3" t="s">
        <v>2920</v>
      </c>
      <c r="F350" s="3" t="s">
        <v>2921</v>
      </c>
      <c r="G350" s="3" t="s">
        <v>2922</v>
      </c>
      <c r="H350" s="3" t="s">
        <v>2922</v>
      </c>
      <c r="I350" s="3" t="s">
        <v>3217</v>
      </c>
      <c r="J350" s="5">
        <v>-5.6114550000000003</v>
      </c>
      <c r="K350" s="4">
        <v>-6.5517240000000001</v>
      </c>
      <c r="L350" s="4">
        <v>6.4755529999999997</v>
      </c>
      <c r="M350" s="4">
        <v>-3.3293699999999999</v>
      </c>
      <c r="N350" s="4" t="s">
        <v>2934</v>
      </c>
      <c r="O350" s="4">
        <v>73.17</v>
      </c>
      <c r="P350" s="4">
        <v>5.4357030000000002</v>
      </c>
      <c r="Q350" s="4">
        <v>36.140816999999998</v>
      </c>
      <c r="R350" s="4">
        <v>49.210720000000002</v>
      </c>
      <c r="S350" s="3" t="s">
        <v>4090</v>
      </c>
      <c r="T350" s="4">
        <v>73.17</v>
      </c>
      <c r="U350" s="4">
        <v>11626.113006</v>
      </c>
      <c r="V350" s="10">
        <v>11837.491006</v>
      </c>
      <c r="W350" s="4">
        <v>0.43733770671040001</v>
      </c>
      <c r="X350" s="4">
        <v>85.57</v>
      </c>
      <c r="Y350" s="4">
        <v>61.16</v>
      </c>
      <c r="Z350" s="4" t="s">
        <v>2934</v>
      </c>
      <c r="AA350" s="10">
        <v>37.968968916999998</v>
      </c>
      <c r="AB350" s="10">
        <v>38.631911849300003</v>
      </c>
      <c r="AC350" s="4">
        <v>10.103842999999999</v>
      </c>
      <c r="AD350" s="4">
        <v>9.5025164978662993</v>
      </c>
      <c r="AE350" s="4">
        <v>9.6779964070508004</v>
      </c>
      <c r="AF350" s="4">
        <v>36.140816999999998</v>
      </c>
      <c r="AG350" s="4">
        <v>27.111388454559201</v>
      </c>
      <c r="AH350" s="4">
        <v>27.774858936458301</v>
      </c>
      <c r="AI350" s="4">
        <v>5.4357030000000002</v>
      </c>
      <c r="AJ350" s="4">
        <v>17.351198</v>
      </c>
    </row>
    <row r="351" spans="1:36" x14ac:dyDescent="0.3">
      <c r="A351" s="1" t="s">
        <v>345</v>
      </c>
      <c r="B351" s="2">
        <v>5233242</v>
      </c>
      <c r="C351" s="3" t="s">
        <v>2919</v>
      </c>
      <c r="D351" s="4">
        <v>697.47474609999995</v>
      </c>
      <c r="E351" s="3" t="s">
        <v>2920</v>
      </c>
      <c r="F351" s="3" t="s">
        <v>2960</v>
      </c>
      <c r="G351" s="3" t="s">
        <v>2961</v>
      </c>
      <c r="H351" s="3" t="s">
        <v>3085</v>
      </c>
      <c r="I351" s="3" t="s">
        <v>2923</v>
      </c>
      <c r="J351" s="4">
        <v>104.01529600000001</v>
      </c>
      <c r="K351" s="4">
        <v>-9.9578059999999997</v>
      </c>
      <c r="L351" s="4">
        <v>-6.4855390000000002</v>
      </c>
      <c r="M351" s="4">
        <v>-3.2638259999999999</v>
      </c>
      <c r="N351" s="4" t="s">
        <v>2924</v>
      </c>
      <c r="O351" s="4">
        <v>24.085778999999999</v>
      </c>
      <c r="P351" s="4">
        <v>4.6880490000000004</v>
      </c>
      <c r="Q351" s="4">
        <v>19.36017</v>
      </c>
      <c r="R351" s="4">
        <v>20.547912</v>
      </c>
      <c r="S351" s="3" t="s">
        <v>4091</v>
      </c>
      <c r="T351" s="4">
        <v>10.67</v>
      </c>
      <c r="U351" s="4">
        <v>697.47474609999995</v>
      </c>
      <c r="V351" s="10">
        <v>1097.566746</v>
      </c>
      <c r="W351" s="4">
        <v>0</v>
      </c>
      <c r="X351" s="4">
        <v>14.38</v>
      </c>
      <c r="Y351" s="4">
        <v>3.9</v>
      </c>
      <c r="Z351" s="4" t="s">
        <v>2924</v>
      </c>
      <c r="AA351" s="10">
        <v>20.323809523800001</v>
      </c>
      <c r="AB351" s="10">
        <v>26.234264358699999</v>
      </c>
      <c r="AC351" s="4">
        <v>1.9773799999999999</v>
      </c>
      <c r="AD351" s="4">
        <v>1.8516614103488001</v>
      </c>
      <c r="AE351" s="4">
        <v>1.9428986557711001</v>
      </c>
      <c r="AF351" s="4">
        <v>19.36017</v>
      </c>
      <c r="AG351" s="4">
        <v>10.0437758091039</v>
      </c>
      <c r="AH351" s="4">
        <v>10.4192780140497</v>
      </c>
      <c r="AI351" s="4">
        <v>4.6880490000000004</v>
      </c>
      <c r="AJ351" s="4" t="s">
        <v>2924</v>
      </c>
    </row>
    <row r="352" spans="1:36" x14ac:dyDescent="0.3">
      <c r="A352" s="1" t="s">
        <v>346</v>
      </c>
      <c r="B352" s="2">
        <v>112203863</v>
      </c>
      <c r="C352" s="3" t="s">
        <v>2935</v>
      </c>
      <c r="D352" s="4">
        <v>11344.8838008</v>
      </c>
      <c r="E352" s="3" t="s">
        <v>2925</v>
      </c>
      <c r="F352" s="3" t="s">
        <v>2996</v>
      </c>
      <c r="G352" s="3" t="s">
        <v>3120</v>
      </c>
      <c r="H352" s="3" t="s">
        <v>3247</v>
      </c>
      <c r="I352" s="3" t="s">
        <v>3248</v>
      </c>
      <c r="J352" s="4">
        <v>30.425394000000001</v>
      </c>
      <c r="K352" s="4">
        <v>26.280577000000001</v>
      </c>
      <c r="L352" s="4">
        <v>30.651091999999998</v>
      </c>
      <c r="M352" s="4">
        <v>9.6985109999999999</v>
      </c>
      <c r="N352" s="4" t="s">
        <v>2934</v>
      </c>
      <c r="O352" s="4" t="s">
        <v>2934</v>
      </c>
      <c r="P352" s="4" t="s">
        <v>2934</v>
      </c>
      <c r="Q352" s="4" t="s">
        <v>2934</v>
      </c>
      <c r="R352" s="4" t="s">
        <v>2934</v>
      </c>
      <c r="S352" s="3" t="s">
        <v>4092</v>
      </c>
      <c r="T352" s="4">
        <v>60.4</v>
      </c>
      <c r="U352" s="4">
        <v>11344.8838008</v>
      </c>
      <c r="V352" s="10">
        <v>12486.40733</v>
      </c>
      <c r="W352" s="4">
        <v>0</v>
      </c>
      <c r="X352" s="4">
        <v>64.78</v>
      </c>
      <c r="Y352" s="4">
        <v>41</v>
      </c>
      <c r="Z352" s="4" t="s">
        <v>2934</v>
      </c>
      <c r="AA352" s="10">
        <v>33.502819635743997</v>
      </c>
      <c r="AB352" s="10">
        <v>33.502819635743997</v>
      </c>
      <c r="AC352" s="4" t="s">
        <v>2934</v>
      </c>
      <c r="AD352" s="4">
        <v>5.6438259668987998</v>
      </c>
      <c r="AE352" s="4">
        <v>5.6438259668987998</v>
      </c>
      <c r="AF352" s="4" t="s">
        <v>2934</v>
      </c>
      <c r="AG352" s="4">
        <v>18.081854821224901</v>
      </c>
      <c r="AH352" s="4">
        <v>18.081854821224901</v>
      </c>
      <c r="AI352" s="4" t="s">
        <v>2934</v>
      </c>
      <c r="AJ352" s="4" t="s">
        <v>2934</v>
      </c>
    </row>
    <row r="353" spans="1:36" x14ac:dyDescent="0.3">
      <c r="A353" s="1" t="s">
        <v>347</v>
      </c>
      <c r="B353" s="2">
        <v>107528004</v>
      </c>
      <c r="C353" s="3" t="s">
        <v>2956</v>
      </c>
      <c r="D353" s="4">
        <v>3019.2660434999998</v>
      </c>
      <c r="E353" s="3" t="s">
        <v>2945</v>
      </c>
      <c r="F353" s="3" t="s">
        <v>2946</v>
      </c>
      <c r="G353" s="3" t="s">
        <v>2947</v>
      </c>
      <c r="H353" s="3" t="s">
        <v>2989</v>
      </c>
      <c r="I353" s="3"/>
      <c r="J353" s="4">
        <v>100.489237</v>
      </c>
      <c r="K353" s="4">
        <v>187.37727899999999</v>
      </c>
      <c r="L353" s="4">
        <v>72.329689000000002</v>
      </c>
      <c r="M353" s="5">
        <v>-2.0554489999999999</v>
      </c>
      <c r="N353" s="4" t="s">
        <v>2924</v>
      </c>
      <c r="O353" s="4" t="s">
        <v>2924</v>
      </c>
      <c r="P353" s="4">
        <v>5.6570960000000001</v>
      </c>
      <c r="Q353" s="4" t="s">
        <v>2924</v>
      </c>
      <c r="R353" s="4" t="s">
        <v>2924</v>
      </c>
      <c r="S353" s="3" t="s">
        <v>4093</v>
      </c>
      <c r="T353" s="4">
        <v>20.49</v>
      </c>
      <c r="U353" s="4">
        <v>3019.2660434999998</v>
      </c>
      <c r="V353" s="10">
        <v>2857.8070429999998</v>
      </c>
      <c r="W353" s="4">
        <v>0</v>
      </c>
      <c r="X353" s="4">
        <v>25.51</v>
      </c>
      <c r="Y353" s="5">
        <v>5.23</v>
      </c>
      <c r="Z353" s="4" t="s">
        <v>2924</v>
      </c>
      <c r="AA353" s="10" t="s">
        <v>2924</v>
      </c>
      <c r="AB353" s="10" t="s">
        <v>2924</v>
      </c>
      <c r="AC353" s="4">
        <v>7.2237619999999998</v>
      </c>
      <c r="AD353" s="4">
        <v>6.3637237088985001</v>
      </c>
      <c r="AE353" s="4">
        <v>8.1150896309412008</v>
      </c>
      <c r="AF353" s="4" t="s">
        <v>2924</v>
      </c>
      <c r="AG353" s="4">
        <v>28.3719482261371</v>
      </c>
      <c r="AH353" s="4">
        <v>69.994367816091994</v>
      </c>
      <c r="AI353" s="4">
        <v>5.6570960000000001</v>
      </c>
      <c r="AJ353" s="4">
        <v>7.4482010000000001</v>
      </c>
    </row>
    <row r="354" spans="1:36" x14ac:dyDescent="0.3">
      <c r="A354" s="1" t="s">
        <v>348</v>
      </c>
      <c r="B354" s="2">
        <v>101570773</v>
      </c>
      <c r="C354" s="3" t="s">
        <v>2956</v>
      </c>
      <c r="D354" s="4">
        <v>788.44697712000004</v>
      </c>
      <c r="E354" s="3" t="s">
        <v>2945</v>
      </c>
      <c r="F354" s="3" t="s">
        <v>2946</v>
      </c>
      <c r="G354" s="3" t="s">
        <v>2947</v>
      </c>
      <c r="H354" s="3" t="s">
        <v>2989</v>
      </c>
      <c r="I354" s="3" t="s">
        <v>2949</v>
      </c>
      <c r="J354" s="4">
        <v>-55.473781000000002</v>
      </c>
      <c r="K354" s="4">
        <v>40.697673999999999</v>
      </c>
      <c r="L354" s="4">
        <v>-7.9847910000000004</v>
      </c>
      <c r="M354" s="4">
        <v>-6.3829789999999997</v>
      </c>
      <c r="N354" s="4">
        <v>20.595745000000001</v>
      </c>
      <c r="O354" s="4" t="s">
        <v>2934</v>
      </c>
      <c r="P354" s="4">
        <v>6.7409470000000002</v>
      </c>
      <c r="Q354" s="4">
        <v>16.864519999999999</v>
      </c>
      <c r="R354" s="4" t="s">
        <v>2934</v>
      </c>
      <c r="S354" s="3" t="s">
        <v>4094</v>
      </c>
      <c r="T354" s="4">
        <v>4.84</v>
      </c>
      <c r="U354" s="4">
        <v>788.44697712000004</v>
      </c>
      <c r="V354" s="10">
        <v>852.184977</v>
      </c>
      <c r="W354" s="4">
        <v>0</v>
      </c>
      <c r="X354" s="4">
        <v>18.32</v>
      </c>
      <c r="Y354" s="4">
        <v>2.3199999999999998</v>
      </c>
      <c r="Z354" s="4">
        <v>20.595745000000001</v>
      </c>
      <c r="AA354" s="10">
        <v>20.166666666600001</v>
      </c>
      <c r="AB354" s="10">
        <v>27.657142857099998</v>
      </c>
      <c r="AC354" s="4">
        <v>1.882271</v>
      </c>
      <c r="AD354" s="4">
        <v>1.6388645384000999</v>
      </c>
      <c r="AE354" s="4">
        <v>1.8389041841094</v>
      </c>
      <c r="AF354" s="4">
        <v>16.864519999999999</v>
      </c>
      <c r="AG354" s="4" t="s">
        <v>2934</v>
      </c>
      <c r="AH354" s="4" t="s">
        <v>2934</v>
      </c>
      <c r="AI354" s="4">
        <v>6.7409470000000002</v>
      </c>
      <c r="AJ354" s="4">
        <v>6.7409470000000002</v>
      </c>
    </row>
    <row r="355" spans="1:36" x14ac:dyDescent="0.3">
      <c r="A355" s="1" t="s">
        <v>349</v>
      </c>
      <c r="B355" s="2">
        <v>4168729</v>
      </c>
      <c r="C355" s="3" t="s">
        <v>2919</v>
      </c>
      <c r="D355" s="4">
        <v>792.87427849999995</v>
      </c>
      <c r="E355" s="3" t="s">
        <v>2925</v>
      </c>
      <c r="F355" s="3" t="s">
        <v>2980</v>
      </c>
      <c r="G355" s="3" t="s">
        <v>2981</v>
      </c>
      <c r="H355" s="3" t="s">
        <v>3163</v>
      </c>
      <c r="I355" s="3" t="s">
        <v>3249</v>
      </c>
      <c r="J355" s="4">
        <v>2.5678869999999998</v>
      </c>
      <c r="K355" s="4">
        <v>5.8483099999999997</v>
      </c>
      <c r="L355" s="4">
        <v>1.816584</v>
      </c>
      <c r="M355" s="4">
        <v>-3.1493869999999999</v>
      </c>
      <c r="N355" s="4">
        <v>27.557493999999998</v>
      </c>
      <c r="O355" s="4">
        <v>33.542470999999999</v>
      </c>
      <c r="P355" s="4">
        <v>2.1150329999999999</v>
      </c>
      <c r="Q355" s="4">
        <v>7.9140790000000001</v>
      </c>
      <c r="R355" s="4">
        <v>54.219962000000002</v>
      </c>
      <c r="S355" s="3" t="s">
        <v>4095</v>
      </c>
      <c r="T355" s="4">
        <v>34.75</v>
      </c>
      <c r="U355" s="4">
        <v>792.87427849999995</v>
      </c>
      <c r="V355" s="10">
        <v>1275.5042780000001</v>
      </c>
      <c r="W355" s="4">
        <v>0</v>
      </c>
      <c r="X355" s="4">
        <v>38.865000000000002</v>
      </c>
      <c r="Y355" s="4">
        <v>27.61</v>
      </c>
      <c r="Z355" s="4">
        <v>27.557493999999998</v>
      </c>
      <c r="AA355" s="10">
        <v>25.3779303293</v>
      </c>
      <c r="AB355" s="10">
        <v>27.567769112899999</v>
      </c>
      <c r="AC355" s="4">
        <v>0.95429200000000003</v>
      </c>
      <c r="AD355" s="4">
        <v>0.92237122587459996</v>
      </c>
      <c r="AE355" s="4">
        <v>0.94534014758609997</v>
      </c>
      <c r="AF355" s="4">
        <v>7.9140790000000001</v>
      </c>
      <c r="AG355" s="4">
        <v>10.389473865123801</v>
      </c>
      <c r="AH355" s="4">
        <v>11.167332819985001</v>
      </c>
      <c r="AI355" s="4">
        <v>2.1150329999999999</v>
      </c>
      <c r="AJ355" s="4">
        <v>2.1416249999999999</v>
      </c>
    </row>
    <row r="356" spans="1:36" x14ac:dyDescent="0.3">
      <c r="A356" s="1" t="s">
        <v>350</v>
      </c>
      <c r="B356" s="2">
        <v>8648705</v>
      </c>
      <c r="C356" s="3" t="s">
        <v>2935</v>
      </c>
      <c r="D356" s="4">
        <v>12386.428311940001</v>
      </c>
      <c r="E356" s="3" t="s">
        <v>3006</v>
      </c>
      <c r="F356" s="3" t="s">
        <v>3070</v>
      </c>
      <c r="G356" s="3" t="s">
        <v>3070</v>
      </c>
      <c r="H356" s="3" t="s">
        <v>3250</v>
      </c>
      <c r="I356" s="3" t="s">
        <v>3251</v>
      </c>
      <c r="J356" s="4">
        <v>41.667926000000001</v>
      </c>
      <c r="K356" s="4">
        <v>15.779726</v>
      </c>
      <c r="L356" s="4">
        <v>9.4165690000000009</v>
      </c>
      <c r="M356" s="4">
        <v>-3.865081</v>
      </c>
      <c r="N356" s="4" t="s">
        <v>2934</v>
      </c>
      <c r="O356" s="4" t="s">
        <v>2934</v>
      </c>
      <c r="P356" s="4" t="s">
        <v>2934</v>
      </c>
      <c r="Q356" s="4" t="s">
        <v>2934</v>
      </c>
      <c r="R356" s="4" t="s">
        <v>2934</v>
      </c>
      <c r="S356" s="3" t="s">
        <v>4096</v>
      </c>
      <c r="T356" s="4">
        <v>93.77</v>
      </c>
      <c r="U356" s="4">
        <v>12386.428311940001</v>
      </c>
      <c r="V356" s="10">
        <v>15184.199311</v>
      </c>
      <c r="W356" s="4">
        <v>0</v>
      </c>
      <c r="X356" s="4">
        <v>100.74</v>
      </c>
      <c r="Y356" s="4">
        <v>64.06</v>
      </c>
      <c r="Z356" s="4" t="s">
        <v>2934</v>
      </c>
      <c r="AA356" s="10">
        <v>22.751977483299999</v>
      </c>
      <c r="AB356" s="10">
        <v>23.6477625791</v>
      </c>
      <c r="AC356" s="4" t="s">
        <v>2934</v>
      </c>
      <c r="AD356" s="4">
        <v>0.70602090955029995</v>
      </c>
      <c r="AE356" s="4">
        <v>0.73957652227890003</v>
      </c>
      <c r="AF356" s="4" t="s">
        <v>2934</v>
      </c>
      <c r="AG356" s="4">
        <v>13.449033280163199</v>
      </c>
      <c r="AH356" s="4">
        <v>14.1571594045575</v>
      </c>
      <c r="AI356" s="4" t="s">
        <v>2934</v>
      </c>
      <c r="AJ356" s="4" t="s">
        <v>2934</v>
      </c>
    </row>
    <row r="357" spans="1:36" x14ac:dyDescent="0.3">
      <c r="A357" s="1" t="s">
        <v>351</v>
      </c>
      <c r="B357" s="2">
        <v>4627052</v>
      </c>
      <c r="C357" s="3" t="s">
        <v>2935</v>
      </c>
      <c r="D357" s="4">
        <v>1830.33886869</v>
      </c>
      <c r="E357" s="3" t="s">
        <v>3093</v>
      </c>
      <c r="F357" s="3" t="s">
        <v>3093</v>
      </c>
      <c r="G357" s="3" t="s">
        <v>3094</v>
      </c>
      <c r="H357" s="3" t="s">
        <v>3147</v>
      </c>
      <c r="I357" s="3" t="s">
        <v>3252</v>
      </c>
      <c r="J357" s="4">
        <v>20.5</v>
      </c>
      <c r="K357" s="4">
        <v>20.5</v>
      </c>
      <c r="L357" s="4">
        <v>2.359604</v>
      </c>
      <c r="M357" s="4">
        <v>-6.7096770000000001</v>
      </c>
      <c r="N357" s="4" t="s">
        <v>2924</v>
      </c>
      <c r="O357" s="4" t="s">
        <v>2924</v>
      </c>
      <c r="P357" s="4">
        <v>1.135008</v>
      </c>
      <c r="Q357" s="4">
        <v>8.6681550000000005</v>
      </c>
      <c r="R357" s="4">
        <v>10.181917</v>
      </c>
      <c r="S357" s="3" t="s">
        <v>4097</v>
      </c>
      <c r="T357" s="4">
        <v>21.69</v>
      </c>
      <c r="U357" s="4">
        <v>1830.33886869</v>
      </c>
      <c r="V357" s="10">
        <v>1989.0208680000001</v>
      </c>
      <c r="W357" s="4">
        <v>0</v>
      </c>
      <c r="X357" s="4">
        <v>24.03</v>
      </c>
      <c r="Y357" s="4">
        <v>17.39</v>
      </c>
      <c r="Z357" s="4" t="s">
        <v>2924</v>
      </c>
      <c r="AA357" s="10">
        <v>29.279157667300002</v>
      </c>
      <c r="AB357" s="10" t="s">
        <v>2924</v>
      </c>
      <c r="AC357" s="4">
        <v>3.1845940000000001</v>
      </c>
      <c r="AD357" s="4">
        <v>2.5012218233526999</v>
      </c>
      <c r="AE357" s="4">
        <v>2.9531789568920002</v>
      </c>
      <c r="AF357" s="4">
        <v>8.6681550000000005</v>
      </c>
      <c r="AG357" s="4">
        <v>7.4272623898432002</v>
      </c>
      <c r="AH357" s="4">
        <v>9.4565177473298991</v>
      </c>
      <c r="AI357" s="4">
        <v>1.135008</v>
      </c>
      <c r="AJ357" s="4">
        <v>1.1482270000000001</v>
      </c>
    </row>
    <row r="358" spans="1:36" x14ac:dyDescent="0.3">
      <c r="A358" s="1" t="s">
        <v>352</v>
      </c>
      <c r="B358" s="2">
        <v>4010420</v>
      </c>
      <c r="C358" s="3" t="s">
        <v>2935</v>
      </c>
      <c r="D358" s="4">
        <v>4149.1004329500001</v>
      </c>
      <c r="E358" s="3" t="s">
        <v>3090</v>
      </c>
      <c r="F358" s="3" t="s">
        <v>3090</v>
      </c>
      <c r="G358" s="3" t="s">
        <v>3122</v>
      </c>
      <c r="H358" s="3" t="s">
        <v>3122</v>
      </c>
      <c r="I358" s="3" t="s">
        <v>3092</v>
      </c>
      <c r="J358" s="4">
        <v>6.7194399999999996</v>
      </c>
      <c r="K358" s="4">
        <v>-4.4660510000000002</v>
      </c>
      <c r="L358" s="4">
        <v>-7.1440010000000003</v>
      </c>
      <c r="M358" s="4">
        <v>-4.9048559999999997</v>
      </c>
      <c r="N358" s="4">
        <v>15.744161</v>
      </c>
      <c r="O358" s="4">
        <v>44.251908</v>
      </c>
      <c r="P358" s="4">
        <v>1.2038709999999999</v>
      </c>
      <c r="Q358" s="4">
        <v>11.481807999999999</v>
      </c>
      <c r="R358" s="4" t="s">
        <v>2924</v>
      </c>
      <c r="S358" s="3" t="s">
        <v>4098</v>
      </c>
      <c r="T358" s="4">
        <v>57.97</v>
      </c>
      <c r="U358" s="4">
        <v>4149.1004329500001</v>
      </c>
      <c r="V358" s="10">
        <v>8488.5004320000007</v>
      </c>
      <c r="W358" s="4">
        <v>4.48507848887356</v>
      </c>
      <c r="X358" s="4">
        <v>65.59</v>
      </c>
      <c r="Y358" s="4">
        <v>49.335000000000001</v>
      </c>
      <c r="Z358" s="4">
        <v>15.744161</v>
      </c>
      <c r="AA358" s="10">
        <v>14.093307077</v>
      </c>
      <c r="AB358" s="10">
        <v>14.9023136246</v>
      </c>
      <c r="AC358" s="4">
        <v>3.9996700000000001</v>
      </c>
      <c r="AD358" s="4">
        <v>3.5482166108695998</v>
      </c>
      <c r="AE358" s="4">
        <v>3.7159640060061001</v>
      </c>
      <c r="AF358" s="4">
        <v>11.481807999999999</v>
      </c>
      <c r="AG358" s="4">
        <v>9.9861468404084999</v>
      </c>
      <c r="AH358" s="4">
        <v>10.938789216494801</v>
      </c>
      <c r="AI358" s="4">
        <v>1.2038709999999999</v>
      </c>
      <c r="AJ358" s="4">
        <v>1.9396389999999999</v>
      </c>
    </row>
    <row r="359" spans="1:36" x14ac:dyDescent="0.3">
      <c r="A359" s="1" t="s">
        <v>353</v>
      </c>
      <c r="B359" s="2">
        <v>4161153</v>
      </c>
      <c r="C359" s="3" t="s">
        <v>2935</v>
      </c>
      <c r="D359" s="4">
        <v>2949.7290619999999</v>
      </c>
      <c r="E359" s="3" t="s">
        <v>3093</v>
      </c>
      <c r="F359" s="3" t="s">
        <v>3093</v>
      </c>
      <c r="G359" s="3" t="s">
        <v>3094</v>
      </c>
      <c r="H359" s="3" t="s">
        <v>3147</v>
      </c>
      <c r="I359" s="3" t="s">
        <v>3253</v>
      </c>
      <c r="J359" s="4">
        <v>-15.662651</v>
      </c>
      <c r="K359" s="4">
        <v>-6.2918339999999997</v>
      </c>
      <c r="L359" s="4">
        <v>-7.5907590000000003</v>
      </c>
      <c r="M359" s="4">
        <v>-3.7138930000000001</v>
      </c>
      <c r="N359" s="4">
        <v>8.5522299999999998</v>
      </c>
      <c r="O359" s="4">
        <v>9.0850100000000005</v>
      </c>
      <c r="P359" s="4">
        <v>3.3988830000000001</v>
      </c>
      <c r="Q359" s="4">
        <v>7.680593</v>
      </c>
      <c r="R359" s="4">
        <v>14.785221999999999</v>
      </c>
      <c r="S359" s="3" t="s">
        <v>4099</v>
      </c>
      <c r="T359" s="4">
        <v>14</v>
      </c>
      <c r="U359" s="4">
        <v>2949.7290619999999</v>
      </c>
      <c r="V359" s="10">
        <v>3229.2440620000002</v>
      </c>
      <c r="W359" s="4">
        <v>10.714285714285699</v>
      </c>
      <c r="X359" s="4">
        <v>16.920000000000002</v>
      </c>
      <c r="Y359" s="4">
        <v>13.78</v>
      </c>
      <c r="Z359" s="4">
        <v>8.5522299999999998</v>
      </c>
      <c r="AA359" s="10">
        <v>10.606060606</v>
      </c>
      <c r="AB359" s="10">
        <v>9.3959731543</v>
      </c>
      <c r="AC359" s="4">
        <v>7.0629799999999996</v>
      </c>
      <c r="AD359" s="4">
        <v>7.0953761858149003</v>
      </c>
      <c r="AE359" s="4">
        <v>6.7800382164534998</v>
      </c>
      <c r="AF359" s="4">
        <v>7.680593</v>
      </c>
      <c r="AG359" s="4">
        <v>9.0378232218958008</v>
      </c>
      <c r="AH359" s="4">
        <v>8.4120893871030002</v>
      </c>
      <c r="AI359" s="4">
        <v>3.3988830000000001</v>
      </c>
      <c r="AJ359" s="4">
        <v>3.3988830000000001</v>
      </c>
    </row>
    <row r="360" spans="1:36" x14ac:dyDescent="0.3">
      <c r="A360" s="1" t="s">
        <v>354</v>
      </c>
      <c r="B360" s="2">
        <v>4067234</v>
      </c>
      <c r="C360" s="3" t="s">
        <v>2919</v>
      </c>
      <c r="D360" s="4">
        <v>3786.1951285599998</v>
      </c>
      <c r="E360" s="3" t="s">
        <v>2945</v>
      </c>
      <c r="F360" s="3" t="s">
        <v>2946</v>
      </c>
      <c r="G360" s="3" t="s">
        <v>2947</v>
      </c>
      <c r="H360" s="3" t="s">
        <v>2989</v>
      </c>
      <c r="I360" s="3" t="s">
        <v>2949</v>
      </c>
      <c r="J360" s="4">
        <v>-12.145982</v>
      </c>
      <c r="K360" s="4">
        <v>-9.9480769999999996</v>
      </c>
      <c r="L360" s="4">
        <v>-8.0823900000000002</v>
      </c>
      <c r="M360" s="4">
        <v>-2.7402500000000001</v>
      </c>
      <c r="N360" s="4">
        <v>77.393508999999995</v>
      </c>
      <c r="O360" s="4">
        <v>25.555928000000002</v>
      </c>
      <c r="P360" s="4">
        <v>6.977233</v>
      </c>
      <c r="Q360" s="4">
        <v>19.804169999999999</v>
      </c>
      <c r="R360" s="4">
        <v>22.379673</v>
      </c>
      <c r="S360" s="3" t="s">
        <v>4100</v>
      </c>
      <c r="T360" s="4">
        <v>76.31</v>
      </c>
      <c r="U360" s="4">
        <v>3786.1951285599998</v>
      </c>
      <c r="V360" s="10">
        <v>4796.1541280000001</v>
      </c>
      <c r="W360" s="4">
        <v>0</v>
      </c>
      <c r="X360" s="4">
        <v>88.95</v>
      </c>
      <c r="Y360" s="4">
        <v>66.474999999999994</v>
      </c>
      <c r="Z360" s="4">
        <v>77.393508999999995</v>
      </c>
      <c r="AA360" s="10">
        <v>17.094534050099998</v>
      </c>
      <c r="AB360" s="10">
        <v>18.786312161400001</v>
      </c>
      <c r="AC360" s="4">
        <v>4.1768380000000001</v>
      </c>
      <c r="AD360" s="4">
        <v>3.980724920164</v>
      </c>
      <c r="AE360" s="4">
        <v>4.1466745862494001</v>
      </c>
      <c r="AF360" s="4">
        <v>19.804169999999999</v>
      </c>
      <c r="AG360" s="4">
        <v>11.7736038393087</v>
      </c>
      <c r="AH360" s="4">
        <v>12.3758944315426</v>
      </c>
      <c r="AI360" s="4">
        <v>6.977233</v>
      </c>
      <c r="AJ360" s="4" t="s">
        <v>2924</v>
      </c>
    </row>
    <row r="361" spans="1:36" x14ac:dyDescent="0.3">
      <c r="A361" s="1" t="s">
        <v>355</v>
      </c>
      <c r="B361" s="2">
        <v>4824262</v>
      </c>
      <c r="C361" s="3" t="s">
        <v>2919</v>
      </c>
      <c r="D361" s="4">
        <v>3963.45659703</v>
      </c>
      <c r="E361" s="3" t="s">
        <v>2945</v>
      </c>
      <c r="F361" s="3" t="s">
        <v>2946</v>
      </c>
      <c r="G361" s="3" t="s">
        <v>2947</v>
      </c>
      <c r="H361" s="3" t="s">
        <v>2989</v>
      </c>
      <c r="I361" s="3" t="s">
        <v>2949</v>
      </c>
      <c r="J361" s="4">
        <v>-0.75105599999999995</v>
      </c>
      <c r="K361" s="4">
        <v>22.027702999999999</v>
      </c>
      <c r="L361" s="4">
        <v>8.3717749999999995</v>
      </c>
      <c r="M361" s="4">
        <v>-0.67334799999999995</v>
      </c>
      <c r="N361" s="4">
        <v>64.724490000000003</v>
      </c>
      <c r="O361" s="4">
        <v>24.081244999999999</v>
      </c>
      <c r="P361" s="4">
        <v>10.765445</v>
      </c>
      <c r="Q361" s="4">
        <v>58.735433999999998</v>
      </c>
      <c r="R361" s="4">
        <v>29.907339</v>
      </c>
      <c r="S361" s="3" t="s">
        <v>4101</v>
      </c>
      <c r="T361" s="4">
        <v>63.43</v>
      </c>
      <c r="U361" s="4">
        <v>3963.45659703</v>
      </c>
      <c r="V361" s="10">
        <v>4064.4185969999999</v>
      </c>
      <c r="W361" s="4">
        <v>0</v>
      </c>
      <c r="X361" s="4">
        <v>69.31</v>
      </c>
      <c r="Y361" s="4">
        <v>43.368000000000002</v>
      </c>
      <c r="Z361" s="4">
        <v>64.724490000000003</v>
      </c>
      <c r="AA361" s="10">
        <v>29.191403193799999</v>
      </c>
      <c r="AB361" s="10">
        <v>29.042508378899999</v>
      </c>
      <c r="AC361" s="4">
        <v>6.3545660000000002</v>
      </c>
      <c r="AD361" s="4">
        <v>5.8563345815665997</v>
      </c>
      <c r="AE361" s="4">
        <v>6.2344931757891002</v>
      </c>
      <c r="AF361" s="4">
        <v>58.735433999999998</v>
      </c>
      <c r="AG361" s="4">
        <v>23.314002201523699</v>
      </c>
      <c r="AH361" s="4">
        <v>25.191152252559899</v>
      </c>
      <c r="AI361" s="4">
        <v>10.765445</v>
      </c>
      <c r="AJ361" s="4" t="s">
        <v>2924</v>
      </c>
    </row>
    <row r="362" spans="1:36" x14ac:dyDescent="0.3">
      <c r="A362" s="1" t="s">
        <v>356</v>
      </c>
      <c r="B362" s="2">
        <v>20062809</v>
      </c>
      <c r="C362" s="3" t="s">
        <v>2935</v>
      </c>
      <c r="D362" s="4">
        <v>1638.792694</v>
      </c>
      <c r="E362" s="3" t="s">
        <v>2930</v>
      </c>
      <c r="F362" s="3" t="s">
        <v>2953</v>
      </c>
      <c r="G362" s="3" t="s">
        <v>2954</v>
      </c>
      <c r="H362" s="3" t="s">
        <v>2955</v>
      </c>
      <c r="I362" s="3" t="s">
        <v>2971</v>
      </c>
      <c r="J362" s="4">
        <v>1.9385030000000001</v>
      </c>
      <c r="K362" s="4">
        <v>-7.0688610000000001</v>
      </c>
      <c r="L362" s="4">
        <v>-4.2085429999999997</v>
      </c>
      <c r="M362" s="4">
        <v>-6.5563729999999998</v>
      </c>
      <c r="N362" s="4" t="s">
        <v>2934</v>
      </c>
      <c r="O362" s="4" t="s">
        <v>2934</v>
      </c>
      <c r="P362" s="4" t="s">
        <v>2934</v>
      </c>
      <c r="Q362" s="4" t="s">
        <v>2934</v>
      </c>
      <c r="R362" s="4" t="s">
        <v>2934</v>
      </c>
      <c r="S362" s="3" t="s">
        <v>4102</v>
      </c>
      <c r="T362" s="4">
        <v>15.25</v>
      </c>
      <c r="U362" s="4">
        <v>1638.792694</v>
      </c>
      <c r="V362" s="10" t="s">
        <v>2934</v>
      </c>
      <c r="W362" s="4">
        <v>22.755934426229501</v>
      </c>
      <c r="X362" s="4">
        <v>17.18</v>
      </c>
      <c r="Y362" s="4">
        <v>14.76</v>
      </c>
      <c r="Z362" s="4" t="s">
        <v>2934</v>
      </c>
      <c r="AA362" s="10" t="s">
        <v>2934</v>
      </c>
      <c r="AB362" s="10" t="s">
        <v>2934</v>
      </c>
      <c r="AC362" s="4" t="s">
        <v>2934</v>
      </c>
      <c r="AD362" s="4" t="s">
        <v>2934</v>
      </c>
      <c r="AE362" s="4" t="s">
        <v>2934</v>
      </c>
      <c r="AF362" s="4" t="s">
        <v>2934</v>
      </c>
      <c r="AG362" s="4" t="s">
        <v>2934</v>
      </c>
      <c r="AH362" s="4" t="s">
        <v>2934</v>
      </c>
      <c r="AI362" s="4" t="s">
        <v>2934</v>
      </c>
      <c r="AJ362" s="4" t="s">
        <v>2934</v>
      </c>
    </row>
    <row r="363" spans="1:36" x14ac:dyDescent="0.3">
      <c r="A363" s="1" t="s">
        <v>357</v>
      </c>
      <c r="B363" s="2">
        <v>5720959</v>
      </c>
      <c r="C363" s="3" t="s">
        <v>2935</v>
      </c>
      <c r="D363" s="4">
        <v>570.64583135999999</v>
      </c>
      <c r="E363" s="3" t="s">
        <v>2930</v>
      </c>
      <c r="F363" s="3" t="s">
        <v>2953</v>
      </c>
      <c r="G363" s="3" t="s">
        <v>2954</v>
      </c>
      <c r="H363" s="3" t="s">
        <v>2955</v>
      </c>
      <c r="I363" s="3" t="s">
        <v>2971</v>
      </c>
      <c r="J363" s="4">
        <v>-2.7624309999999999</v>
      </c>
      <c r="K363" s="4">
        <v>-11.335013</v>
      </c>
      <c r="L363" s="4">
        <v>-4.6070460000000004</v>
      </c>
      <c r="M363" s="4">
        <v>-4.6931409999999998</v>
      </c>
      <c r="N363" s="4">
        <v>22.231579</v>
      </c>
      <c r="O363" s="4">
        <v>14.08</v>
      </c>
      <c r="P363" s="4">
        <v>1.0046619999999999</v>
      </c>
      <c r="Q363" s="4" t="s">
        <v>2934</v>
      </c>
      <c r="R363" s="4">
        <v>21.358097000000001</v>
      </c>
      <c r="S363" s="3" t="s">
        <v>4103</v>
      </c>
      <c r="T363" s="5">
        <v>10.56</v>
      </c>
      <c r="U363" s="4">
        <v>570.64583135999999</v>
      </c>
      <c r="V363" s="10">
        <v>876.66717100000005</v>
      </c>
      <c r="W363" s="4">
        <v>8.4772727272727302</v>
      </c>
      <c r="X363" s="5">
        <v>12.1</v>
      </c>
      <c r="Y363" s="5">
        <v>10.17</v>
      </c>
      <c r="Z363" s="4">
        <v>22.231579</v>
      </c>
      <c r="AA363" s="10" t="s">
        <v>2934</v>
      </c>
      <c r="AB363" s="10" t="s">
        <v>2934</v>
      </c>
      <c r="AC363" s="4">
        <v>16.781590999999999</v>
      </c>
      <c r="AD363" s="4" t="s">
        <v>2934</v>
      </c>
      <c r="AE363" s="4" t="s">
        <v>2934</v>
      </c>
      <c r="AF363" s="4" t="s">
        <v>2934</v>
      </c>
      <c r="AG363" s="4" t="s">
        <v>2934</v>
      </c>
      <c r="AH363" s="4" t="s">
        <v>2934</v>
      </c>
      <c r="AI363" s="4">
        <v>1.0046619999999999</v>
      </c>
      <c r="AJ363" s="4">
        <v>1.0046619999999999</v>
      </c>
    </row>
    <row r="364" spans="1:36" x14ac:dyDescent="0.3">
      <c r="A364" s="1" t="s">
        <v>358</v>
      </c>
      <c r="B364" s="2">
        <v>5721379</v>
      </c>
      <c r="C364" s="3" t="s">
        <v>2935</v>
      </c>
      <c r="D364" s="4">
        <v>1407.1849869600001</v>
      </c>
      <c r="E364" s="3" t="s">
        <v>2930</v>
      </c>
      <c r="F364" s="3" t="s">
        <v>2953</v>
      </c>
      <c r="G364" s="3" t="s">
        <v>2954</v>
      </c>
      <c r="H364" s="3" t="s">
        <v>2955</v>
      </c>
      <c r="I364" s="3" t="s">
        <v>3001</v>
      </c>
      <c r="J364" s="4">
        <v>3.294368</v>
      </c>
      <c r="K364" s="4">
        <v>-2.2132800000000001</v>
      </c>
      <c r="L364" s="4">
        <v>-1.1190230000000001</v>
      </c>
      <c r="M364" s="4">
        <v>-2.4096389999999999</v>
      </c>
      <c r="N364" s="4">
        <v>8.5941639999999992</v>
      </c>
      <c r="O364" s="4">
        <v>7.5465840000000002</v>
      </c>
      <c r="P364" s="4">
        <v>1.0128170000000001</v>
      </c>
      <c r="Q364" s="4" t="s">
        <v>2934</v>
      </c>
      <c r="R364" s="4">
        <v>22.204691</v>
      </c>
      <c r="S364" s="3" t="s">
        <v>4104</v>
      </c>
      <c r="T364" s="4">
        <v>9.7200000000000006</v>
      </c>
      <c r="U364" s="4">
        <v>1407.1849869600001</v>
      </c>
      <c r="V364" s="10">
        <v>1884.4117160000001</v>
      </c>
      <c r="W364" s="4">
        <v>9.6172839506172796</v>
      </c>
      <c r="X364" s="5">
        <v>10.16</v>
      </c>
      <c r="Y364" s="4">
        <v>9.2100000000000009</v>
      </c>
      <c r="Z364" s="4">
        <v>8.5941639999999992</v>
      </c>
      <c r="AA364" s="10" t="s">
        <v>2934</v>
      </c>
      <c r="AB364" s="10" t="s">
        <v>2934</v>
      </c>
      <c r="AC364" s="4">
        <v>12.572145000000001</v>
      </c>
      <c r="AD364" s="4" t="s">
        <v>2934</v>
      </c>
      <c r="AE364" s="4" t="s">
        <v>2934</v>
      </c>
      <c r="AF364" s="4" t="s">
        <v>2934</v>
      </c>
      <c r="AG364" s="4" t="s">
        <v>2934</v>
      </c>
      <c r="AH364" s="4" t="s">
        <v>2934</v>
      </c>
      <c r="AI364" s="4">
        <v>1.0128170000000001</v>
      </c>
      <c r="AJ364" s="4">
        <v>1.0128170000000001</v>
      </c>
    </row>
    <row r="365" spans="1:36" x14ac:dyDescent="0.3">
      <c r="A365" s="1" t="s">
        <v>359</v>
      </c>
      <c r="B365" s="2">
        <v>5726614</v>
      </c>
      <c r="C365" s="3" t="s">
        <v>2935</v>
      </c>
      <c r="D365" s="4">
        <v>978.04030936000004</v>
      </c>
      <c r="E365" s="3" t="s">
        <v>2930</v>
      </c>
      <c r="F365" s="3" t="s">
        <v>2953</v>
      </c>
      <c r="G365" s="3" t="s">
        <v>2954</v>
      </c>
      <c r="H365" s="3" t="s">
        <v>2955</v>
      </c>
      <c r="I365" s="3"/>
      <c r="J365" s="4">
        <v>2.14425</v>
      </c>
      <c r="K365" s="4">
        <v>-5.5855860000000002</v>
      </c>
      <c r="L365" s="4">
        <v>-2.147526</v>
      </c>
      <c r="M365" s="4">
        <v>-4.2047530000000002</v>
      </c>
      <c r="N365" s="4">
        <v>9.9148530000000008</v>
      </c>
      <c r="O365" s="4">
        <v>9.4075399999999991</v>
      </c>
      <c r="P365" s="4">
        <v>0.930315</v>
      </c>
      <c r="Q365" s="4" t="s">
        <v>2934</v>
      </c>
      <c r="R365" s="4" t="s">
        <v>2924</v>
      </c>
      <c r="S365" s="3" t="s">
        <v>4105</v>
      </c>
      <c r="T365" s="4">
        <v>10.48</v>
      </c>
      <c r="U365" s="4">
        <v>978.04030936000004</v>
      </c>
      <c r="V365" s="10">
        <v>1574.1226389999999</v>
      </c>
      <c r="W365" s="4">
        <v>9.6068702290076295</v>
      </c>
      <c r="X365" s="5">
        <v>11.3</v>
      </c>
      <c r="Y365" s="4">
        <v>9.92</v>
      </c>
      <c r="Z365" s="4">
        <v>9.9148530000000008</v>
      </c>
      <c r="AA365" s="10" t="s">
        <v>2934</v>
      </c>
      <c r="AB365" s="10" t="s">
        <v>2934</v>
      </c>
      <c r="AC365" s="4">
        <v>14.626172</v>
      </c>
      <c r="AD365" s="4" t="s">
        <v>2934</v>
      </c>
      <c r="AE365" s="4" t="s">
        <v>2934</v>
      </c>
      <c r="AF365" s="4" t="s">
        <v>2934</v>
      </c>
      <c r="AG365" s="4" t="s">
        <v>2934</v>
      </c>
      <c r="AH365" s="4" t="s">
        <v>2934</v>
      </c>
      <c r="AI365" s="4">
        <v>0.930315</v>
      </c>
      <c r="AJ365" s="4">
        <v>0.930315</v>
      </c>
    </row>
    <row r="366" spans="1:36" x14ac:dyDescent="0.3">
      <c r="A366" s="1" t="s">
        <v>360</v>
      </c>
      <c r="B366" s="2">
        <v>5721154</v>
      </c>
      <c r="C366" s="3" t="s">
        <v>2935</v>
      </c>
      <c r="D366" s="4">
        <v>504.88603340999998</v>
      </c>
      <c r="E366" s="3" t="s">
        <v>2930</v>
      </c>
      <c r="F366" s="3" t="s">
        <v>2953</v>
      </c>
      <c r="G366" s="3" t="s">
        <v>2954</v>
      </c>
      <c r="H366" s="3" t="s">
        <v>2955</v>
      </c>
      <c r="I366" s="3"/>
      <c r="J366" s="4">
        <v>9.2592999999999995E-2</v>
      </c>
      <c r="K366" s="4">
        <v>-1.9945600000000001</v>
      </c>
      <c r="L366" s="4">
        <v>-0.184672</v>
      </c>
      <c r="M366" s="4">
        <v>-1.097896</v>
      </c>
      <c r="N366" s="4">
        <v>9.4</v>
      </c>
      <c r="O366" s="4">
        <v>11.648707</v>
      </c>
      <c r="P366" s="4">
        <v>1.0066109999999999</v>
      </c>
      <c r="Q366" s="4" t="s">
        <v>2934</v>
      </c>
      <c r="R366" s="4">
        <v>13.713652</v>
      </c>
      <c r="S366" s="3" t="s">
        <v>4106</v>
      </c>
      <c r="T366" s="4">
        <v>10.81</v>
      </c>
      <c r="U366" s="4">
        <v>504.88603340999998</v>
      </c>
      <c r="V366" s="10">
        <v>643.59674299999995</v>
      </c>
      <c r="W366" s="4">
        <v>10.959851988899199</v>
      </c>
      <c r="X366" s="5">
        <v>11.4</v>
      </c>
      <c r="Y366" s="5">
        <v>10.11</v>
      </c>
      <c r="Z366" s="4">
        <v>9.4</v>
      </c>
      <c r="AA366" s="10" t="s">
        <v>2934</v>
      </c>
      <c r="AB366" s="10" t="s">
        <v>2934</v>
      </c>
      <c r="AC366" s="4">
        <v>10.867062000000001</v>
      </c>
      <c r="AD366" s="4" t="s">
        <v>2934</v>
      </c>
      <c r="AE366" s="4" t="s">
        <v>2934</v>
      </c>
      <c r="AF366" s="4" t="s">
        <v>2934</v>
      </c>
      <c r="AG366" s="4" t="s">
        <v>2934</v>
      </c>
      <c r="AH366" s="4" t="s">
        <v>2934</v>
      </c>
      <c r="AI366" s="4">
        <v>1.0066109999999999</v>
      </c>
      <c r="AJ366" s="4">
        <v>1.0066109999999999</v>
      </c>
    </row>
    <row r="367" spans="1:36" x14ac:dyDescent="0.3">
      <c r="A367" s="1" t="s">
        <v>361</v>
      </c>
      <c r="B367" s="2">
        <v>5721886</v>
      </c>
      <c r="C367" s="3" t="s">
        <v>2935</v>
      </c>
      <c r="D367" s="4">
        <v>853.97802048000005</v>
      </c>
      <c r="E367" s="3" t="s">
        <v>2930</v>
      </c>
      <c r="F367" s="3" t="s">
        <v>2953</v>
      </c>
      <c r="G367" s="3" t="s">
        <v>2954</v>
      </c>
      <c r="H367" s="3" t="s">
        <v>2955</v>
      </c>
      <c r="I367" s="3"/>
      <c r="J367" s="4">
        <v>5.1961820000000003</v>
      </c>
      <c r="K367" s="4">
        <v>2.0051410000000001</v>
      </c>
      <c r="L367" s="4">
        <v>1.2761610000000001</v>
      </c>
      <c r="M367" s="4">
        <v>-1.9762850000000001</v>
      </c>
      <c r="N367" s="4">
        <v>6.0303950000000004</v>
      </c>
      <c r="O367" s="4">
        <v>16.728498999999999</v>
      </c>
      <c r="P367" s="4">
        <v>0.93233100000000002</v>
      </c>
      <c r="Q367" s="4" t="s">
        <v>2934</v>
      </c>
      <c r="R367" s="4" t="s">
        <v>2924</v>
      </c>
      <c r="S367" s="3" t="s">
        <v>4107</v>
      </c>
      <c r="T367" s="4">
        <v>19.84</v>
      </c>
      <c r="U367" s="4">
        <v>853.97802048000005</v>
      </c>
      <c r="V367" s="10">
        <v>853.89917000000003</v>
      </c>
      <c r="W367" s="4">
        <v>8.5282258064516103</v>
      </c>
      <c r="X367" s="4">
        <v>20.46</v>
      </c>
      <c r="Y367" s="4">
        <v>17.57</v>
      </c>
      <c r="Z367" s="4">
        <v>6.0303950000000004</v>
      </c>
      <c r="AA367" s="10" t="s">
        <v>2934</v>
      </c>
      <c r="AB367" s="10" t="s">
        <v>2934</v>
      </c>
      <c r="AC367" s="4">
        <v>81.808896000000004</v>
      </c>
      <c r="AD367" s="4" t="s">
        <v>2934</v>
      </c>
      <c r="AE367" s="4" t="s">
        <v>2934</v>
      </c>
      <c r="AF367" s="4" t="s">
        <v>2934</v>
      </c>
      <c r="AG367" s="4" t="s">
        <v>2934</v>
      </c>
      <c r="AH367" s="4" t="s">
        <v>2934</v>
      </c>
      <c r="AI367" s="4">
        <v>0.93233100000000002</v>
      </c>
      <c r="AJ367" s="4">
        <v>0.93233100000000002</v>
      </c>
    </row>
    <row r="368" spans="1:36" x14ac:dyDescent="0.3">
      <c r="A368" s="1" t="s">
        <v>362</v>
      </c>
      <c r="B368" s="2">
        <v>5724532</v>
      </c>
      <c r="C368" s="3" t="s">
        <v>2935</v>
      </c>
      <c r="D368" s="4">
        <v>1493.59465436</v>
      </c>
      <c r="E368" s="3" t="s">
        <v>2930</v>
      </c>
      <c r="F368" s="3" t="s">
        <v>2953</v>
      </c>
      <c r="G368" s="3" t="s">
        <v>2954</v>
      </c>
      <c r="H368" s="3" t="s">
        <v>2955</v>
      </c>
      <c r="I368" s="3"/>
      <c r="J368" s="4">
        <v>5.1085570000000002</v>
      </c>
      <c r="K368" s="4">
        <v>-3.403756</v>
      </c>
      <c r="L368" s="4">
        <v>-5.2934409999999996</v>
      </c>
      <c r="M368" s="4">
        <v>-4.3023259999999999</v>
      </c>
      <c r="N368" s="4">
        <v>7.990291</v>
      </c>
      <c r="O368" s="4">
        <v>11.061828</v>
      </c>
      <c r="P368" s="4">
        <v>0.90112800000000004</v>
      </c>
      <c r="Q368" s="4" t="s">
        <v>2934</v>
      </c>
      <c r="R368" s="4">
        <v>274.615137</v>
      </c>
      <c r="S368" s="3" t="s">
        <v>4108</v>
      </c>
      <c r="T368" s="4">
        <v>8.23</v>
      </c>
      <c r="U368" s="4">
        <v>1493.59465436</v>
      </c>
      <c r="V368" s="10">
        <v>1493.304664</v>
      </c>
      <c r="W368" s="4">
        <v>9.0255164034021895</v>
      </c>
      <c r="X368" s="5">
        <v>9.0680999999999994</v>
      </c>
      <c r="Y368" s="5">
        <v>7.65</v>
      </c>
      <c r="Z368" s="4">
        <v>7.990291</v>
      </c>
      <c r="AA368" s="10" t="s">
        <v>2934</v>
      </c>
      <c r="AB368" s="10" t="s">
        <v>2934</v>
      </c>
      <c r="AC368" s="4">
        <v>30.419671999999998</v>
      </c>
      <c r="AD368" s="4" t="s">
        <v>2934</v>
      </c>
      <c r="AE368" s="4" t="s">
        <v>2934</v>
      </c>
      <c r="AF368" s="4" t="s">
        <v>2934</v>
      </c>
      <c r="AG368" s="4" t="s">
        <v>2934</v>
      </c>
      <c r="AH368" s="4" t="s">
        <v>2934</v>
      </c>
      <c r="AI368" s="4">
        <v>0.90112800000000004</v>
      </c>
      <c r="AJ368" s="4">
        <v>0.90112800000000004</v>
      </c>
    </row>
    <row r="369" spans="1:36" x14ac:dyDescent="0.3">
      <c r="A369" s="1" t="s">
        <v>363</v>
      </c>
      <c r="B369" s="2">
        <v>5724331</v>
      </c>
      <c r="C369" s="3" t="s">
        <v>2935</v>
      </c>
      <c r="D369" s="4">
        <v>647.86671720000004</v>
      </c>
      <c r="E369" s="3" t="s">
        <v>2930</v>
      </c>
      <c r="F369" s="3" t="s">
        <v>2953</v>
      </c>
      <c r="G369" s="3" t="s">
        <v>2954</v>
      </c>
      <c r="H369" s="3" t="s">
        <v>2955</v>
      </c>
      <c r="I369" s="3" t="s">
        <v>3254</v>
      </c>
      <c r="J369" s="4">
        <v>7.3558649999999997</v>
      </c>
      <c r="K369" s="4">
        <v>-3.3124440000000002</v>
      </c>
      <c r="L369" s="4">
        <v>-3.139014</v>
      </c>
      <c r="M369" s="4">
        <v>-3.2258070000000001</v>
      </c>
      <c r="N369" s="4">
        <v>8.3850929999999995</v>
      </c>
      <c r="O369" s="4">
        <v>12.258796999999999</v>
      </c>
      <c r="P369" s="4">
        <v>0.88947500000000002</v>
      </c>
      <c r="Q369" s="4" t="s">
        <v>2934</v>
      </c>
      <c r="R369" s="4">
        <v>168.45652799999999</v>
      </c>
      <c r="S369" s="3" t="s">
        <v>4109</v>
      </c>
      <c r="T369" s="5">
        <v>10.8</v>
      </c>
      <c r="U369" s="4">
        <v>647.86671720000004</v>
      </c>
      <c r="V369" s="10">
        <v>649.113877</v>
      </c>
      <c r="W369" s="4">
        <v>9.18888888888889</v>
      </c>
      <c r="X369" s="5">
        <v>11.465</v>
      </c>
      <c r="Y369" s="5">
        <v>9.7677999999999994</v>
      </c>
      <c r="Z369" s="4">
        <v>8.3850929999999995</v>
      </c>
      <c r="AA369" s="10" t="s">
        <v>2934</v>
      </c>
      <c r="AB369" s="10" t="s">
        <v>2934</v>
      </c>
      <c r="AC369" s="4">
        <v>35.138190999999999</v>
      </c>
      <c r="AD369" s="4" t="s">
        <v>2934</v>
      </c>
      <c r="AE369" s="4" t="s">
        <v>2934</v>
      </c>
      <c r="AF369" s="4" t="s">
        <v>2934</v>
      </c>
      <c r="AG369" s="4" t="s">
        <v>2934</v>
      </c>
      <c r="AH369" s="4" t="s">
        <v>2934</v>
      </c>
      <c r="AI369" s="4">
        <v>0.88947500000000002</v>
      </c>
      <c r="AJ369" s="4">
        <v>0.88947500000000002</v>
      </c>
    </row>
    <row r="370" spans="1:36" x14ac:dyDescent="0.3">
      <c r="A370" s="1" t="s">
        <v>364</v>
      </c>
      <c r="B370" s="2">
        <v>5727003</v>
      </c>
      <c r="C370" s="3" t="s">
        <v>2935</v>
      </c>
      <c r="D370" s="4">
        <v>520.11007131999997</v>
      </c>
      <c r="E370" s="3" t="s">
        <v>2930</v>
      </c>
      <c r="F370" s="3" t="s">
        <v>2953</v>
      </c>
      <c r="G370" s="3" t="s">
        <v>2954</v>
      </c>
      <c r="H370" s="3" t="s">
        <v>2955</v>
      </c>
      <c r="I370" s="3"/>
      <c r="J370" s="4">
        <v>-0.18761700000000001</v>
      </c>
      <c r="K370" s="4">
        <v>-6.8301230000000004</v>
      </c>
      <c r="L370" s="4">
        <v>-2.7422300000000002</v>
      </c>
      <c r="M370" s="4">
        <v>-4.4883300000000004</v>
      </c>
      <c r="N370" s="4">
        <v>6.4019250000000003</v>
      </c>
      <c r="O370" s="4">
        <v>11.083333</v>
      </c>
      <c r="P370" s="4">
        <v>0.85695900000000003</v>
      </c>
      <c r="Q370" s="4" t="s">
        <v>2934</v>
      </c>
      <c r="R370" s="4">
        <v>31.865770000000001</v>
      </c>
      <c r="S370" s="3" t="s">
        <v>4110</v>
      </c>
      <c r="T370" s="4">
        <v>5.32</v>
      </c>
      <c r="U370" s="4">
        <v>520.11007131999997</v>
      </c>
      <c r="V370" s="10">
        <v>520.02830100000006</v>
      </c>
      <c r="W370" s="4">
        <v>9.6090225563909808</v>
      </c>
      <c r="X370" s="4">
        <v>5.83</v>
      </c>
      <c r="Y370" s="5">
        <v>5.1279000000000003</v>
      </c>
      <c r="Z370" s="4">
        <v>6.4019250000000003</v>
      </c>
      <c r="AA370" s="10" t="s">
        <v>2934</v>
      </c>
      <c r="AB370" s="10" t="s">
        <v>2934</v>
      </c>
      <c r="AC370" s="4">
        <v>33.737693999999998</v>
      </c>
      <c r="AD370" s="4" t="s">
        <v>2934</v>
      </c>
      <c r="AE370" s="4" t="s">
        <v>2934</v>
      </c>
      <c r="AF370" s="4" t="s">
        <v>2934</v>
      </c>
      <c r="AG370" s="4" t="s">
        <v>2934</v>
      </c>
      <c r="AH370" s="4" t="s">
        <v>2934</v>
      </c>
      <c r="AI370" s="4">
        <v>0.85695900000000003</v>
      </c>
      <c r="AJ370" s="4">
        <v>0.85695900000000003</v>
      </c>
    </row>
    <row r="371" spans="1:36" x14ac:dyDescent="0.3">
      <c r="A371" s="1" t="s">
        <v>365</v>
      </c>
      <c r="B371" s="2">
        <v>29134196</v>
      </c>
      <c r="C371" s="3" t="s">
        <v>2935</v>
      </c>
      <c r="D371" s="4">
        <v>1706.7097767499999</v>
      </c>
      <c r="E371" s="3" t="s">
        <v>2930</v>
      </c>
      <c r="F371" s="3" t="s">
        <v>2953</v>
      </c>
      <c r="G371" s="3" t="s">
        <v>2954</v>
      </c>
      <c r="H371" s="3" t="s">
        <v>2955</v>
      </c>
      <c r="I371" s="3"/>
      <c r="J371" s="4">
        <v>2.5719539999999999</v>
      </c>
      <c r="K371" s="4">
        <v>-3.5693730000000001</v>
      </c>
      <c r="L371" s="4">
        <v>-1.701878</v>
      </c>
      <c r="M371" s="4">
        <v>-4.667046</v>
      </c>
      <c r="N371" s="4" t="s">
        <v>2934</v>
      </c>
      <c r="O371" s="4" t="s">
        <v>2934</v>
      </c>
      <c r="P371" s="4" t="s">
        <v>2934</v>
      </c>
      <c r="Q371" s="4" t="s">
        <v>2934</v>
      </c>
      <c r="R371" s="4" t="s">
        <v>2934</v>
      </c>
      <c r="S371" s="3" t="s">
        <v>4111</v>
      </c>
      <c r="T371" s="4">
        <v>16.75</v>
      </c>
      <c r="U371" s="4">
        <v>1706.7097767499999</v>
      </c>
      <c r="V371" s="10" t="s">
        <v>2934</v>
      </c>
      <c r="W371" s="4">
        <v>21.982567164179098</v>
      </c>
      <c r="X371" s="4">
        <v>18.14</v>
      </c>
      <c r="Y371" s="4">
        <v>15.955</v>
      </c>
      <c r="Z371" s="4" t="s">
        <v>2934</v>
      </c>
      <c r="AA371" s="10" t="s">
        <v>2934</v>
      </c>
      <c r="AB371" s="10" t="s">
        <v>2934</v>
      </c>
      <c r="AC371" s="4" t="s">
        <v>2934</v>
      </c>
      <c r="AD371" s="4" t="s">
        <v>2934</v>
      </c>
      <c r="AE371" s="4" t="s">
        <v>2934</v>
      </c>
      <c r="AF371" s="4" t="s">
        <v>2934</v>
      </c>
      <c r="AG371" s="4" t="s">
        <v>2934</v>
      </c>
      <c r="AH371" s="4" t="s">
        <v>2934</v>
      </c>
      <c r="AI371" s="4" t="s">
        <v>2934</v>
      </c>
      <c r="AJ371" s="4" t="s">
        <v>2934</v>
      </c>
    </row>
    <row r="372" spans="1:36" x14ac:dyDescent="0.3">
      <c r="A372" s="1" t="s">
        <v>366</v>
      </c>
      <c r="B372" s="2">
        <v>107557612</v>
      </c>
      <c r="C372" s="3" t="s">
        <v>2940</v>
      </c>
      <c r="D372" s="4">
        <v>645.625</v>
      </c>
      <c r="E372" s="3" t="s">
        <v>2930</v>
      </c>
      <c r="F372" s="3" t="s">
        <v>2953</v>
      </c>
      <c r="G372" s="3" t="s">
        <v>2954</v>
      </c>
      <c r="H372" s="3" t="s">
        <v>2955</v>
      </c>
      <c r="I372" s="3"/>
      <c r="J372" s="4">
        <v>0.91832800000000003</v>
      </c>
      <c r="K372" s="4">
        <v>-0.38572800000000002</v>
      </c>
      <c r="L372" s="4">
        <v>-0.52003100000000002</v>
      </c>
      <c r="M372" s="4">
        <v>-0.38572800000000002</v>
      </c>
      <c r="N372" s="4" t="s">
        <v>2934</v>
      </c>
      <c r="O372" s="4" t="s">
        <v>2934</v>
      </c>
      <c r="P372" s="4" t="s">
        <v>2934</v>
      </c>
      <c r="Q372" s="4" t="s">
        <v>2934</v>
      </c>
      <c r="R372" s="4" t="s">
        <v>2934</v>
      </c>
      <c r="S372" s="3" t="s">
        <v>4112</v>
      </c>
      <c r="T372" s="4">
        <v>51.66</v>
      </c>
      <c r="U372" s="4">
        <v>645.625</v>
      </c>
      <c r="V372" s="10" t="s">
        <v>2934</v>
      </c>
      <c r="W372" s="4">
        <v>5.6861878025169403</v>
      </c>
      <c r="X372" s="4">
        <v>52.12</v>
      </c>
      <c r="Y372" s="4">
        <v>51.14</v>
      </c>
      <c r="Z372" s="4" t="s">
        <v>2934</v>
      </c>
      <c r="AA372" s="10" t="s">
        <v>2934</v>
      </c>
      <c r="AB372" s="10" t="s">
        <v>2934</v>
      </c>
      <c r="AC372" s="4" t="s">
        <v>2934</v>
      </c>
      <c r="AD372" s="4" t="s">
        <v>2934</v>
      </c>
      <c r="AE372" s="4" t="s">
        <v>2934</v>
      </c>
      <c r="AF372" s="4" t="s">
        <v>2934</v>
      </c>
      <c r="AG372" s="4" t="s">
        <v>2934</v>
      </c>
      <c r="AH372" s="4" t="s">
        <v>2934</v>
      </c>
      <c r="AI372" s="4" t="s">
        <v>2934</v>
      </c>
      <c r="AJ372" s="4" t="s">
        <v>2934</v>
      </c>
    </row>
    <row r="373" spans="1:36" x14ac:dyDescent="0.3">
      <c r="A373" s="1" t="s">
        <v>367</v>
      </c>
      <c r="B373" s="2">
        <v>5722111</v>
      </c>
      <c r="C373" s="3" t="s">
        <v>2935</v>
      </c>
      <c r="D373" s="4">
        <v>509.01080256</v>
      </c>
      <c r="E373" s="3" t="s">
        <v>2930</v>
      </c>
      <c r="F373" s="3" t="s">
        <v>2953</v>
      </c>
      <c r="G373" s="3" t="s">
        <v>2954</v>
      </c>
      <c r="H373" s="3" t="s">
        <v>2955</v>
      </c>
      <c r="I373" s="3"/>
      <c r="J373" s="4">
        <v>-4.9504950000000001</v>
      </c>
      <c r="K373" s="4">
        <v>-10.708323</v>
      </c>
      <c r="L373" s="4">
        <v>-3.1557170000000001</v>
      </c>
      <c r="M373" s="4">
        <v>-3.2057910000000001</v>
      </c>
      <c r="N373" s="4">
        <v>9.5534579999999991</v>
      </c>
      <c r="O373" s="4">
        <v>14.607881000000001</v>
      </c>
      <c r="P373" s="4">
        <v>0.84713499999999997</v>
      </c>
      <c r="Q373" s="4" t="s">
        <v>2934</v>
      </c>
      <c r="R373" s="4" t="s">
        <v>2924</v>
      </c>
      <c r="S373" s="3" t="s">
        <v>4113</v>
      </c>
      <c r="T373" s="4">
        <v>37.44</v>
      </c>
      <c r="U373" s="4">
        <v>509.01080256</v>
      </c>
      <c r="V373" s="10">
        <v>510.03851200000003</v>
      </c>
      <c r="W373" s="4">
        <v>8.4006410256410309</v>
      </c>
      <c r="X373" s="4">
        <v>42.86</v>
      </c>
      <c r="Y373" s="4">
        <v>36.870100000000001</v>
      </c>
      <c r="Z373" s="4">
        <v>9.5534579999999991</v>
      </c>
      <c r="AA373" s="10" t="s">
        <v>2934</v>
      </c>
      <c r="AB373" s="10" t="s">
        <v>2934</v>
      </c>
      <c r="AC373" s="4">
        <v>63.826771000000001</v>
      </c>
      <c r="AD373" s="4" t="s">
        <v>2934</v>
      </c>
      <c r="AE373" s="4" t="s">
        <v>2934</v>
      </c>
      <c r="AF373" s="4" t="s">
        <v>2934</v>
      </c>
      <c r="AG373" s="4" t="s">
        <v>2934</v>
      </c>
      <c r="AH373" s="4" t="s">
        <v>2934</v>
      </c>
      <c r="AI373" s="4">
        <v>0.84713499999999997</v>
      </c>
      <c r="AJ373" s="4">
        <v>0.84713499999999997</v>
      </c>
    </row>
    <row r="374" spans="1:36" x14ac:dyDescent="0.3">
      <c r="A374" s="1" t="s">
        <v>368</v>
      </c>
      <c r="B374" s="2">
        <v>27435447</v>
      </c>
      <c r="C374" s="3" t="s">
        <v>2935</v>
      </c>
      <c r="D374" s="4">
        <v>1658.56733848</v>
      </c>
      <c r="E374" s="3" t="s">
        <v>2930</v>
      </c>
      <c r="F374" s="3" t="s">
        <v>2953</v>
      </c>
      <c r="G374" s="3" t="s">
        <v>2954</v>
      </c>
      <c r="H374" s="3" t="s">
        <v>2955</v>
      </c>
      <c r="I374" s="3"/>
      <c r="J374" s="4">
        <v>1.3368979999999999</v>
      </c>
      <c r="K374" s="4">
        <v>1.2016020000000001</v>
      </c>
      <c r="L374" s="4">
        <v>-1.3020830000000001</v>
      </c>
      <c r="M374" s="4">
        <v>-3.8071069999999998</v>
      </c>
      <c r="N374" s="4" t="s">
        <v>2934</v>
      </c>
      <c r="O374" s="4" t="s">
        <v>2934</v>
      </c>
      <c r="P374" s="4" t="s">
        <v>2934</v>
      </c>
      <c r="Q374" s="4" t="s">
        <v>2934</v>
      </c>
      <c r="R374" s="4" t="s">
        <v>2934</v>
      </c>
      <c r="S374" s="3" t="s">
        <v>4114</v>
      </c>
      <c r="T374" s="4">
        <v>7.58</v>
      </c>
      <c r="U374" s="4">
        <v>1658.56733848</v>
      </c>
      <c r="V374" s="10" t="s">
        <v>2934</v>
      </c>
      <c r="W374" s="4">
        <v>13.735092348285001</v>
      </c>
      <c r="X374" s="5">
        <v>8.25</v>
      </c>
      <c r="Y374" s="4">
        <v>6.66</v>
      </c>
      <c r="Z374" s="4" t="s">
        <v>2934</v>
      </c>
      <c r="AA374" s="10" t="s">
        <v>2934</v>
      </c>
      <c r="AB374" s="10" t="s">
        <v>2934</v>
      </c>
      <c r="AC374" s="4" t="s">
        <v>2934</v>
      </c>
      <c r="AD374" s="4" t="s">
        <v>2934</v>
      </c>
      <c r="AE374" s="4" t="s">
        <v>2934</v>
      </c>
      <c r="AF374" s="4" t="s">
        <v>2934</v>
      </c>
      <c r="AG374" s="4" t="s">
        <v>2934</v>
      </c>
      <c r="AH374" s="4" t="s">
        <v>2934</v>
      </c>
      <c r="AI374" s="4" t="s">
        <v>2934</v>
      </c>
      <c r="AJ374" s="4" t="s">
        <v>2934</v>
      </c>
    </row>
    <row r="375" spans="1:36" x14ac:dyDescent="0.3">
      <c r="A375" s="1" t="s">
        <v>369</v>
      </c>
      <c r="B375" s="2">
        <v>5721628</v>
      </c>
      <c r="C375" s="3" t="s">
        <v>2935</v>
      </c>
      <c r="D375" s="4">
        <v>502.07763514999999</v>
      </c>
      <c r="E375" s="3" t="s">
        <v>2930</v>
      </c>
      <c r="F375" s="3" t="s">
        <v>2953</v>
      </c>
      <c r="G375" s="3" t="s">
        <v>2954</v>
      </c>
      <c r="H375" s="3" t="s">
        <v>2955</v>
      </c>
      <c r="I375" s="3"/>
      <c r="J375" s="4">
        <v>3.3848419999999999</v>
      </c>
      <c r="K375" s="4">
        <v>-2.0223149999999999</v>
      </c>
      <c r="L375" s="4">
        <v>-0.84685999999999995</v>
      </c>
      <c r="M375" s="4">
        <v>-2.2948539999999999</v>
      </c>
      <c r="N375" s="4">
        <v>8.9547480000000004</v>
      </c>
      <c r="O375" s="4" t="s">
        <v>2924</v>
      </c>
      <c r="P375" s="4">
        <v>1.007385</v>
      </c>
      <c r="Q375" s="4" t="s">
        <v>2934</v>
      </c>
      <c r="R375" s="4">
        <v>19.859047</v>
      </c>
      <c r="S375" s="3" t="s">
        <v>4115</v>
      </c>
      <c r="T375" s="4">
        <v>14.05</v>
      </c>
      <c r="U375" s="4">
        <v>502.07763514999999</v>
      </c>
      <c r="V375" s="10">
        <v>851.57301500000005</v>
      </c>
      <c r="W375" s="4">
        <v>9.6683274021352297</v>
      </c>
      <c r="X375" s="4">
        <v>14.63</v>
      </c>
      <c r="Y375" s="4">
        <v>13.24</v>
      </c>
      <c r="Z375" s="4">
        <v>8.9547480000000004</v>
      </c>
      <c r="AA375" s="10" t="s">
        <v>2934</v>
      </c>
      <c r="AB375" s="10" t="s">
        <v>2934</v>
      </c>
      <c r="AC375" s="4">
        <v>13.857858</v>
      </c>
      <c r="AD375" s="4" t="s">
        <v>2934</v>
      </c>
      <c r="AE375" s="4" t="s">
        <v>2934</v>
      </c>
      <c r="AF375" s="4" t="s">
        <v>2934</v>
      </c>
      <c r="AG375" s="4" t="s">
        <v>2934</v>
      </c>
      <c r="AH375" s="4" t="s">
        <v>2934</v>
      </c>
      <c r="AI375" s="4">
        <v>1.007385</v>
      </c>
      <c r="AJ375" s="4">
        <v>1.007385</v>
      </c>
    </row>
    <row r="376" spans="1:36" x14ac:dyDescent="0.3">
      <c r="A376" s="1" t="s">
        <v>370</v>
      </c>
      <c r="B376" s="2">
        <v>5733831</v>
      </c>
      <c r="C376" s="3" t="s">
        <v>2935</v>
      </c>
      <c r="D376" s="4">
        <v>544.53592863999995</v>
      </c>
      <c r="E376" s="3" t="s">
        <v>2930</v>
      </c>
      <c r="F376" s="3" t="s">
        <v>2953</v>
      </c>
      <c r="G376" s="3" t="s">
        <v>2954</v>
      </c>
      <c r="H376" s="3" t="s">
        <v>2955</v>
      </c>
      <c r="I376" s="3"/>
      <c r="J376" s="4">
        <v>-5.9750490000000003</v>
      </c>
      <c r="K376" s="4">
        <v>-4.850498</v>
      </c>
      <c r="L376" s="4">
        <v>-2.3192360000000001</v>
      </c>
      <c r="M376" s="4">
        <v>-3.046716</v>
      </c>
      <c r="N376" s="4" t="s">
        <v>2934</v>
      </c>
      <c r="O376" s="4" t="s">
        <v>2934</v>
      </c>
      <c r="P376" s="4" t="s">
        <v>2934</v>
      </c>
      <c r="Q376" s="4" t="s">
        <v>2934</v>
      </c>
      <c r="R376" s="4" t="s">
        <v>2934</v>
      </c>
      <c r="S376" s="3" t="s">
        <v>4116</v>
      </c>
      <c r="T376" s="4">
        <v>14.32</v>
      </c>
      <c r="U376" s="4">
        <v>544.53592863999995</v>
      </c>
      <c r="V376" s="10" t="s">
        <v>2934</v>
      </c>
      <c r="W376" s="4">
        <v>10.3659217877095</v>
      </c>
      <c r="X376" s="4">
        <v>15.98</v>
      </c>
      <c r="Y376" s="4">
        <v>14.26</v>
      </c>
      <c r="Z376" s="4" t="s">
        <v>2934</v>
      </c>
      <c r="AA376" s="10" t="s">
        <v>2934</v>
      </c>
      <c r="AB376" s="10" t="s">
        <v>2934</v>
      </c>
      <c r="AC376" s="4" t="s">
        <v>2934</v>
      </c>
      <c r="AD376" s="4" t="s">
        <v>2934</v>
      </c>
      <c r="AE376" s="4" t="s">
        <v>2934</v>
      </c>
      <c r="AF376" s="4" t="s">
        <v>2934</v>
      </c>
      <c r="AG376" s="4" t="s">
        <v>2934</v>
      </c>
      <c r="AH376" s="4" t="s">
        <v>2934</v>
      </c>
      <c r="AI376" s="4" t="s">
        <v>2934</v>
      </c>
      <c r="AJ376" s="4" t="s">
        <v>2934</v>
      </c>
    </row>
    <row r="377" spans="1:36" x14ac:dyDescent="0.3">
      <c r="A377" s="1" t="s">
        <v>371</v>
      </c>
      <c r="B377" s="2">
        <v>5733567</v>
      </c>
      <c r="C377" s="3" t="s">
        <v>2935</v>
      </c>
      <c r="D377" s="4">
        <v>1344.3888964800001</v>
      </c>
      <c r="E377" s="3" t="s">
        <v>2930</v>
      </c>
      <c r="F377" s="3" t="s">
        <v>2953</v>
      </c>
      <c r="G377" s="3" t="s">
        <v>2954</v>
      </c>
      <c r="H377" s="3" t="s">
        <v>2955</v>
      </c>
      <c r="I377" s="3" t="s">
        <v>2971</v>
      </c>
      <c r="J377" s="4">
        <v>-1.348098</v>
      </c>
      <c r="K377" s="4">
        <v>-4.8304689999999999</v>
      </c>
      <c r="L377" s="4">
        <v>-2.6140680000000001</v>
      </c>
      <c r="M377" s="4">
        <v>-2.5214080000000001</v>
      </c>
      <c r="N377" s="4">
        <v>28.818565</v>
      </c>
      <c r="O377" s="4">
        <v>9.7804300000000008</v>
      </c>
      <c r="P377" s="4">
        <v>0.85814800000000002</v>
      </c>
      <c r="Q377" s="4" t="s">
        <v>2934</v>
      </c>
      <c r="R377" s="4">
        <v>37.319228000000003</v>
      </c>
      <c r="S377" s="3" t="s">
        <v>4117</v>
      </c>
      <c r="T377" s="4">
        <v>20.49</v>
      </c>
      <c r="U377" s="4">
        <v>1344.3888964800001</v>
      </c>
      <c r="V377" s="10">
        <v>2163.7809560000001</v>
      </c>
      <c r="W377" s="4">
        <v>2.7174231332357199</v>
      </c>
      <c r="X377" s="4">
        <v>21.83</v>
      </c>
      <c r="Y377" s="4">
        <v>20.22</v>
      </c>
      <c r="Z377" s="4">
        <v>28.818565</v>
      </c>
      <c r="AA377" s="10" t="s">
        <v>2934</v>
      </c>
      <c r="AB377" s="10" t="s">
        <v>2934</v>
      </c>
      <c r="AC377" s="4">
        <v>25.685935000000001</v>
      </c>
      <c r="AD377" s="4" t="s">
        <v>2934</v>
      </c>
      <c r="AE377" s="4" t="s">
        <v>2934</v>
      </c>
      <c r="AF377" s="4" t="s">
        <v>2934</v>
      </c>
      <c r="AG377" s="4" t="s">
        <v>2934</v>
      </c>
      <c r="AH377" s="4" t="s">
        <v>2934</v>
      </c>
      <c r="AI377" s="4">
        <v>0.85814800000000002</v>
      </c>
      <c r="AJ377" s="4">
        <v>0.85814800000000002</v>
      </c>
    </row>
    <row r="378" spans="1:36" x14ac:dyDescent="0.3">
      <c r="A378" s="1" t="s">
        <v>372</v>
      </c>
      <c r="B378" s="2">
        <v>5721394</v>
      </c>
      <c r="C378" s="3" t="s">
        <v>2935</v>
      </c>
      <c r="D378" s="4">
        <v>886.22330495000006</v>
      </c>
      <c r="E378" s="3" t="s">
        <v>2930</v>
      </c>
      <c r="F378" s="3" t="s">
        <v>2953</v>
      </c>
      <c r="G378" s="3" t="s">
        <v>2954</v>
      </c>
      <c r="H378" s="3" t="s">
        <v>2955</v>
      </c>
      <c r="I378" s="3"/>
      <c r="J378" s="4">
        <v>5.5746140000000004</v>
      </c>
      <c r="K378" s="4">
        <v>-0.64568199999999998</v>
      </c>
      <c r="L378" s="4">
        <v>-1.2830790000000001</v>
      </c>
      <c r="M378" s="4">
        <v>-3.1471279999999999</v>
      </c>
      <c r="N378" s="4">
        <v>36.528190000000002</v>
      </c>
      <c r="O378" s="4">
        <v>10.991071</v>
      </c>
      <c r="P378" s="4">
        <v>0.92106200000000005</v>
      </c>
      <c r="Q378" s="4" t="s">
        <v>2934</v>
      </c>
      <c r="R378" s="4" t="s">
        <v>2934</v>
      </c>
      <c r="S378" s="3" t="s">
        <v>4118</v>
      </c>
      <c r="T378" s="4">
        <v>12.31</v>
      </c>
      <c r="U378" s="4">
        <v>886.22330495000006</v>
      </c>
      <c r="V378" s="10">
        <v>1499.1324139999999</v>
      </c>
      <c r="W378" s="4">
        <v>5.3614947197400502</v>
      </c>
      <c r="X378" s="4">
        <v>12.83</v>
      </c>
      <c r="Y378" s="5">
        <v>11.345000000000001</v>
      </c>
      <c r="Z378" s="4">
        <v>36.528190000000002</v>
      </c>
      <c r="AA378" s="10" t="s">
        <v>2934</v>
      </c>
      <c r="AB378" s="10" t="s">
        <v>2934</v>
      </c>
      <c r="AC378" s="4">
        <v>22.014783999999999</v>
      </c>
      <c r="AD378" s="4" t="s">
        <v>2934</v>
      </c>
      <c r="AE378" s="4" t="s">
        <v>2934</v>
      </c>
      <c r="AF378" s="4" t="s">
        <v>2934</v>
      </c>
      <c r="AG378" s="4" t="s">
        <v>2934</v>
      </c>
      <c r="AH378" s="4" t="s">
        <v>2934</v>
      </c>
      <c r="AI378" s="4">
        <v>0.92106200000000005</v>
      </c>
      <c r="AJ378" s="4">
        <v>0.92106200000000005</v>
      </c>
    </row>
    <row r="379" spans="1:36" x14ac:dyDescent="0.3">
      <c r="A379" s="1" t="s">
        <v>373</v>
      </c>
      <c r="B379" s="2">
        <v>5721262</v>
      </c>
      <c r="C379" s="3" t="s">
        <v>2935</v>
      </c>
      <c r="D379" s="4">
        <v>500.17954687999998</v>
      </c>
      <c r="E379" s="3" t="s">
        <v>2930</v>
      </c>
      <c r="F379" s="3" t="s">
        <v>2953</v>
      </c>
      <c r="G379" s="3" t="s">
        <v>2954</v>
      </c>
      <c r="H379" s="3" t="s">
        <v>2955</v>
      </c>
      <c r="I379" s="3" t="s">
        <v>3001</v>
      </c>
      <c r="J379" s="4">
        <v>-2.147526</v>
      </c>
      <c r="K379" s="4">
        <v>-7.583774</v>
      </c>
      <c r="L379" s="4">
        <v>-2.511628</v>
      </c>
      <c r="M379" s="4">
        <v>-2.9629629999999998</v>
      </c>
      <c r="N379" s="4">
        <v>17.945205000000001</v>
      </c>
      <c r="O379" s="4">
        <v>4.7143499999999996</v>
      </c>
      <c r="P379" s="4">
        <v>0.86269300000000004</v>
      </c>
      <c r="Q379" s="4" t="s">
        <v>2934</v>
      </c>
      <c r="R379" s="4">
        <v>33.517378000000001</v>
      </c>
      <c r="S379" s="3" t="s">
        <v>4119</v>
      </c>
      <c r="T379" s="4">
        <v>10.48</v>
      </c>
      <c r="U379" s="4">
        <v>500.17954687999998</v>
      </c>
      <c r="V379" s="10">
        <v>763.05102599999998</v>
      </c>
      <c r="W379" s="4">
        <v>6.1832061068702302</v>
      </c>
      <c r="X379" s="4">
        <v>11.41</v>
      </c>
      <c r="Y379" s="5">
        <v>10.27</v>
      </c>
      <c r="Z379" s="4">
        <v>17.945205000000001</v>
      </c>
      <c r="AA379" s="10" t="s">
        <v>2934</v>
      </c>
      <c r="AB379" s="10" t="s">
        <v>2934</v>
      </c>
      <c r="AC379" s="4">
        <v>19.805136000000001</v>
      </c>
      <c r="AD379" s="4" t="s">
        <v>2934</v>
      </c>
      <c r="AE379" s="4" t="s">
        <v>2934</v>
      </c>
      <c r="AF379" s="4" t="s">
        <v>2934</v>
      </c>
      <c r="AG379" s="4" t="s">
        <v>2934</v>
      </c>
      <c r="AH379" s="4" t="s">
        <v>2934</v>
      </c>
      <c r="AI379" s="4">
        <v>0.86269300000000004</v>
      </c>
      <c r="AJ379" s="4">
        <v>0.86269300000000004</v>
      </c>
    </row>
    <row r="380" spans="1:36" x14ac:dyDescent="0.3">
      <c r="A380" s="1" t="s">
        <v>374</v>
      </c>
      <c r="B380" s="2">
        <v>5721156</v>
      </c>
      <c r="C380" s="3" t="s">
        <v>2935</v>
      </c>
      <c r="D380" s="4">
        <v>998.3495838</v>
      </c>
      <c r="E380" s="3" t="s">
        <v>2930</v>
      </c>
      <c r="F380" s="3" t="s">
        <v>2953</v>
      </c>
      <c r="G380" s="3" t="s">
        <v>2954</v>
      </c>
      <c r="H380" s="3" t="s">
        <v>2955</v>
      </c>
      <c r="I380" s="3" t="s">
        <v>2971</v>
      </c>
      <c r="J380" s="4">
        <v>-4.7619049999999996</v>
      </c>
      <c r="K380" s="4">
        <v>-8.3044980000000006</v>
      </c>
      <c r="L380" s="4">
        <v>-3.1078610000000002</v>
      </c>
      <c r="M380" s="4">
        <v>-5.2725650000000002</v>
      </c>
      <c r="N380" s="4">
        <v>26.237624</v>
      </c>
      <c r="O380" s="4">
        <v>196.29629600000001</v>
      </c>
      <c r="P380" s="4">
        <v>0.84173699999999996</v>
      </c>
      <c r="Q380" s="4" t="s">
        <v>2934</v>
      </c>
      <c r="R380" s="4">
        <v>36.532446</v>
      </c>
      <c r="S380" s="3" t="s">
        <v>4120</v>
      </c>
      <c r="T380" s="5">
        <v>10.6</v>
      </c>
      <c r="U380" s="4">
        <v>998.3495838</v>
      </c>
      <c r="V380" s="10">
        <v>1671.953583</v>
      </c>
      <c r="W380" s="4">
        <v>6.0566037735849099</v>
      </c>
      <c r="X380" s="4">
        <v>11.64</v>
      </c>
      <c r="Y380" s="4">
        <v>10.56</v>
      </c>
      <c r="Z380" s="4">
        <v>26.237624</v>
      </c>
      <c r="AA380" s="10" t="s">
        <v>2934</v>
      </c>
      <c r="AB380" s="10" t="s">
        <v>2934</v>
      </c>
      <c r="AC380" s="4">
        <v>21.215700999999999</v>
      </c>
      <c r="AD380" s="4" t="s">
        <v>2934</v>
      </c>
      <c r="AE380" s="4" t="s">
        <v>2934</v>
      </c>
      <c r="AF380" s="4" t="s">
        <v>2934</v>
      </c>
      <c r="AG380" s="4" t="s">
        <v>2934</v>
      </c>
      <c r="AH380" s="4" t="s">
        <v>2934</v>
      </c>
      <c r="AI380" s="4">
        <v>0.84173699999999996</v>
      </c>
      <c r="AJ380" s="4">
        <v>0.84173699999999996</v>
      </c>
    </row>
    <row r="381" spans="1:36" x14ac:dyDescent="0.3">
      <c r="A381" s="1" t="s">
        <v>375</v>
      </c>
      <c r="B381" s="2">
        <v>5721153</v>
      </c>
      <c r="C381" s="3" t="s">
        <v>2935</v>
      </c>
      <c r="D381" s="4">
        <v>612.66398800000002</v>
      </c>
      <c r="E381" s="3" t="s">
        <v>2930</v>
      </c>
      <c r="F381" s="3" t="s">
        <v>2953</v>
      </c>
      <c r="G381" s="3" t="s">
        <v>2954</v>
      </c>
      <c r="H381" s="3" t="s">
        <v>2955</v>
      </c>
      <c r="I381" s="3"/>
      <c r="J381" s="4">
        <v>-1.3434090000000001</v>
      </c>
      <c r="K381" s="4">
        <v>-8.5603110000000004</v>
      </c>
      <c r="L381" s="4">
        <v>-3.0528050000000002</v>
      </c>
      <c r="M381" s="4">
        <v>-4.8582999999999998</v>
      </c>
      <c r="N381" s="4">
        <v>22.771318000000001</v>
      </c>
      <c r="O381" s="4">
        <v>6.653454</v>
      </c>
      <c r="P381" s="4">
        <v>0.86333599999999999</v>
      </c>
      <c r="Q381" s="4" t="s">
        <v>2934</v>
      </c>
      <c r="R381" s="4">
        <v>30.860977999999999</v>
      </c>
      <c r="S381" s="3" t="s">
        <v>4121</v>
      </c>
      <c r="T381" s="5">
        <v>11.75</v>
      </c>
      <c r="U381" s="4">
        <v>612.66398800000002</v>
      </c>
      <c r="V381" s="10">
        <v>929.15957800000001</v>
      </c>
      <c r="W381" s="4">
        <v>6.0765957446808496</v>
      </c>
      <c r="X381" s="4">
        <v>12.96</v>
      </c>
      <c r="Y381" s="5">
        <v>11.41</v>
      </c>
      <c r="Z381" s="4">
        <v>22.771318000000001</v>
      </c>
      <c r="AA381" s="10" t="s">
        <v>2934</v>
      </c>
      <c r="AB381" s="10" t="s">
        <v>2934</v>
      </c>
      <c r="AC381" s="4">
        <v>19.951908</v>
      </c>
      <c r="AD381" s="4" t="s">
        <v>2934</v>
      </c>
      <c r="AE381" s="4" t="s">
        <v>2934</v>
      </c>
      <c r="AF381" s="4" t="s">
        <v>2934</v>
      </c>
      <c r="AG381" s="4" t="s">
        <v>2934</v>
      </c>
      <c r="AH381" s="4" t="s">
        <v>2934</v>
      </c>
      <c r="AI381" s="4">
        <v>0.86333599999999999</v>
      </c>
      <c r="AJ381" s="4">
        <v>0.86333599999999999</v>
      </c>
    </row>
    <row r="382" spans="1:36" x14ac:dyDescent="0.3">
      <c r="A382" s="1" t="s">
        <v>376</v>
      </c>
      <c r="B382" s="2">
        <v>5721160</v>
      </c>
      <c r="C382" s="3" t="s">
        <v>2935</v>
      </c>
      <c r="D382" s="4">
        <v>589.29088583999999</v>
      </c>
      <c r="E382" s="3" t="s">
        <v>2930</v>
      </c>
      <c r="F382" s="3" t="s">
        <v>2953</v>
      </c>
      <c r="G382" s="3" t="s">
        <v>2954</v>
      </c>
      <c r="H382" s="3" t="s">
        <v>2955</v>
      </c>
      <c r="I382" s="3" t="s">
        <v>2971</v>
      </c>
      <c r="J382" s="4">
        <v>-2.6362040000000002</v>
      </c>
      <c r="K382" s="4">
        <v>-8.4297520000000006</v>
      </c>
      <c r="L382" s="4">
        <v>-4.6471600000000004</v>
      </c>
      <c r="M382" s="4">
        <v>-4.4003449999999997</v>
      </c>
      <c r="N382" s="4">
        <v>28.050633000000001</v>
      </c>
      <c r="O382" s="4">
        <v>15.431755000000001</v>
      </c>
      <c r="P382" s="4">
        <v>0.83825099999999997</v>
      </c>
      <c r="Q382" s="4" t="s">
        <v>2934</v>
      </c>
      <c r="R382" s="4">
        <v>62.11224</v>
      </c>
      <c r="S382" s="3" t="s">
        <v>4122</v>
      </c>
      <c r="T382" s="4">
        <v>11.08</v>
      </c>
      <c r="U382" s="4">
        <v>589.29088583999999</v>
      </c>
      <c r="V382" s="10">
        <v>1024.9556250000001</v>
      </c>
      <c r="W382" s="4">
        <v>5.8483754512635402</v>
      </c>
      <c r="X382" s="5">
        <v>12.24</v>
      </c>
      <c r="Y382" s="5">
        <v>11</v>
      </c>
      <c r="Z382" s="4">
        <v>28.050633000000001</v>
      </c>
      <c r="AA382" s="10" t="s">
        <v>2934</v>
      </c>
      <c r="AB382" s="10" t="s">
        <v>2934</v>
      </c>
      <c r="AC382" s="4">
        <v>21.226870999999999</v>
      </c>
      <c r="AD382" s="4" t="s">
        <v>2934</v>
      </c>
      <c r="AE382" s="4" t="s">
        <v>2934</v>
      </c>
      <c r="AF382" s="4" t="s">
        <v>2934</v>
      </c>
      <c r="AG382" s="4" t="s">
        <v>2934</v>
      </c>
      <c r="AH382" s="4" t="s">
        <v>2934</v>
      </c>
      <c r="AI382" s="4">
        <v>0.83825099999999997</v>
      </c>
      <c r="AJ382" s="4">
        <v>0.83825099999999997</v>
      </c>
    </row>
    <row r="383" spans="1:36" x14ac:dyDescent="0.3">
      <c r="A383" s="1" t="s">
        <v>377</v>
      </c>
      <c r="B383" s="2">
        <v>5721530</v>
      </c>
      <c r="C383" s="3" t="s">
        <v>2935</v>
      </c>
      <c r="D383" s="4">
        <v>475.62851439999997</v>
      </c>
      <c r="E383" s="3" t="s">
        <v>2930</v>
      </c>
      <c r="F383" s="3" t="s">
        <v>2953</v>
      </c>
      <c r="G383" s="3" t="s">
        <v>2954</v>
      </c>
      <c r="H383" s="3" t="s">
        <v>2955</v>
      </c>
      <c r="I383" s="3"/>
      <c r="J383" s="4">
        <v>-3.255814</v>
      </c>
      <c r="K383" s="4">
        <v>-10.112360000000001</v>
      </c>
      <c r="L383" s="4">
        <v>-6.8100360000000002</v>
      </c>
      <c r="M383" s="4">
        <v>-6.0523939999999996</v>
      </c>
      <c r="N383" s="4">
        <v>30.678466</v>
      </c>
      <c r="O383" s="4">
        <v>9.4032549999999997</v>
      </c>
      <c r="P383" s="4">
        <v>0.84773399999999999</v>
      </c>
      <c r="Q383" s="4" t="s">
        <v>2934</v>
      </c>
      <c r="R383" s="4" t="s">
        <v>2934</v>
      </c>
      <c r="S383" s="3" t="s">
        <v>4123</v>
      </c>
      <c r="T383" s="5">
        <v>10.4</v>
      </c>
      <c r="U383" s="4">
        <v>475.62851439999997</v>
      </c>
      <c r="V383" s="10">
        <v>770.16824399999996</v>
      </c>
      <c r="W383" s="4">
        <v>6.2884615384615401</v>
      </c>
      <c r="X383" s="4">
        <v>11.74</v>
      </c>
      <c r="Y383" s="5">
        <v>10.27</v>
      </c>
      <c r="Z383" s="4">
        <v>30.678466</v>
      </c>
      <c r="AA383" s="10" t="s">
        <v>2934</v>
      </c>
      <c r="AB383" s="10" t="s">
        <v>2934</v>
      </c>
      <c r="AC383" s="4">
        <v>20.570865000000001</v>
      </c>
      <c r="AD383" s="4" t="s">
        <v>2934</v>
      </c>
      <c r="AE383" s="4" t="s">
        <v>2934</v>
      </c>
      <c r="AF383" s="4" t="s">
        <v>2934</v>
      </c>
      <c r="AG383" s="4" t="s">
        <v>2934</v>
      </c>
      <c r="AH383" s="4" t="s">
        <v>2934</v>
      </c>
      <c r="AI383" s="4">
        <v>0.84773399999999999</v>
      </c>
      <c r="AJ383" s="4">
        <v>0.84773399999999999</v>
      </c>
    </row>
    <row r="384" spans="1:36" x14ac:dyDescent="0.3">
      <c r="A384" s="1" t="s">
        <v>378</v>
      </c>
      <c r="B384" s="2">
        <v>5721549</v>
      </c>
      <c r="C384" s="3" t="s">
        <v>2935</v>
      </c>
      <c r="D384" s="4" t="s">
        <v>2934</v>
      </c>
      <c r="E384" s="3" t="s">
        <v>2930</v>
      </c>
      <c r="F384" s="3" t="s">
        <v>2953</v>
      </c>
      <c r="G384" s="3" t="s">
        <v>2954</v>
      </c>
      <c r="H384" s="3" t="s">
        <v>2955</v>
      </c>
      <c r="I384" s="3"/>
      <c r="J384" s="4">
        <v>-5.2722559999999996</v>
      </c>
      <c r="K384" s="4">
        <v>-8.5904919999999994</v>
      </c>
      <c r="L384" s="4">
        <v>-3.265666</v>
      </c>
      <c r="M384" s="4">
        <v>-3.180212</v>
      </c>
      <c r="N384" s="4" t="s">
        <v>2934</v>
      </c>
      <c r="O384" s="4" t="s">
        <v>2934</v>
      </c>
      <c r="P384" s="4" t="s">
        <v>2934</v>
      </c>
      <c r="Q384" s="4" t="s">
        <v>2934</v>
      </c>
      <c r="R384" s="4" t="s">
        <v>2934</v>
      </c>
      <c r="S384" s="3" t="s">
        <v>4124</v>
      </c>
      <c r="T384" s="5">
        <v>10.96</v>
      </c>
      <c r="U384" s="4" t="s">
        <v>2934</v>
      </c>
      <c r="V384" s="10" t="s">
        <v>2934</v>
      </c>
      <c r="W384" s="4">
        <v>6.0766423357664197</v>
      </c>
      <c r="X384" s="5">
        <v>12.0664</v>
      </c>
      <c r="Y384" s="4">
        <v>10.83</v>
      </c>
      <c r="Z384" s="4" t="s">
        <v>2934</v>
      </c>
      <c r="AA384" s="10" t="s">
        <v>2934</v>
      </c>
      <c r="AB384" s="10" t="s">
        <v>2934</v>
      </c>
      <c r="AC384" s="4" t="s">
        <v>2934</v>
      </c>
      <c r="AD384" s="4" t="s">
        <v>2934</v>
      </c>
      <c r="AE384" s="4" t="s">
        <v>2934</v>
      </c>
      <c r="AF384" s="4" t="s">
        <v>2934</v>
      </c>
      <c r="AG384" s="4" t="s">
        <v>2934</v>
      </c>
      <c r="AH384" s="4" t="s">
        <v>2934</v>
      </c>
      <c r="AI384" s="4" t="s">
        <v>2934</v>
      </c>
      <c r="AJ384" s="4" t="s">
        <v>2934</v>
      </c>
    </row>
    <row r="385" spans="1:36" x14ac:dyDescent="0.3">
      <c r="A385" s="1" t="s">
        <v>379</v>
      </c>
      <c r="B385" s="2">
        <v>5721422</v>
      </c>
      <c r="C385" s="3" t="s">
        <v>2935</v>
      </c>
      <c r="D385" s="4">
        <v>847.63668059999998</v>
      </c>
      <c r="E385" s="3" t="s">
        <v>2930</v>
      </c>
      <c r="F385" s="3" t="s">
        <v>2953</v>
      </c>
      <c r="G385" s="3" t="s">
        <v>2954</v>
      </c>
      <c r="H385" s="3" t="s">
        <v>2955</v>
      </c>
      <c r="I385" s="3"/>
      <c r="J385" s="4">
        <v>-4.2984590000000003</v>
      </c>
      <c r="K385" s="4">
        <v>-9.2307690000000004</v>
      </c>
      <c r="L385" s="4">
        <v>-4.2207790000000003</v>
      </c>
      <c r="M385" s="4">
        <v>-6.0509550000000001</v>
      </c>
      <c r="N385" s="4">
        <v>19.932431999999999</v>
      </c>
      <c r="O385" s="4">
        <v>19.932431999999999</v>
      </c>
      <c r="P385" s="4">
        <v>0.89373599999999997</v>
      </c>
      <c r="Q385" s="4" t="s">
        <v>2934</v>
      </c>
      <c r="R385" s="4">
        <v>41.460099999999997</v>
      </c>
      <c r="S385" s="3" t="s">
        <v>4125</v>
      </c>
      <c r="T385" s="5">
        <v>11.8</v>
      </c>
      <c r="U385" s="4">
        <v>847.63668059999998</v>
      </c>
      <c r="V385" s="10">
        <v>1360.68201</v>
      </c>
      <c r="W385" s="4">
        <v>5.8983050847457603</v>
      </c>
      <c r="X385" s="4">
        <v>13.29</v>
      </c>
      <c r="Y385" s="5">
        <v>11.7233</v>
      </c>
      <c r="Z385" s="4">
        <v>19.932431999999999</v>
      </c>
      <c r="AA385" s="10" t="s">
        <v>2934</v>
      </c>
      <c r="AB385" s="10" t="s">
        <v>2934</v>
      </c>
      <c r="AC385" s="4">
        <v>20.670580000000001</v>
      </c>
      <c r="AD385" s="4" t="s">
        <v>2934</v>
      </c>
      <c r="AE385" s="4" t="s">
        <v>2934</v>
      </c>
      <c r="AF385" s="4" t="s">
        <v>2934</v>
      </c>
      <c r="AG385" s="4" t="s">
        <v>2934</v>
      </c>
      <c r="AH385" s="4" t="s">
        <v>2934</v>
      </c>
      <c r="AI385" s="4">
        <v>0.89373599999999997</v>
      </c>
      <c r="AJ385" s="4">
        <v>0.89373599999999997</v>
      </c>
    </row>
    <row r="386" spans="1:36" x14ac:dyDescent="0.3">
      <c r="A386" s="1" t="s">
        <v>380</v>
      </c>
      <c r="B386" s="2">
        <v>5731613</v>
      </c>
      <c r="C386" s="3" t="s">
        <v>2935</v>
      </c>
      <c r="D386" s="4">
        <v>704.09606327999995</v>
      </c>
      <c r="E386" s="3" t="s">
        <v>2930</v>
      </c>
      <c r="F386" s="3" t="s">
        <v>2953</v>
      </c>
      <c r="G386" s="3" t="s">
        <v>2954</v>
      </c>
      <c r="H386" s="3" t="s">
        <v>2955</v>
      </c>
      <c r="I386" s="3"/>
      <c r="J386" s="4">
        <v>-5.4143650000000001</v>
      </c>
      <c r="K386" s="4">
        <v>-6.9565219999999997</v>
      </c>
      <c r="L386" s="4">
        <v>-7.0070610000000002</v>
      </c>
      <c r="M386" s="4">
        <v>-6.8552780000000002</v>
      </c>
      <c r="N386" s="4" t="s">
        <v>2934</v>
      </c>
      <c r="O386" s="4" t="s">
        <v>2934</v>
      </c>
      <c r="P386" s="4" t="s">
        <v>2934</v>
      </c>
      <c r="Q386" s="4" t="s">
        <v>2934</v>
      </c>
      <c r="R386" s="4" t="s">
        <v>2934</v>
      </c>
      <c r="S386" s="3" t="s">
        <v>4126</v>
      </c>
      <c r="T386" s="4">
        <v>8.56</v>
      </c>
      <c r="U386" s="4">
        <v>704.09606327999995</v>
      </c>
      <c r="V386" s="10" t="s">
        <v>2934</v>
      </c>
      <c r="W386" s="4">
        <v>9.7710280373831804</v>
      </c>
      <c r="X386" s="4">
        <v>9.74</v>
      </c>
      <c r="Y386" s="5">
        <v>8.25</v>
      </c>
      <c r="Z386" s="4" t="s">
        <v>2934</v>
      </c>
      <c r="AA386" s="10" t="s">
        <v>2934</v>
      </c>
      <c r="AB386" s="10" t="s">
        <v>2934</v>
      </c>
      <c r="AC386" s="4" t="s">
        <v>2934</v>
      </c>
      <c r="AD386" s="4" t="s">
        <v>2934</v>
      </c>
      <c r="AE386" s="4" t="s">
        <v>2934</v>
      </c>
      <c r="AF386" s="4" t="s">
        <v>2934</v>
      </c>
      <c r="AG386" s="4" t="s">
        <v>2934</v>
      </c>
      <c r="AH386" s="4" t="s">
        <v>2934</v>
      </c>
      <c r="AI386" s="4" t="s">
        <v>2934</v>
      </c>
      <c r="AJ386" s="4" t="s">
        <v>2934</v>
      </c>
    </row>
    <row r="387" spans="1:36" x14ac:dyDescent="0.3">
      <c r="A387" s="1" t="s">
        <v>381</v>
      </c>
      <c r="B387" s="2">
        <v>14263710</v>
      </c>
      <c r="C387" s="3" t="s">
        <v>2935</v>
      </c>
      <c r="D387" s="4">
        <v>1558.2887780900001</v>
      </c>
      <c r="E387" s="3" t="s">
        <v>2930</v>
      </c>
      <c r="F387" s="3" t="s">
        <v>2953</v>
      </c>
      <c r="G387" s="3" t="s">
        <v>2954</v>
      </c>
      <c r="H387" s="3" t="s">
        <v>2955</v>
      </c>
      <c r="I387" s="3"/>
      <c r="J387" s="4">
        <v>23.806718</v>
      </c>
      <c r="K387" s="4">
        <v>11.993603</v>
      </c>
      <c r="L387" s="4">
        <v>1.0582009999999999</v>
      </c>
      <c r="M387" s="4">
        <v>-2.8214619999999999</v>
      </c>
      <c r="N387" s="4" t="s">
        <v>2934</v>
      </c>
      <c r="O387" s="4" t="s">
        <v>2934</v>
      </c>
      <c r="P387" s="4" t="s">
        <v>2934</v>
      </c>
      <c r="Q387" s="4" t="s">
        <v>2934</v>
      </c>
      <c r="R387" s="4" t="s">
        <v>2934</v>
      </c>
      <c r="S387" s="3" t="s">
        <v>4127</v>
      </c>
      <c r="T387" s="4">
        <v>21.01</v>
      </c>
      <c r="U387" s="4">
        <v>1558.2887780900001</v>
      </c>
      <c r="V387" s="10" t="s">
        <v>2934</v>
      </c>
      <c r="W387" s="4">
        <v>12.4512137077582</v>
      </c>
      <c r="X387" s="4">
        <v>22.08</v>
      </c>
      <c r="Y387" s="4">
        <v>16.21</v>
      </c>
      <c r="Z387" s="4" t="s">
        <v>2934</v>
      </c>
      <c r="AA387" s="10" t="s">
        <v>2934</v>
      </c>
      <c r="AB387" s="10" t="s">
        <v>2934</v>
      </c>
      <c r="AC387" s="4" t="s">
        <v>2934</v>
      </c>
      <c r="AD387" s="4" t="s">
        <v>2934</v>
      </c>
      <c r="AE387" s="4" t="s">
        <v>2934</v>
      </c>
      <c r="AF387" s="4" t="s">
        <v>2934</v>
      </c>
      <c r="AG387" s="4" t="s">
        <v>2934</v>
      </c>
      <c r="AH387" s="4" t="s">
        <v>2934</v>
      </c>
      <c r="AI387" s="4" t="s">
        <v>2934</v>
      </c>
      <c r="AJ387" s="4" t="s">
        <v>2934</v>
      </c>
    </row>
    <row r="388" spans="1:36" x14ac:dyDescent="0.3">
      <c r="A388" s="1" t="s">
        <v>382</v>
      </c>
      <c r="B388" s="2">
        <v>5736201</v>
      </c>
      <c r="C388" s="3" t="s">
        <v>2935</v>
      </c>
      <c r="D388" s="4">
        <v>1265.89189274</v>
      </c>
      <c r="E388" s="3" t="s">
        <v>2930</v>
      </c>
      <c r="F388" s="3" t="s">
        <v>2953</v>
      </c>
      <c r="G388" s="3" t="s">
        <v>2954</v>
      </c>
      <c r="H388" s="3" t="s">
        <v>2955</v>
      </c>
      <c r="I388" s="3"/>
      <c r="J388" s="4">
        <v>6.3904290000000001</v>
      </c>
      <c r="K388" s="4">
        <v>4.830362</v>
      </c>
      <c r="L388" s="4">
        <v>0.468449</v>
      </c>
      <c r="M388" s="4">
        <v>-2.7992539999999999</v>
      </c>
      <c r="N388" s="4" t="s">
        <v>2934</v>
      </c>
      <c r="O388" s="4" t="s">
        <v>2934</v>
      </c>
      <c r="P388" s="4" t="s">
        <v>2934</v>
      </c>
      <c r="Q388" s="4" t="s">
        <v>2934</v>
      </c>
      <c r="R388" s="4" t="s">
        <v>2934</v>
      </c>
      <c r="S388" s="3" t="s">
        <v>4128</v>
      </c>
      <c r="T388" s="4">
        <v>36.46</v>
      </c>
      <c r="U388" s="4">
        <v>1265.89189274</v>
      </c>
      <c r="V388" s="10" t="s">
        <v>2934</v>
      </c>
      <c r="W388" s="4">
        <v>8.2281952825013693</v>
      </c>
      <c r="X388" s="4">
        <v>39.01</v>
      </c>
      <c r="Y388" s="4">
        <v>31.38</v>
      </c>
      <c r="Z388" s="4" t="s">
        <v>2934</v>
      </c>
      <c r="AA388" s="10" t="s">
        <v>2934</v>
      </c>
      <c r="AB388" s="10" t="s">
        <v>2934</v>
      </c>
      <c r="AC388" s="4" t="s">
        <v>2934</v>
      </c>
      <c r="AD388" s="4" t="s">
        <v>2934</v>
      </c>
      <c r="AE388" s="4" t="s">
        <v>2934</v>
      </c>
      <c r="AF388" s="4" t="s">
        <v>2934</v>
      </c>
      <c r="AG388" s="4" t="s">
        <v>2934</v>
      </c>
      <c r="AH388" s="4" t="s">
        <v>2934</v>
      </c>
      <c r="AI388" s="4" t="s">
        <v>2934</v>
      </c>
      <c r="AJ388" s="4" t="s">
        <v>2934</v>
      </c>
    </row>
    <row r="389" spans="1:36" x14ac:dyDescent="0.3">
      <c r="A389" s="1" t="s">
        <v>383</v>
      </c>
      <c r="B389" s="2">
        <v>5731221</v>
      </c>
      <c r="C389" s="3" t="s">
        <v>2935</v>
      </c>
      <c r="D389" s="4">
        <v>981.26512232000005</v>
      </c>
      <c r="E389" s="3" t="s">
        <v>2930</v>
      </c>
      <c r="F389" s="3" t="s">
        <v>2953</v>
      </c>
      <c r="G389" s="3" t="s">
        <v>2954</v>
      </c>
      <c r="H389" s="3" t="s">
        <v>2955</v>
      </c>
      <c r="I389" s="3"/>
      <c r="J389" s="4">
        <v>-3.3475350000000001</v>
      </c>
      <c r="K389" s="4">
        <v>-11.630495</v>
      </c>
      <c r="L389" s="4">
        <v>-2.0357799999999999</v>
      </c>
      <c r="M389" s="4">
        <v>-5.8684060000000002</v>
      </c>
      <c r="N389" s="4" t="s">
        <v>2934</v>
      </c>
      <c r="O389" s="4" t="s">
        <v>2934</v>
      </c>
      <c r="P389" s="4" t="s">
        <v>2934</v>
      </c>
      <c r="Q389" s="4" t="s">
        <v>2934</v>
      </c>
      <c r="R389" s="4" t="s">
        <v>2934</v>
      </c>
      <c r="S389" s="3" t="s">
        <v>4129</v>
      </c>
      <c r="T389" s="4">
        <v>15.88</v>
      </c>
      <c r="U389" s="4">
        <v>981.26512232000005</v>
      </c>
      <c r="V389" s="10" t="s">
        <v>2934</v>
      </c>
      <c r="W389" s="4">
        <v>7.0201511335012601</v>
      </c>
      <c r="X389" s="4">
        <v>18.420000000000002</v>
      </c>
      <c r="Y389" s="4">
        <v>15.39</v>
      </c>
      <c r="Z389" s="4" t="s">
        <v>2934</v>
      </c>
      <c r="AA389" s="10" t="s">
        <v>2934</v>
      </c>
      <c r="AB389" s="10" t="s">
        <v>2934</v>
      </c>
      <c r="AC389" s="4" t="s">
        <v>2934</v>
      </c>
      <c r="AD389" s="4" t="s">
        <v>2934</v>
      </c>
      <c r="AE389" s="4" t="s">
        <v>2934</v>
      </c>
      <c r="AF389" s="4" t="s">
        <v>2934</v>
      </c>
      <c r="AG389" s="4" t="s">
        <v>2934</v>
      </c>
      <c r="AH389" s="4" t="s">
        <v>2934</v>
      </c>
      <c r="AI389" s="4" t="s">
        <v>2934</v>
      </c>
      <c r="AJ389" s="4" t="s">
        <v>2934</v>
      </c>
    </row>
    <row r="390" spans="1:36" x14ac:dyDescent="0.3">
      <c r="A390" s="1" t="s">
        <v>384</v>
      </c>
      <c r="B390" s="2">
        <v>4281629</v>
      </c>
      <c r="C390" s="3" t="s">
        <v>2919</v>
      </c>
      <c r="D390" s="4">
        <v>731.80419570000004</v>
      </c>
      <c r="E390" s="3" t="s">
        <v>2930</v>
      </c>
      <c r="F390" s="3" t="s">
        <v>2953</v>
      </c>
      <c r="G390" s="3" t="s">
        <v>2954</v>
      </c>
      <c r="H390" s="3" t="s">
        <v>2955</v>
      </c>
      <c r="I390" s="3" t="s">
        <v>2971</v>
      </c>
      <c r="J390" s="4">
        <v>-25.716767999999998</v>
      </c>
      <c r="K390" s="4">
        <v>2.7644229999999999</v>
      </c>
      <c r="L390" s="4">
        <v>-4.5758929999999998</v>
      </c>
      <c r="M390" s="5">
        <v>-10.094637000000001</v>
      </c>
      <c r="N390" s="4" t="s">
        <v>2924</v>
      </c>
      <c r="O390" s="4">
        <v>2.3769809999999998</v>
      </c>
      <c r="P390" s="4">
        <v>0.84536299999999998</v>
      </c>
      <c r="Q390" s="4" t="s">
        <v>2934</v>
      </c>
      <c r="R390" s="4">
        <v>13.939842000000001</v>
      </c>
      <c r="S390" s="3" t="s">
        <v>4130</v>
      </c>
      <c r="T390" s="5">
        <v>8.5500000000000007</v>
      </c>
      <c r="U390" s="4">
        <v>731.80419570000004</v>
      </c>
      <c r="V390" s="10">
        <v>1788.3180749999999</v>
      </c>
      <c r="W390" s="4">
        <v>20.584795321637401</v>
      </c>
      <c r="X390" s="4">
        <v>11.99</v>
      </c>
      <c r="Y390" s="4">
        <v>7.71</v>
      </c>
      <c r="Z390" s="4" t="s">
        <v>2924</v>
      </c>
      <c r="AA390" s="10">
        <v>5.8413609345999999</v>
      </c>
      <c r="AB390" s="10">
        <v>5.1975683889999997</v>
      </c>
      <c r="AC390" s="4">
        <v>7.1809399999999997</v>
      </c>
      <c r="AD390" s="4">
        <v>7.0328972309943003</v>
      </c>
      <c r="AE390" s="4">
        <v>6.8544721500356003</v>
      </c>
      <c r="AF390" s="4" t="s">
        <v>2934</v>
      </c>
      <c r="AG390" s="4" t="s">
        <v>2934</v>
      </c>
      <c r="AH390" s="4" t="s">
        <v>2934</v>
      </c>
      <c r="AI390" s="4">
        <v>0.84536299999999998</v>
      </c>
      <c r="AJ390" s="4">
        <v>0.84536299999999998</v>
      </c>
    </row>
    <row r="391" spans="1:36" x14ac:dyDescent="0.3">
      <c r="A391" s="1" t="s">
        <v>385</v>
      </c>
      <c r="B391" s="2">
        <v>5732489</v>
      </c>
      <c r="C391" s="3" t="s">
        <v>2935</v>
      </c>
      <c r="D391" s="4">
        <v>507.49507391999998</v>
      </c>
      <c r="E391" s="3" t="s">
        <v>2930</v>
      </c>
      <c r="F391" s="3" t="s">
        <v>2953</v>
      </c>
      <c r="G391" s="3" t="s">
        <v>2954</v>
      </c>
      <c r="H391" s="3" t="s">
        <v>2955</v>
      </c>
      <c r="I391" s="3"/>
      <c r="J391" s="4">
        <v>5.8106840000000002</v>
      </c>
      <c r="K391" s="4">
        <v>-5.483466</v>
      </c>
      <c r="L391" s="4">
        <v>-2.6724139999999998</v>
      </c>
      <c r="M391" s="4">
        <v>-4.7257379999999998</v>
      </c>
      <c r="N391" s="4" t="s">
        <v>2934</v>
      </c>
      <c r="O391" s="4" t="s">
        <v>2934</v>
      </c>
      <c r="P391" s="4" t="s">
        <v>2934</v>
      </c>
      <c r="Q391" s="4" t="s">
        <v>2934</v>
      </c>
      <c r="R391" s="4" t="s">
        <v>2934</v>
      </c>
      <c r="S391" s="3" t="s">
        <v>4131</v>
      </c>
      <c r="T391" s="4">
        <v>22.58</v>
      </c>
      <c r="U391" s="4">
        <v>507.49507391999998</v>
      </c>
      <c r="V391" s="10" t="s">
        <v>2934</v>
      </c>
      <c r="W391" s="4">
        <v>7.2276350752878704</v>
      </c>
      <c r="X391" s="4">
        <v>24.936</v>
      </c>
      <c r="Y391" s="4">
        <v>20.11</v>
      </c>
      <c r="Z391" s="4" t="s">
        <v>2934</v>
      </c>
      <c r="AA391" s="10" t="s">
        <v>2934</v>
      </c>
      <c r="AB391" s="10" t="s">
        <v>2934</v>
      </c>
      <c r="AC391" s="4" t="s">
        <v>2934</v>
      </c>
      <c r="AD391" s="4" t="s">
        <v>2934</v>
      </c>
      <c r="AE391" s="4" t="s">
        <v>2934</v>
      </c>
      <c r="AF391" s="4" t="s">
        <v>2934</v>
      </c>
      <c r="AG391" s="4" t="s">
        <v>2934</v>
      </c>
      <c r="AH391" s="4" t="s">
        <v>2934</v>
      </c>
      <c r="AI391" s="4" t="s">
        <v>2934</v>
      </c>
      <c r="AJ391" s="4" t="s">
        <v>2934</v>
      </c>
    </row>
    <row r="392" spans="1:36" x14ac:dyDescent="0.3">
      <c r="A392" s="1" t="s">
        <v>386</v>
      </c>
      <c r="B392" s="2">
        <v>4048287</v>
      </c>
      <c r="C392" s="3" t="s">
        <v>2935</v>
      </c>
      <c r="D392" s="4">
        <v>159322.4065017</v>
      </c>
      <c r="E392" s="3" t="s">
        <v>2930</v>
      </c>
      <c r="F392" s="3" t="s">
        <v>2953</v>
      </c>
      <c r="G392" s="3" t="s">
        <v>2954</v>
      </c>
      <c r="H392" s="3" t="s">
        <v>2955</v>
      </c>
      <c r="I392" s="3" t="s">
        <v>3001</v>
      </c>
      <c r="J392" s="4">
        <v>28.198450000000001</v>
      </c>
      <c r="K392" s="4">
        <v>10.755929999999999</v>
      </c>
      <c r="L392" s="4">
        <v>0.39232099999999998</v>
      </c>
      <c r="M392" s="4">
        <v>-2.6359629999999998</v>
      </c>
      <c r="N392" s="4">
        <v>25.71725</v>
      </c>
      <c r="O392" s="4">
        <v>38.099629999999998</v>
      </c>
      <c r="P392" s="4">
        <v>3.7003240000000002</v>
      </c>
      <c r="Q392" s="4">
        <v>20.416001999999999</v>
      </c>
      <c r="R392" s="4">
        <v>29.566907</v>
      </c>
      <c r="S392" s="3" t="s">
        <v>4132</v>
      </c>
      <c r="T392" s="4">
        <v>1028.69</v>
      </c>
      <c r="U392" s="4">
        <v>159322.4065017</v>
      </c>
      <c r="V392" s="10">
        <v>161531.40650099999</v>
      </c>
      <c r="W392" s="4">
        <v>1.9831047254274901</v>
      </c>
      <c r="X392" s="4">
        <v>1082.45</v>
      </c>
      <c r="Y392" s="4">
        <v>745.55139999999994</v>
      </c>
      <c r="Z392" s="4">
        <v>25.71725</v>
      </c>
      <c r="AA392" s="10">
        <v>22.342669113700001</v>
      </c>
      <c r="AB392" s="10">
        <v>23.8220730661</v>
      </c>
      <c r="AC392" s="4">
        <v>8.3431329999999999</v>
      </c>
      <c r="AD392" s="4">
        <v>7.0645291558118997</v>
      </c>
      <c r="AE392" s="4">
        <v>7.9329864319272003</v>
      </c>
      <c r="AF392" s="4">
        <v>20.416001999999999</v>
      </c>
      <c r="AG392" s="4">
        <v>16.5703781317516</v>
      </c>
      <c r="AH392" s="4">
        <v>19.173212221749601</v>
      </c>
      <c r="AI392" s="4">
        <v>3.7003240000000002</v>
      </c>
      <c r="AJ392" s="4">
        <v>20.993673000000001</v>
      </c>
    </row>
    <row r="393" spans="1:36" x14ac:dyDescent="0.3">
      <c r="A393" s="1" t="s">
        <v>387</v>
      </c>
      <c r="B393" s="2">
        <v>4157397</v>
      </c>
      <c r="C393" s="3" t="s">
        <v>2935</v>
      </c>
      <c r="D393" s="4">
        <v>131187.22348496001</v>
      </c>
      <c r="E393" s="3" t="s">
        <v>2930</v>
      </c>
      <c r="F393" s="3" t="s">
        <v>2953</v>
      </c>
      <c r="G393" s="3" t="s">
        <v>2954</v>
      </c>
      <c r="H393" s="3" t="s">
        <v>2955</v>
      </c>
      <c r="I393" s="3" t="s">
        <v>3097</v>
      </c>
      <c r="J393" s="4">
        <v>30.721554999999999</v>
      </c>
      <c r="K393" s="4">
        <v>8.0445229999999999</v>
      </c>
      <c r="L393" s="4">
        <v>-7.6690269999999998</v>
      </c>
      <c r="M393" s="4">
        <v>-9.3302200000000006</v>
      </c>
      <c r="N393" s="4">
        <v>85.42</v>
      </c>
      <c r="O393" s="4">
        <v>31.725162000000001</v>
      </c>
      <c r="P393" s="4">
        <v>18.720140000000001</v>
      </c>
      <c r="Q393" s="4" t="s">
        <v>2934</v>
      </c>
      <c r="R393" s="4" t="s">
        <v>2934</v>
      </c>
      <c r="S393" s="3" t="s">
        <v>4133</v>
      </c>
      <c r="T393" s="5">
        <v>170.84</v>
      </c>
      <c r="U393" s="4">
        <v>131187.22348496001</v>
      </c>
      <c r="V393" s="10" t="s">
        <v>2934</v>
      </c>
      <c r="W393" s="4">
        <v>2.0135799578553</v>
      </c>
      <c r="X393" s="4">
        <v>200.96</v>
      </c>
      <c r="Y393" s="4">
        <v>114.88</v>
      </c>
      <c r="Z393" s="4">
        <v>85.42</v>
      </c>
      <c r="AA393" s="10">
        <v>30.4793848459</v>
      </c>
      <c r="AB393" s="10">
        <v>38.867288367299999</v>
      </c>
      <c r="AC393" s="4" t="s">
        <v>2934</v>
      </c>
      <c r="AD393" s="4" t="s">
        <v>2934</v>
      </c>
      <c r="AE393" s="4" t="s">
        <v>2934</v>
      </c>
      <c r="AF393" s="4" t="s">
        <v>2934</v>
      </c>
      <c r="AG393" s="4" t="s">
        <v>2934</v>
      </c>
      <c r="AH393" s="4" t="s">
        <v>2934</v>
      </c>
      <c r="AI393" s="4">
        <v>18.720140000000001</v>
      </c>
      <c r="AJ393" s="4">
        <v>26.540313999999999</v>
      </c>
    </row>
    <row r="394" spans="1:36" x14ac:dyDescent="0.3">
      <c r="A394" s="1" t="s">
        <v>388</v>
      </c>
      <c r="B394" s="2">
        <v>4087691</v>
      </c>
      <c r="C394" s="3" t="s">
        <v>2935</v>
      </c>
      <c r="D394" s="4">
        <v>3169.2804000000001</v>
      </c>
      <c r="E394" s="3" t="s">
        <v>2930</v>
      </c>
      <c r="F394" s="3" t="s">
        <v>2953</v>
      </c>
      <c r="G394" s="3" t="s">
        <v>3049</v>
      </c>
      <c r="H394" s="3" t="s">
        <v>3050</v>
      </c>
      <c r="I394" s="3" t="s">
        <v>2971</v>
      </c>
      <c r="J394" s="4">
        <v>-20.044053000000002</v>
      </c>
      <c r="K394" s="4">
        <v>-8.4720119999999994</v>
      </c>
      <c r="L394" s="4">
        <v>-2.2090519999999998</v>
      </c>
      <c r="M394" s="4">
        <v>-5.9097980000000003</v>
      </c>
      <c r="N394" s="4" t="s">
        <v>2924</v>
      </c>
      <c r="O394" s="4">
        <v>8.7546180217077207</v>
      </c>
      <c r="P394" s="4">
        <v>0.824326</v>
      </c>
      <c r="Q394" s="4" t="s">
        <v>2934</v>
      </c>
      <c r="R394" s="4" t="s">
        <v>2934</v>
      </c>
      <c r="S394" s="3" t="s">
        <v>4134</v>
      </c>
      <c r="T394" s="4">
        <v>18.149999999999999</v>
      </c>
      <c r="U394" s="4">
        <v>3169.2804000000001</v>
      </c>
      <c r="V394" s="10" t="s">
        <v>2934</v>
      </c>
      <c r="W394" s="4">
        <v>10.358126721763099</v>
      </c>
      <c r="X394" s="4">
        <v>23.1</v>
      </c>
      <c r="Y394" s="4">
        <v>16.53</v>
      </c>
      <c r="Z394" s="4" t="s">
        <v>2924</v>
      </c>
      <c r="AA394" s="10">
        <v>120.6781914893</v>
      </c>
      <c r="AB394" s="10">
        <v>62.298345575600003</v>
      </c>
      <c r="AC394" s="4" t="s">
        <v>2934</v>
      </c>
      <c r="AD394" s="4" t="s">
        <v>2934</v>
      </c>
      <c r="AE394" s="4" t="s">
        <v>2934</v>
      </c>
      <c r="AF394" s="4" t="s">
        <v>2934</v>
      </c>
      <c r="AG394" s="4" t="s">
        <v>2934</v>
      </c>
      <c r="AH394" s="4" t="s">
        <v>2934</v>
      </c>
      <c r="AI394" s="4">
        <v>0.824326</v>
      </c>
      <c r="AJ394" s="4">
        <v>0.824326</v>
      </c>
    </row>
    <row r="395" spans="1:36" x14ac:dyDescent="0.3">
      <c r="A395" s="1" t="s">
        <v>389</v>
      </c>
      <c r="B395" s="2">
        <v>11221175</v>
      </c>
      <c r="C395" s="3" t="s">
        <v>2935</v>
      </c>
      <c r="D395" s="4">
        <v>6985.46801056</v>
      </c>
      <c r="E395" s="3" t="s">
        <v>2930</v>
      </c>
      <c r="F395" s="3" t="s">
        <v>2953</v>
      </c>
      <c r="G395" s="3" t="s">
        <v>2954</v>
      </c>
      <c r="H395" s="3" t="s">
        <v>2955</v>
      </c>
      <c r="I395" s="3" t="s">
        <v>3254</v>
      </c>
      <c r="J395" s="4">
        <v>14.610735999999999</v>
      </c>
      <c r="K395" s="4">
        <v>6.052632</v>
      </c>
      <c r="L395" s="4">
        <v>2.7078690000000001</v>
      </c>
      <c r="M395" s="4">
        <v>1.0025059999999999</v>
      </c>
      <c r="N395" s="4">
        <v>8.9730030000000003</v>
      </c>
      <c r="O395" s="4" t="s">
        <v>2924</v>
      </c>
      <c r="P395" s="4">
        <v>1.1822079999999999</v>
      </c>
      <c r="Q395" s="4" t="s">
        <v>2934</v>
      </c>
      <c r="R395" s="4">
        <v>20.232094</v>
      </c>
      <c r="S395" s="3" t="s">
        <v>4135</v>
      </c>
      <c r="T395" s="4">
        <v>32.24</v>
      </c>
      <c r="U395" s="4">
        <v>6985.46801056</v>
      </c>
      <c r="V395" s="10">
        <v>13167.21601</v>
      </c>
      <c r="W395" s="4">
        <v>9.55334987593052</v>
      </c>
      <c r="X395" s="4">
        <v>32.67</v>
      </c>
      <c r="Y395" s="4">
        <v>27.47</v>
      </c>
      <c r="Z395" s="4">
        <v>8.9730030000000003</v>
      </c>
      <c r="AA395" s="10">
        <v>9.7946287518999995</v>
      </c>
      <c r="AB395" s="10">
        <v>9.1293685897000003</v>
      </c>
      <c r="AC395" s="4">
        <v>10.298989000000001</v>
      </c>
      <c r="AD395" s="4">
        <v>9.4884951343706003</v>
      </c>
      <c r="AE395" s="4">
        <v>9.9697040225380995</v>
      </c>
      <c r="AF395" s="4" t="s">
        <v>2934</v>
      </c>
      <c r="AG395" s="4" t="s">
        <v>2934</v>
      </c>
      <c r="AH395" s="4" t="s">
        <v>2934</v>
      </c>
      <c r="AI395" s="4">
        <v>1.1822079999999999</v>
      </c>
      <c r="AJ395" s="4">
        <v>1.1822079999999999</v>
      </c>
    </row>
    <row r="396" spans="1:36" x14ac:dyDescent="0.3">
      <c r="A396" s="1" t="s">
        <v>390</v>
      </c>
      <c r="B396" s="2">
        <v>5733118</v>
      </c>
      <c r="C396" s="3" t="s">
        <v>2935</v>
      </c>
      <c r="D396" s="4">
        <v>548.92525478000005</v>
      </c>
      <c r="E396" s="3" t="s">
        <v>2930</v>
      </c>
      <c r="F396" s="3" t="s">
        <v>2953</v>
      </c>
      <c r="G396" s="3" t="s">
        <v>2954</v>
      </c>
      <c r="H396" s="3" t="s">
        <v>2955</v>
      </c>
      <c r="I396" s="3"/>
      <c r="J396" s="4">
        <v>8.5689050000000009</v>
      </c>
      <c r="K396" s="4">
        <v>-0.96696199999999999</v>
      </c>
      <c r="L396" s="4">
        <v>-1.5224359999999999</v>
      </c>
      <c r="M396" s="4">
        <v>-2.5376690000000002</v>
      </c>
      <c r="N396" s="4" t="s">
        <v>2934</v>
      </c>
      <c r="O396" s="4" t="s">
        <v>2934</v>
      </c>
      <c r="P396" s="4" t="s">
        <v>2934</v>
      </c>
      <c r="Q396" s="4" t="s">
        <v>2934</v>
      </c>
      <c r="R396" s="4" t="s">
        <v>2934</v>
      </c>
      <c r="S396" s="3" t="s">
        <v>4136</v>
      </c>
      <c r="T396" s="4">
        <v>12.29</v>
      </c>
      <c r="U396" s="4">
        <v>548.92525478000005</v>
      </c>
      <c r="V396" s="10" t="s">
        <v>2934</v>
      </c>
      <c r="W396" s="4">
        <v>8.6899918633035007</v>
      </c>
      <c r="X396" s="4">
        <v>12.69</v>
      </c>
      <c r="Y396" s="4">
        <v>11.2</v>
      </c>
      <c r="Z396" s="4" t="s">
        <v>2934</v>
      </c>
      <c r="AA396" s="10" t="s">
        <v>2934</v>
      </c>
      <c r="AB396" s="10" t="s">
        <v>2934</v>
      </c>
      <c r="AC396" s="4" t="s">
        <v>2934</v>
      </c>
      <c r="AD396" s="4" t="s">
        <v>2934</v>
      </c>
      <c r="AE396" s="4" t="s">
        <v>2934</v>
      </c>
      <c r="AF396" s="4" t="s">
        <v>2934</v>
      </c>
      <c r="AG396" s="4" t="s">
        <v>2934</v>
      </c>
      <c r="AH396" s="4" t="s">
        <v>2934</v>
      </c>
      <c r="AI396" s="4" t="s">
        <v>2934</v>
      </c>
      <c r="AJ396" s="4" t="s">
        <v>2934</v>
      </c>
    </row>
    <row r="397" spans="1:36" x14ac:dyDescent="0.3">
      <c r="A397" s="1" t="s">
        <v>391</v>
      </c>
      <c r="B397" s="2">
        <v>5270726</v>
      </c>
      <c r="C397" s="3" t="s">
        <v>2935</v>
      </c>
      <c r="D397" s="4">
        <v>1126.0922992000001</v>
      </c>
      <c r="E397" s="3" t="s">
        <v>2945</v>
      </c>
      <c r="F397" s="3" t="s">
        <v>2946</v>
      </c>
      <c r="G397" s="3" t="s">
        <v>2947</v>
      </c>
      <c r="H397" s="3" t="s">
        <v>2989</v>
      </c>
      <c r="I397" s="3" t="s">
        <v>2949</v>
      </c>
      <c r="J397" s="4">
        <v>83.333332999999996</v>
      </c>
      <c r="K397" s="4">
        <v>11.111110999999999</v>
      </c>
      <c r="L397" s="4">
        <v>-13.21499</v>
      </c>
      <c r="M397" s="4">
        <v>-10.569106</v>
      </c>
      <c r="N397" s="4" t="s">
        <v>2924</v>
      </c>
      <c r="O397" s="4" t="s">
        <v>2924</v>
      </c>
      <c r="P397" s="4" t="s">
        <v>2924</v>
      </c>
      <c r="Q397" s="4" t="s">
        <v>2924</v>
      </c>
      <c r="R397" s="4">
        <v>190.79845299999999</v>
      </c>
      <c r="S397" s="3" t="s">
        <v>4137</v>
      </c>
      <c r="T397" s="5">
        <v>4.4000000000000004</v>
      </c>
      <c r="U397" s="4">
        <v>1126.0922992000001</v>
      </c>
      <c r="V397" s="10">
        <v>1202.817299</v>
      </c>
      <c r="W397" s="4">
        <v>0</v>
      </c>
      <c r="X397" s="5">
        <v>5.5250000000000004</v>
      </c>
      <c r="Y397" s="5">
        <v>2.08</v>
      </c>
      <c r="Z397" s="4" t="s">
        <v>2924</v>
      </c>
      <c r="AA397" s="10">
        <v>77.876106194599998</v>
      </c>
      <c r="AB397" s="10" t="s">
        <v>2924</v>
      </c>
      <c r="AC397" s="4">
        <v>7.6751889999999996</v>
      </c>
      <c r="AD397" s="4">
        <v>6.5267992066808</v>
      </c>
      <c r="AE397" s="4">
        <v>7.4252143206544998</v>
      </c>
      <c r="AF397" s="4" t="s">
        <v>2924</v>
      </c>
      <c r="AG397" s="4">
        <v>83.477385435390602</v>
      </c>
      <c r="AH397" s="4" t="s">
        <v>2924</v>
      </c>
      <c r="AI397" s="4" t="s">
        <v>2924</v>
      </c>
      <c r="AJ397" s="4" t="s">
        <v>2924</v>
      </c>
    </row>
    <row r="398" spans="1:36" x14ac:dyDescent="0.3">
      <c r="A398" s="1" t="s">
        <v>392</v>
      </c>
      <c r="B398" s="2">
        <v>4340737</v>
      </c>
      <c r="C398" s="3" t="s">
        <v>2935</v>
      </c>
      <c r="D398" s="4">
        <v>55567.916297850003</v>
      </c>
      <c r="E398" s="3" t="s">
        <v>2930</v>
      </c>
      <c r="F398" s="3" t="s">
        <v>2953</v>
      </c>
      <c r="G398" s="3" t="s">
        <v>2953</v>
      </c>
      <c r="H398" s="3" t="s">
        <v>3040</v>
      </c>
      <c r="I398" s="3" t="s">
        <v>3211</v>
      </c>
      <c r="J398" s="4">
        <v>16.217267</v>
      </c>
      <c r="K398" s="4">
        <v>32.893566999999997</v>
      </c>
      <c r="L398" s="4">
        <v>-5.5740999999999999E-2</v>
      </c>
      <c r="M398" s="4">
        <v>-2.5331589999999999</v>
      </c>
      <c r="N398" s="4">
        <v>53.941034999999999</v>
      </c>
      <c r="O398" s="4">
        <v>77.085125000000005</v>
      </c>
      <c r="P398" s="4">
        <v>2.7739099999999999</v>
      </c>
      <c r="Q398" s="4">
        <v>39.922237000000003</v>
      </c>
      <c r="R398" s="4">
        <v>44.548493999999998</v>
      </c>
      <c r="S398" s="3" t="s">
        <v>4138</v>
      </c>
      <c r="T398" s="4">
        <v>89.65</v>
      </c>
      <c r="U398" s="4">
        <v>55567.916297850003</v>
      </c>
      <c r="V398" s="10">
        <v>54103.494296999997</v>
      </c>
      <c r="W398" s="4">
        <v>0</v>
      </c>
      <c r="X398" s="4">
        <v>99.26</v>
      </c>
      <c r="Y398" s="4">
        <v>55</v>
      </c>
      <c r="Z398" s="4">
        <v>53.941034999999999</v>
      </c>
      <c r="AA398" s="10">
        <v>21.396181384199998</v>
      </c>
      <c r="AB398" s="10">
        <v>25.326432716100001</v>
      </c>
      <c r="AC398" s="4">
        <v>2.2673939999999999</v>
      </c>
      <c r="AD398" s="4">
        <v>2.0542933692536001</v>
      </c>
      <c r="AE398" s="4">
        <v>2.217042909196</v>
      </c>
      <c r="AF398" s="4">
        <v>39.922237000000003</v>
      </c>
      <c r="AG398" s="4">
        <v>15.754912003725</v>
      </c>
      <c r="AH398" s="4">
        <v>18.0795125295611</v>
      </c>
      <c r="AI398" s="4">
        <v>2.7739099999999999</v>
      </c>
      <c r="AJ398" s="4">
        <v>8.8203460000000007</v>
      </c>
    </row>
    <row r="399" spans="1:36" x14ac:dyDescent="0.3">
      <c r="A399" s="1" t="s">
        <v>393</v>
      </c>
      <c r="B399" s="2">
        <v>4252232</v>
      </c>
      <c r="C399" s="3" t="s">
        <v>2935</v>
      </c>
      <c r="D399" s="4">
        <v>5513.2525893599995</v>
      </c>
      <c r="E399" s="3" t="s">
        <v>2936</v>
      </c>
      <c r="F399" s="3" t="s">
        <v>2937</v>
      </c>
      <c r="G399" s="3" t="s">
        <v>2993</v>
      </c>
      <c r="H399" s="3" t="s">
        <v>3255</v>
      </c>
      <c r="I399" s="3" t="s">
        <v>3256</v>
      </c>
      <c r="J399" s="4">
        <v>62.096774000000003</v>
      </c>
      <c r="K399" s="4">
        <v>121.081577</v>
      </c>
      <c r="L399" s="4">
        <v>-2.7419359999999999</v>
      </c>
      <c r="M399" s="4">
        <v>-5.7444309999999996</v>
      </c>
      <c r="N399" s="4" t="s">
        <v>2924</v>
      </c>
      <c r="O399" s="4" t="s">
        <v>2924</v>
      </c>
      <c r="P399" s="4">
        <v>12.788971</v>
      </c>
      <c r="Q399" s="4" t="s">
        <v>2924</v>
      </c>
      <c r="R399" s="4" t="s">
        <v>2924</v>
      </c>
      <c r="S399" s="3" t="s">
        <v>4139</v>
      </c>
      <c r="T399" s="4">
        <v>24.12</v>
      </c>
      <c r="U399" s="4">
        <v>5513.2525893599995</v>
      </c>
      <c r="V399" s="10">
        <v>6738.4025890000003</v>
      </c>
      <c r="W399" s="4">
        <v>0</v>
      </c>
      <c r="X399" s="4">
        <v>28.7</v>
      </c>
      <c r="Y399" s="5">
        <v>8.4123999999999999</v>
      </c>
      <c r="Z399" s="4" t="s">
        <v>2924</v>
      </c>
      <c r="AA399" s="10">
        <v>56.302521008399999</v>
      </c>
      <c r="AB399" s="10" t="s">
        <v>2924</v>
      </c>
      <c r="AC399" s="4">
        <v>5.3548280000000004</v>
      </c>
      <c r="AD399" s="4">
        <v>4.1515309374389</v>
      </c>
      <c r="AE399" s="4">
        <v>4.7641152229642003</v>
      </c>
      <c r="AF399" s="4" t="s">
        <v>2924</v>
      </c>
      <c r="AG399" s="4">
        <v>29.963784091328499</v>
      </c>
      <c r="AH399" s="4">
        <v>56.574262708361701</v>
      </c>
      <c r="AI399" s="4">
        <v>12.788971</v>
      </c>
      <c r="AJ399" s="4">
        <v>12.788971</v>
      </c>
    </row>
    <row r="400" spans="1:36" x14ac:dyDescent="0.3">
      <c r="A400" s="1" t="s">
        <v>394</v>
      </c>
      <c r="B400" s="2">
        <v>4916268</v>
      </c>
      <c r="C400" s="3" t="s">
        <v>2919</v>
      </c>
      <c r="D400" s="4">
        <v>1013.8747104</v>
      </c>
      <c r="E400" s="3" t="s">
        <v>2925</v>
      </c>
      <c r="F400" s="3" t="s">
        <v>2980</v>
      </c>
      <c r="G400" s="3" t="s">
        <v>2981</v>
      </c>
      <c r="H400" s="3" t="s">
        <v>3163</v>
      </c>
      <c r="I400" s="3" t="s">
        <v>3249</v>
      </c>
      <c r="J400" s="4">
        <v>-55.985267</v>
      </c>
      <c r="K400" s="4">
        <v>-28.40024</v>
      </c>
      <c r="L400" s="4">
        <v>-5.0834000000000001</v>
      </c>
      <c r="M400" s="4">
        <v>-2.6079870000000001</v>
      </c>
      <c r="N400" s="4" t="s">
        <v>2924</v>
      </c>
      <c r="O400" s="4" t="s">
        <v>2924</v>
      </c>
      <c r="P400" s="4">
        <v>4.187106</v>
      </c>
      <c r="Q400" s="4">
        <v>5.2098149999999999</v>
      </c>
      <c r="R400" s="4">
        <v>117.808364</v>
      </c>
      <c r="S400" s="3" t="s">
        <v>4140</v>
      </c>
      <c r="T400" s="4">
        <v>11.95</v>
      </c>
      <c r="U400" s="4">
        <v>1013.8747104</v>
      </c>
      <c r="V400" s="10">
        <v>3348.1137100000001</v>
      </c>
      <c r="W400" s="4">
        <v>8.03347280334728</v>
      </c>
      <c r="X400" s="4">
        <v>30.125</v>
      </c>
      <c r="Y400" s="5">
        <v>11.78</v>
      </c>
      <c r="Z400" s="4" t="s">
        <v>2924</v>
      </c>
      <c r="AA400" s="10" t="s">
        <v>2934</v>
      </c>
      <c r="AB400" s="10">
        <v>6.6586057603000004</v>
      </c>
      <c r="AC400" s="4">
        <v>0.73630899999999999</v>
      </c>
      <c r="AD400" s="4" t="s">
        <v>2934</v>
      </c>
      <c r="AE400" s="4">
        <v>0.75553219207019995</v>
      </c>
      <c r="AF400" s="4">
        <v>5.2098149999999999</v>
      </c>
      <c r="AG400" s="4">
        <v>8.0303379846791003</v>
      </c>
      <c r="AH400" s="4">
        <v>7.7060651877369999</v>
      </c>
      <c r="AI400" s="4">
        <v>4.187106</v>
      </c>
      <c r="AJ400" s="4" t="s">
        <v>2924</v>
      </c>
    </row>
    <row r="401" spans="1:36" x14ac:dyDescent="0.3">
      <c r="A401" s="1" t="s">
        <v>395</v>
      </c>
      <c r="B401" s="2">
        <v>4042668</v>
      </c>
      <c r="C401" s="3" t="s">
        <v>2940</v>
      </c>
      <c r="D401" s="4">
        <v>1270.3920261400001</v>
      </c>
      <c r="E401" s="3" t="s">
        <v>2936</v>
      </c>
      <c r="F401" s="3" t="s">
        <v>2937</v>
      </c>
      <c r="G401" s="3" t="s">
        <v>3044</v>
      </c>
      <c r="H401" s="3" t="s">
        <v>3099</v>
      </c>
      <c r="I401" s="3" t="s">
        <v>3257</v>
      </c>
      <c r="J401" s="4">
        <v>51.890431999999997</v>
      </c>
      <c r="K401" s="4">
        <v>-27.774719999999999</v>
      </c>
      <c r="L401" s="4">
        <v>0.178117</v>
      </c>
      <c r="M401" s="4">
        <v>-9.9290780000000005</v>
      </c>
      <c r="N401" s="4">
        <v>12.458861000000001</v>
      </c>
      <c r="O401" s="4">
        <v>13.255891999999999</v>
      </c>
      <c r="P401" s="4">
        <v>7.9615770000000001</v>
      </c>
      <c r="Q401" s="4">
        <v>7.4019729999999999</v>
      </c>
      <c r="R401" s="4">
        <v>16.144814</v>
      </c>
      <c r="S401" s="3" t="s">
        <v>4141</v>
      </c>
      <c r="T401" s="4">
        <v>39.369999999999997</v>
      </c>
      <c r="U401" s="4">
        <v>1270.3920261400001</v>
      </c>
      <c r="V401" s="10">
        <v>1243.524026</v>
      </c>
      <c r="W401" s="4">
        <v>0</v>
      </c>
      <c r="X401" s="4">
        <v>59.4</v>
      </c>
      <c r="Y401" s="4">
        <v>24.085000000000001</v>
      </c>
      <c r="Z401" s="4">
        <v>12.458861000000001</v>
      </c>
      <c r="AA401" s="10">
        <v>10.012283293899999</v>
      </c>
      <c r="AB401" s="10">
        <v>10.012283293899999</v>
      </c>
      <c r="AC401" s="4">
        <v>0.92307499999999998</v>
      </c>
      <c r="AD401" s="4">
        <v>0.85218782232260004</v>
      </c>
      <c r="AE401" s="4">
        <v>0.85218782232260004</v>
      </c>
      <c r="AF401" s="4">
        <v>7.4019729999999999</v>
      </c>
      <c r="AG401" s="4">
        <v>6.2856227107014</v>
      </c>
      <c r="AH401" s="4">
        <v>6.2856227107014</v>
      </c>
      <c r="AI401" s="4">
        <v>7.9615770000000001</v>
      </c>
      <c r="AJ401" s="4">
        <v>13.071049</v>
      </c>
    </row>
    <row r="402" spans="1:36" x14ac:dyDescent="0.3">
      <c r="A402" s="1" t="s">
        <v>396</v>
      </c>
      <c r="B402" s="2">
        <v>4668398</v>
      </c>
      <c r="C402" s="3" t="s">
        <v>2935</v>
      </c>
      <c r="D402" s="4">
        <v>5927.40084776</v>
      </c>
      <c r="E402" s="3" t="s">
        <v>2930</v>
      </c>
      <c r="F402" s="3" t="s">
        <v>2953</v>
      </c>
      <c r="G402" s="3" t="s">
        <v>2954</v>
      </c>
      <c r="H402" s="3" t="s">
        <v>2955</v>
      </c>
      <c r="I402" s="3" t="s">
        <v>2971</v>
      </c>
      <c r="J402" s="4">
        <v>0.93023299999999998</v>
      </c>
      <c r="K402" s="4">
        <v>1.605351</v>
      </c>
      <c r="L402" s="4">
        <v>0.86321400000000004</v>
      </c>
      <c r="M402" s="4">
        <v>-0.65402199999999999</v>
      </c>
      <c r="N402" s="4">
        <v>9.4172349999999998</v>
      </c>
      <c r="O402" s="4">
        <v>46.170212999999997</v>
      </c>
      <c r="P402" s="4">
        <v>0.99424000000000001</v>
      </c>
      <c r="Q402" s="4" t="s">
        <v>2934</v>
      </c>
      <c r="R402" s="4">
        <v>17.240956000000001</v>
      </c>
      <c r="S402" s="3" t="s">
        <v>4142</v>
      </c>
      <c r="T402" s="4">
        <v>15.19</v>
      </c>
      <c r="U402" s="4">
        <v>5927.40084776</v>
      </c>
      <c r="V402" s="10">
        <v>13241.713847000001</v>
      </c>
      <c r="W402" s="4">
        <v>9.7432521395655005</v>
      </c>
      <c r="X402" s="4">
        <v>16.91</v>
      </c>
      <c r="Y402" s="4">
        <v>13.98</v>
      </c>
      <c r="Z402" s="4">
        <v>9.4172349999999998</v>
      </c>
      <c r="AA402" s="10">
        <v>8.7854251011999995</v>
      </c>
      <c r="AB402" s="10">
        <v>8.0583554375999995</v>
      </c>
      <c r="AC402" s="4">
        <v>8.206353</v>
      </c>
      <c r="AD402" s="4">
        <v>7.1723985962767998</v>
      </c>
      <c r="AE402" s="4">
        <v>8.2992473212225004</v>
      </c>
      <c r="AF402" s="4" t="s">
        <v>2934</v>
      </c>
      <c r="AG402" s="4" t="s">
        <v>2934</v>
      </c>
      <c r="AH402" s="4" t="s">
        <v>2934</v>
      </c>
      <c r="AI402" s="4">
        <v>0.99424000000000001</v>
      </c>
      <c r="AJ402" s="4">
        <v>0.99424000000000001</v>
      </c>
    </row>
    <row r="403" spans="1:36" x14ac:dyDescent="0.3">
      <c r="A403" s="1" t="s">
        <v>397</v>
      </c>
      <c r="B403" s="2">
        <v>20287339</v>
      </c>
      <c r="C403" s="3" t="s">
        <v>2935</v>
      </c>
      <c r="D403" s="4">
        <v>1805.7642143999999</v>
      </c>
      <c r="E403" s="3" t="s">
        <v>2930</v>
      </c>
      <c r="F403" s="3" t="s">
        <v>2953</v>
      </c>
      <c r="G403" s="3" t="s">
        <v>2954</v>
      </c>
      <c r="H403" s="3" t="s">
        <v>2955</v>
      </c>
      <c r="I403" s="3" t="s">
        <v>3258</v>
      </c>
      <c r="J403" s="4">
        <v>-0.98749200000000004</v>
      </c>
      <c r="K403" s="4">
        <v>3.7241379999999999</v>
      </c>
      <c r="L403" s="4">
        <v>2.3129249999999999</v>
      </c>
      <c r="M403" s="4">
        <v>0.66934400000000005</v>
      </c>
      <c r="N403" s="5">
        <v>8.5454545454545503</v>
      </c>
      <c r="O403" s="4" t="s">
        <v>2924</v>
      </c>
      <c r="P403" s="4" t="s">
        <v>2934</v>
      </c>
      <c r="Q403" s="4" t="s">
        <v>2934</v>
      </c>
      <c r="R403" s="4" t="s">
        <v>2934</v>
      </c>
      <c r="S403" s="3" t="s">
        <v>4143</v>
      </c>
      <c r="T403" s="4">
        <v>15.04</v>
      </c>
      <c r="U403" s="4">
        <v>1805.7642143999999</v>
      </c>
      <c r="V403" s="10" t="s">
        <v>2934</v>
      </c>
      <c r="W403" s="4">
        <v>9.3085106382978697</v>
      </c>
      <c r="X403" s="4">
        <v>16.8</v>
      </c>
      <c r="Y403" s="4">
        <v>13.6</v>
      </c>
      <c r="Z403" s="4" t="s">
        <v>2934</v>
      </c>
      <c r="AA403" s="10">
        <v>10.1621621621</v>
      </c>
      <c r="AB403" s="10" t="s">
        <v>2934</v>
      </c>
      <c r="AC403" s="4" t="s">
        <v>2934</v>
      </c>
      <c r="AD403" s="4" t="s">
        <v>2934</v>
      </c>
      <c r="AE403" s="4" t="s">
        <v>2934</v>
      </c>
      <c r="AF403" s="4" t="s">
        <v>2934</v>
      </c>
      <c r="AG403" s="4" t="s">
        <v>2934</v>
      </c>
      <c r="AH403" s="4" t="s">
        <v>2934</v>
      </c>
      <c r="AI403" s="4" t="s">
        <v>2934</v>
      </c>
      <c r="AJ403" s="4" t="s">
        <v>2934</v>
      </c>
    </row>
    <row r="404" spans="1:36" x14ac:dyDescent="0.3">
      <c r="A404" s="1" t="s">
        <v>398</v>
      </c>
      <c r="B404" s="2">
        <v>28978057</v>
      </c>
      <c r="C404" s="3" t="s">
        <v>2935</v>
      </c>
      <c r="D404" s="4">
        <v>13352.436062459999</v>
      </c>
      <c r="E404" s="3" t="s">
        <v>2930</v>
      </c>
      <c r="F404" s="3" t="s">
        <v>2953</v>
      </c>
      <c r="G404" s="3" t="s">
        <v>2954</v>
      </c>
      <c r="H404" s="3" t="s">
        <v>2955</v>
      </c>
      <c r="I404" s="3" t="s">
        <v>3259</v>
      </c>
      <c r="J404" s="4">
        <v>56.913828000000002</v>
      </c>
      <c r="K404" s="4">
        <v>25.079872000000002</v>
      </c>
      <c r="L404" s="5">
        <v>8.5214999999999999E-2</v>
      </c>
      <c r="M404" s="4">
        <v>-3.6109969999999998</v>
      </c>
      <c r="N404" s="4" t="s">
        <v>2924</v>
      </c>
      <c r="O404" s="4">
        <v>13.476763999999999</v>
      </c>
      <c r="P404" s="4">
        <v>6.6619400000000004</v>
      </c>
      <c r="Q404" s="4">
        <v>19.111736000000001</v>
      </c>
      <c r="R404" s="4">
        <v>22.341329999999999</v>
      </c>
      <c r="S404" s="3" t="s">
        <v>4144</v>
      </c>
      <c r="T404" s="4">
        <v>23.49</v>
      </c>
      <c r="U404" s="4">
        <v>13352.436062459999</v>
      </c>
      <c r="V404" s="10">
        <v>20015.740062000001</v>
      </c>
      <c r="W404" s="4">
        <v>3.0651340996168601</v>
      </c>
      <c r="X404" s="4">
        <v>25.03</v>
      </c>
      <c r="Y404" s="4">
        <v>14.37</v>
      </c>
      <c r="Z404" s="4" t="s">
        <v>2924</v>
      </c>
      <c r="AA404" s="10">
        <v>26.120315801099999</v>
      </c>
      <c r="AB404" s="10">
        <v>29.9732040321</v>
      </c>
      <c r="AC404" s="4">
        <v>9.2746999999999993</v>
      </c>
      <c r="AD404" s="4">
        <v>7.4185886100131997</v>
      </c>
      <c r="AE404" s="4">
        <v>9.1096603864399999</v>
      </c>
      <c r="AF404" s="4">
        <v>19.111736000000001</v>
      </c>
      <c r="AG404" s="4">
        <v>12.7879760171224</v>
      </c>
      <c r="AH404" s="4">
        <v>15.4831628836661</v>
      </c>
      <c r="AI404" s="4">
        <v>6.6619400000000004</v>
      </c>
      <c r="AJ404" s="4" t="s">
        <v>2924</v>
      </c>
    </row>
    <row r="405" spans="1:36" x14ac:dyDescent="0.3">
      <c r="A405" s="1" t="s">
        <v>399</v>
      </c>
      <c r="B405" s="2">
        <v>4542251</v>
      </c>
      <c r="C405" s="3" t="s">
        <v>2935</v>
      </c>
      <c r="D405" s="4">
        <v>894.80680514999995</v>
      </c>
      <c r="E405" s="3" t="s">
        <v>2936</v>
      </c>
      <c r="F405" s="3" t="s">
        <v>2937</v>
      </c>
      <c r="G405" s="3" t="s">
        <v>3037</v>
      </c>
      <c r="H405" s="3" t="s">
        <v>3037</v>
      </c>
      <c r="I405" s="3" t="s">
        <v>3260</v>
      </c>
      <c r="J405" s="4">
        <v>-6.0040500000000003</v>
      </c>
      <c r="K405" s="4">
        <v>-0.95547300000000002</v>
      </c>
      <c r="L405" s="4">
        <v>-11.978566000000001</v>
      </c>
      <c r="M405" s="4">
        <v>-10.118696999999999</v>
      </c>
      <c r="N405" s="4">
        <v>31.338421</v>
      </c>
      <c r="O405" s="4">
        <v>8.1747189999999996</v>
      </c>
      <c r="P405" s="4">
        <v>1.3718360000000001</v>
      </c>
      <c r="Q405" s="4">
        <v>6.9274810000000002</v>
      </c>
      <c r="R405" s="4">
        <v>8.8824520000000007</v>
      </c>
      <c r="S405" s="3" t="s">
        <v>4145</v>
      </c>
      <c r="T405" s="4">
        <v>106.77</v>
      </c>
      <c r="U405" s="4">
        <v>894.80680514999995</v>
      </c>
      <c r="V405" s="10">
        <v>1004.096805</v>
      </c>
      <c r="W405" s="4">
        <v>0</v>
      </c>
      <c r="X405" s="4">
        <v>134.792</v>
      </c>
      <c r="Y405" s="4">
        <v>87.67</v>
      </c>
      <c r="Z405" s="4">
        <v>31.338421</v>
      </c>
      <c r="AA405" s="10" t="s">
        <v>2934</v>
      </c>
      <c r="AB405" s="10">
        <v>17.6674118408</v>
      </c>
      <c r="AC405" s="4">
        <v>0.339862</v>
      </c>
      <c r="AD405" s="4">
        <v>0.33113648044040001</v>
      </c>
      <c r="AE405" s="4">
        <v>0.34123326771570001</v>
      </c>
      <c r="AF405" s="4">
        <v>6.9274810000000002</v>
      </c>
      <c r="AG405" s="4">
        <v>8.1886536508984999</v>
      </c>
      <c r="AH405" s="4">
        <v>7.7278043684052999</v>
      </c>
      <c r="AI405" s="4">
        <v>1.3718360000000001</v>
      </c>
      <c r="AJ405" s="4">
        <v>1.571256</v>
      </c>
    </row>
    <row r="406" spans="1:36" x14ac:dyDescent="0.3">
      <c r="A406" s="1" t="s">
        <v>400</v>
      </c>
      <c r="B406" s="2">
        <v>4811145</v>
      </c>
      <c r="C406" s="3" t="s">
        <v>2919</v>
      </c>
      <c r="D406" s="4">
        <v>5726.2190373200001</v>
      </c>
      <c r="E406" s="3" t="s">
        <v>2920</v>
      </c>
      <c r="F406" s="3" t="s">
        <v>2921</v>
      </c>
      <c r="G406" s="3" t="s">
        <v>2941</v>
      </c>
      <c r="H406" s="3" t="s">
        <v>2941</v>
      </c>
      <c r="I406" s="3" t="s">
        <v>2942</v>
      </c>
      <c r="J406" s="4">
        <v>1.4747269999999999</v>
      </c>
      <c r="K406" s="4">
        <v>-1.679756</v>
      </c>
      <c r="L406" s="4">
        <v>-4.9256409999999997</v>
      </c>
      <c r="M406" s="4">
        <v>-3.2728830000000002</v>
      </c>
      <c r="N406" s="4" t="s">
        <v>2924</v>
      </c>
      <c r="O406" s="4" t="s">
        <v>2924</v>
      </c>
      <c r="P406" s="4">
        <v>18.265450999999999</v>
      </c>
      <c r="Q406" s="4" t="s">
        <v>2924</v>
      </c>
      <c r="R406" s="4" t="s">
        <v>2924</v>
      </c>
      <c r="S406" s="3" t="s">
        <v>4146</v>
      </c>
      <c r="T406" s="4">
        <v>90.14</v>
      </c>
      <c r="U406" s="4">
        <v>5726.2190373200001</v>
      </c>
      <c r="V406" s="10">
        <v>5576.5690370000002</v>
      </c>
      <c r="W406" s="4">
        <v>0</v>
      </c>
      <c r="X406" s="5">
        <v>121.9</v>
      </c>
      <c r="Y406" s="4">
        <v>72.239999999999995</v>
      </c>
      <c r="Z406" s="4" t="s">
        <v>2924</v>
      </c>
      <c r="AA406" s="10" t="s">
        <v>2924</v>
      </c>
      <c r="AB406" s="10" t="s">
        <v>2924</v>
      </c>
      <c r="AC406" s="4">
        <v>12.836962</v>
      </c>
      <c r="AD406" s="4">
        <v>8.4960133097736001</v>
      </c>
      <c r="AE406" s="4">
        <v>10.9733917229005</v>
      </c>
      <c r="AF406" s="4" t="s">
        <v>2924</v>
      </c>
      <c r="AG406" s="4" t="s">
        <v>2924</v>
      </c>
      <c r="AH406" s="4" t="s">
        <v>2924</v>
      </c>
      <c r="AI406" s="4">
        <v>18.265450999999999</v>
      </c>
      <c r="AJ406" s="4">
        <v>18.265450999999999</v>
      </c>
    </row>
    <row r="407" spans="1:36" x14ac:dyDescent="0.3">
      <c r="A407" s="1" t="s">
        <v>401</v>
      </c>
      <c r="B407" s="2">
        <v>4096031</v>
      </c>
      <c r="C407" s="3" t="s">
        <v>2935</v>
      </c>
      <c r="D407" s="4">
        <v>4714.1587579999996</v>
      </c>
      <c r="E407" s="3" t="s">
        <v>2936</v>
      </c>
      <c r="F407" s="3" t="s">
        <v>2937</v>
      </c>
      <c r="G407" s="3" t="s">
        <v>3037</v>
      </c>
      <c r="H407" s="3" t="s">
        <v>3037</v>
      </c>
      <c r="I407" s="3" t="s">
        <v>3260</v>
      </c>
      <c r="J407" s="4">
        <v>-3.3920979999999998</v>
      </c>
      <c r="K407" s="4">
        <v>-10.727273</v>
      </c>
      <c r="L407" s="4">
        <v>-10.668801</v>
      </c>
      <c r="M407" s="4">
        <v>-9.9148689999999995</v>
      </c>
      <c r="N407" s="4">
        <v>12.02135</v>
      </c>
      <c r="O407" s="4">
        <v>18.726163</v>
      </c>
      <c r="P407" s="4">
        <v>2.2229670000000001</v>
      </c>
      <c r="Q407" s="4">
        <v>6.4468940000000003</v>
      </c>
      <c r="R407" s="4">
        <v>34.805861</v>
      </c>
      <c r="S407" s="3" t="s">
        <v>4147</v>
      </c>
      <c r="T407" s="4">
        <v>122.75</v>
      </c>
      <c r="U407" s="4">
        <v>4714.1587579999996</v>
      </c>
      <c r="V407" s="10">
        <v>4480.4497579999997</v>
      </c>
      <c r="W407" s="4">
        <v>0.68431771894093696</v>
      </c>
      <c r="X407" s="4">
        <v>155.41999999999999</v>
      </c>
      <c r="Y407" s="4">
        <v>113.89</v>
      </c>
      <c r="Z407" s="4">
        <v>12.02135</v>
      </c>
      <c r="AA407" s="10">
        <v>12.3989898989</v>
      </c>
      <c r="AB407" s="10">
        <v>12.853403141299999</v>
      </c>
      <c r="AC407" s="4">
        <v>0.65878599999999998</v>
      </c>
      <c r="AD407" s="4">
        <v>0.64100092748390003</v>
      </c>
      <c r="AE407" s="4">
        <v>0.66582810438789997</v>
      </c>
      <c r="AF407" s="4">
        <v>6.4468940000000003</v>
      </c>
      <c r="AG407" s="4">
        <v>6.9691228201706998</v>
      </c>
      <c r="AH407" s="4">
        <v>7.1121885245563004</v>
      </c>
      <c r="AI407" s="4">
        <v>2.2229670000000001</v>
      </c>
      <c r="AJ407" s="4">
        <v>2.6601509999999999</v>
      </c>
    </row>
    <row r="408" spans="1:36" x14ac:dyDescent="0.3">
      <c r="A408" s="1" t="s">
        <v>402</v>
      </c>
      <c r="B408" s="2">
        <v>100003</v>
      </c>
      <c r="C408" s="3" t="s">
        <v>2919</v>
      </c>
      <c r="D408" s="4">
        <v>7033.1491607300004</v>
      </c>
      <c r="E408" s="3" t="s">
        <v>2930</v>
      </c>
      <c r="F408" s="3" t="s">
        <v>2931</v>
      </c>
      <c r="G408" s="3" t="s">
        <v>2931</v>
      </c>
      <c r="H408" s="3" t="s">
        <v>2932</v>
      </c>
      <c r="I408" s="3" t="s">
        <v>2933</v>
      </c>
      <c r="J408" s="4">
        <v>28.277394999999999</v>
      </c>
      <c r="K408" s="4">
        <v>3.6473589999999998</v>
      </c>
      <c r="L408" s="4">
        <v>-4.0416410000000003</v>
      </c>
      <c r="M408" s="4">
        <v>-5.4803959999999998</v>
      </c>
      <c r="N408" s="4">
        <v>15.088033012379601</v>
      </c>
      <c r="O408" s="4">
        <v>26.393166999999998</v>
      </c>
      <c r="P408" s="4">
        <v>0.31328400000000001</v>
      </c>
      <c r="Q408" s="4" t="s">
        <v>2934</v>
      </c>
      <c r="R408" s="4" t="s">
        <v>2934</v>
      </c>
      <c r="S408" s="3" t="s">
        <v>4148</v>
      </c>
      <c r="T408" s="4">
        <v>109.69</v>
      </c>
      <c r="U408" s="4">
        <v>7033.1491607300004</v>
      </c>
      <c r="V408" s="10" t="s">
        <v>2934</v>
      </c>
      <c r="W408" s="4">
        <v>2.0785851034734302</v>
      </c>
      <c r="X408" s="4">
        <v>121.58</v>
      </c>
      <c r="Y408" s="4">
        <v>77.86</v>
      </c>
      <c r="Z408" s="4">
        <v>15.090109</v>
      </c>
      <c r="AA408" s="10">
        <v>13.2482245519</v>
      </c>
      <c r="AB408" s="10">
        <v>13.6696259888</v>
      </c>
      <c r="AC408" s="4" t="s">
        <v>2934</v>
      </c>
      <c r="AD408" s="4" t="s">
        <v>2934</v>
      </c>
      <c r="AE408" s="4" t="s">
        <v>2934</v>
      </c>
      <c r="AF408" s="4" t="s">
        <v>2934</v>
      </c>
      <c r="AG408" s="4" t="s">
        <v>2934</v>
      </c>
      <c r="AH408" s="4" t="s">
        <v>2934</v>
      </c>
      <c r="AI408" s="4">
        <v>0.31328400000000001</v>
      </c>
      <c r="AJ408" s="4">
        <v>0.38930399999999998</v>
      </c>
    </row>
    <row r="409" spans="1:36" x14ac:dyDescent="0.3">
      <c r="A409" s="1" t="s">
        <v>403</v>
      </c>
      <c r="B409" s="2">
        <v>4122589</v>
      </c>
      <c r="C409" s="3" t="s">
        <v>2919</v>
      </c>
      <c r="D409" s="4">
        <v>167091.73428467</v>
      </c>
      <c r="E409" s="3" t="s">
        <v>2925</v>
      </c>
      <c r="F409" s="3" t="s">
        <v>2980</v>
      </c>
      <c r="G409" s="3" t="s">
        <v>2981</v>
      </c>
      <c r="H409" s="3" t="s">
        <v>3059</v>
      </c>
      <c r="I409" s="3" t="s">
        <v>3261</v>
      </c>
      <c r="J409" s="4">
        <v>42.788981</v>
      </c>
      <c r="K409" s="4">
        <v>24.226811000000001</v>
      </c>
      <c r="L409" s="4">
        <v>0.64109300000000002</v>
      </c>
      <c r="M409" s="4">
        <v>-3.4245100000000002</v>
      </c>
      <c r="N409" s="4">
        <v>34.600476</v>
      </c>
      <c r="O409" s="4">
        <v>20.215302999999999</v>
      </c>
      <c r="P409" s="4" t="s">
        <v>2924</v>
      </c>
      <c r="Q409" s="4">
        <v>22.435008</v>
      </c>
      <c r="R409" s="4">
        <v>21.113602</v>
      </c>
      <c r="S409" s="3" t="s">
        <v>4149</v>
      </c>
      <c r="T409" s="4">
        <v>5048.59</v>
      </c>
      <c r="U409" s="4">
        <v>167091.73428467</v>
      </c>
      <c r="V409" s="10">
        <v>167987.73428400001</v>
      </c>
      <c r="W409" s="4">
        <v>0.69326287141558296</v>
      </c>
      <c r="X409" s="4">
        <v>5337.24</v>
      </c>
      <c r="Y409" s="4">
        <v>3180</v>
      </c>
      <c r="Z409" s="4">
        <v>34.600476</v>
      </c>
      <c r="AA409" s="10">
        <v>24.839213424899999</v>
      </c>
      <c r="AB409" s="10">
        <v>27.630320185199999</v>
      </c>
      <c r="AC409" s="4">
        <v>7.2873390000000002</v>
      </c>
      <c r="AD409" s="4">
        <v>6.7008752558065998</v>
      </c>
      <c r="AE409" s="4">
        <v>7.1671307537368003</v>
      </c>
      <c r="AF409" s="4">
        <v>22.435008</v>
      </c>
      <c r="AG409" s="4">
        <v>18.826810439435199</v>
      </c>
      <c r="AH409" s="4">
        <v>20.731905558253199</v>
      </c>
      <c r="AI409" s="4" t="s">
        <v>2924</v>
      </c>
      <c r="AJ409" s="4" t="s">
        <v>2924</v>
      </c>
    </row>
    <row r="410" spans="1:36" x14ac:dyDescent="0.3">
      <c r="A410" s="1" t="s">
        <v>404</v>
      </c>
      <c r="B410" s="2">
        <v>4388680</v>
      </c>
      <c r="C410" s="3" t="s">
        <v>2935</v>
      </c>
      <c r="D410" s="4">
        <v>4510.1059830000004</v>
      </c>
      <c r="E410" s="3" t="s">
        <v>2925</v>
      </c>
      <c r="F410" s="3" t="s">
        <v>2926</v>
      </c>
      <c r="G410" s="3" t="s">
        <v>2927</v>
      </c>
      <c r="H410" s="3" t="s">
        <v>2964</v>
      </c>
      <c r="I410" s="3" t="s">
        <v>3126</v>
      </c>
      <c r="J410" s="4">
        <v>91.510045000000005</v>
      </c>
      <c r="K410" s="4">
        <v>-11.953996</v>
      </c>
      <c r="L410" s="4">
        <v>11.38334</v>
      </c>
      <c r="M410" s="4">
        <v>2.2562120000000001</v>
      </c>
      <c r="N410" s="4">
        <v>29.686558000000002</v>
      </c>
      <c r="O410" s="4" t="s">
        <v>2924</v>
      </c>
      <c r="P410" s="4">
        <v>4.4362709999999996</v>
      </c>
      <c r="Q410" s="4">
        <v>13.398365999999999</v>
      </c>
      <c r="R410" s="4" t="s">
        <v>2924</v>
      </c>
      <c r="S410" s="3" t="s">
        <v>4150</v>
      </c>
      <c r="T410" s="5">
        <v>147.75</v>
      </c>
      <c r="U410" s="4">
        <v>4510.1059830000004</v>
      </c>
      <c r="V410" s="10">
        <v>4989.3369830000001</v>
      </c>
      <c r="W410" s="4">
        <v>0</v>
      </c>
      <c r="X410" s="4">
        <v>169.83</v>
      </c>
      <c r="Y410" s="4">
        <v>68.37</v>
      </c>
      <c r="Z410" s="4">
        <v>29.686558000000002</v>
      </c>
      <c r="AA410" s="10">
        <v>24.877925576599999</v>
      </c>
      <c r="AB410" s="10">
        <v>26.8227682186</v>
      </c>
      <c r="AC410" s="4">
        <v>2.838006</v>
      </c>
      <c r="AD410" s="4">
        <v>2.4792406726423</v>
      </c>
      <c r="AE410" s="4">
        <v>2.6334569947039999</v>
      </c>
      <c r="AF410" s="4">
        <v>13.398365999999999</v>
      </c>
      <c r="AG410" s="4">
        <v>15.5346223168469</v>
      </c>
      <c r="AH410" s="4">
        <v>16.910585928665199</v>
      </c>
      <c r="AI410" s="4">
        <v>4.4362709999999996</v>
      </c>
      <c r="AJ410" s="4">
        <v>5.9306390000000002</v>
      </c>
    </row>
    <row r="411" spans="1:36" x14ac:dyDescent="0.3">
      <c r="A411" s="1" t="s">
        <v>1896</v>
      </c>
      <c r="B411" s="2">
        <v>4990353</v>
      </c>
      <c r="C411" s="3" t="s">
        <v>2919</v>
      </c>
      <c r="D411" s="4">
        <v>1238.26588644</v>
      </c>
      <c r="E411" s="3" t="s">
        <v>2936</v>
      </c>
      <c r="F411" s="3" t="s">
        <v>2966</v>
      </c>
      <c r="G411" s="3" t="s">
        <v>3082</v>
      </c>
      <c r="H411" s="3" t="s">
        <v>3118</v>
      </c>
      <c r="I411" s="3" t="s">
        <v>3607</v>
      </c>
      <c r="J411" s="10">
        <v>-32.205201000000002</v>
      </c>
      <c r="K411" s="10">
        <v>-16.084225</v>
      </c>
      <c r="L411" s="10">
        <v>-12.706422</v>
      </c>
      <c r="M411" s="10">
        <v>-4.4678719999999998</v>
      </c>
      <c r="N411" s="4">
        <v>35.240741</v>
      </c>
      <c r="O411" s="4">
        <v>20.287845999999998</v>
      </c>
      <c r="P411" s="4">
        <v>1.5066109999999999</v>
      </c>
      <c r="Q411" s="4">
        <v>9.9998830000000005</v>
      </c>
      <c r="R411" s="4">
        <v>15.428470000000001</v>
      </c>
      <c r="S411" s="3" t="s">
        <v>5638</v>
      </c>
      <c r="T411" s="4">
        <v>19.03</v>
      </c>
      <c r="U411" s="4">
        <v>1238.26588644</v>
      </c>
      <c r="V411" s="10">
        <v>1459.8128859999999</v>
      </c>
      <c r="W411" s="4">
        <v>0</v>
      </c>
      <c r="X411" s="4">
        <v>28.752500000000001</v>
      </c>
      <c r="Y411" s="4">
        <v>18.59</v>
      </c>
      <c r="Z411" s="4">
        <v>35.240741</v>
      </c>
      <c r="AA411" s="10">
        <v>16.036066402599999</v>
      </c>
      <c r="AB411" s="10">
        <v>16.093023255799999</v>
      </c>
      <c r="AC411" s="4">
        <v>1.596841</v>
      </c>
      <c r="AD411" s="4">
        <v>1.4843967223165999</v>
      </c>
      <c r="AE411" s="4">
        <v>1.5508495043662001</v>
      </c>
      <c r="AF411" s="4">
        <v>9.9998830000000005</v>
      </c>
      <c r="AG411" s="4">
        <v>9.3829585303632008</v>
      </c>
      <c r="AH411" s="4">
        <v>9.8344845264530001</v>
      </c>
      <c r="AI411" s="4">
        <v>1.5066109999999999</v>
      </c>
      <c r="AJ411" s="4">
        <v>29.503876000000002</v>
      </c>
    </row>
    <row r="412" spans="1:36" x14ac:dyDescent="0.3">
      <c r="A412" s="1" t="s">
        <v>406</v>
      </c>
      <c r="B412" s="2">
        <v>4910640</v>
      </c>
      <c r="C412" s="3" t="s">
        <v>2935</v>
      </c>
      <c r="D412" s="4">
        <v>6972.1521106399996</v>
      </c>
      <c r="E412" s="3" t="s">
        <v>2925</v>
      </c>
      <c r="F412" s="3" t="s">
        <v>3011</v>
      </c>
      <c r="G412" s="3" t="s">
        <v>3012</v>
      </c>
      <c r="H412" s="3" t="s">
        <v>3013</v>
      </c>
      <c r="I412" s="3" t="s">
        <v>3014</v>
      </c>
      <c r="J412" s="4">
        <v>-11.024281</v>
      </c>
      <c r="K412" s="4">
        <v>-4.5508980000000001</v>
      </c>
      <c r="L412" s="4">
        <v>-4.293005</v>
      </c>
      <c r="M412" s="4">
        <v>-6.3729810000000002</v>
      </c>
      <c r="N412" s="4">
        <v>7.97</v>
      </c>
      <c r="O412" s="4">
        <v>8.7993380000000005</v>
      </c>
      <c r="P412" s="4">
        <v>1.132585</v>
      </c>
      <c r="Q412" s="4">
        <v>5.0017180000000003</v>
      </c>
      <c r="R412" s="4">
        <v>14.875603999999999</v>
      </c>
      <c r="S412" s="3" t="s">
        <v>4152</v>
      </c>
      <c r="T412" s="4">
        <v>31.88</v>
      </c>
      <c r="U412" s="4">
        <v>6972.1521106399996</v>
      </c>
      <c r="V412" s="10">
        <v>9907.1521100000009</v>
      </c>
      <c r="W412" s="4">
        <v>1.3801756587202001</v>
      </c>
      <c r="X412" s="4">
        <v>38.225000000000001</v>
      </c>
      <c r="Y412" s="4">
        <v>29.51</v>
      </c>
      <c r="Z412" s="4">
        <v>10.626666999999999</v>
      </c>
      <c r="AA412" s="10">
        <v>7.2347668217000001</v>
      </c>
      <c r="AB412" s="10">
        <v>7.5777203611999999</v>
      </c>
      <c r="AC412" s="4">
        <v>0.69921299999999997</v>
      </c>
      <c r="AD412" s="4">
        <v>0.6813259444634</v>
      </c>
      <c r="AE412" s="4">
        <v>0.70141924287589996</v>
      </c>
      <c r="AF412" s="4">
        <v>5.0017180000000003</v>
      </c>
      <c r="AG412" s="4">
        <v>4.8354963765571002</v>
      </c>
      <c r="AH412" s="4">
        <v>4.9649283388220997</v>
      </c>
      <c r="AI412" s="4">
        <v>1.132585</v>
      </c>
      <c r="AJ412" s="4">
        <v>2.6662210000000002</v>
      </c>
    </row>
    <row r="413" spans="1:36" x14ac:dyDescent="0.3">
      <c r="A413" s="1" t="s">
        <v>407</v>
      </c>
      <c r="B413" s="2">
        <v>4810597</v>
      </c>
      <c r="C413" s="3" t="s">
        <v>2935</v>
      </c>
      <c r="D413" s="4">
        <v>131096.95479074999</v>
      </c>
      <c r="E413" s="3" t="s">
        <v>2920</v>
      </c>
      <c r="F413" s="3" t="s">
        <v>2960</v>
      </c>
      <c r="G413" s="3" t="s">
        <v>2961</v>
      </c>
      <c r="H413" s="3" t="s">
        <v>2962</v>
      </c>
      <c r="I413" s="3" t="s">
        <v>3263</v>
      </c>
      <c r="J413" s="4">
        <v>59.123435000000001</v>
      </c>
      <c r="K413" s="4">
        <v>5.9938039999999999</v>
      </c>
      <c r="L413" s="4">
        <v>-1.353</v>
      </c>
      <c r="M413" s="4">
        <v>-1.2873159999999999</v>
      </c>
      <c r="N413" s="4">
        <v>88.95</v>
      </c>
      <c r="O413" s="4">
        <v>59.979771</v>
      </c>
      <c r="P413" s="4">
        <v>6.3291589999999998</v>
      </c>
      <c r="Q413" s="4">
        <v>33.655866000000003</v>
      </c>
      <c r="R413" s="4">
        <v>70.539848000000006</v>
      </c>
      <c r="S413" s="3" t="s">
        <v>4153</v>
      </c>
      <c r="T413" s="4">
        <v>88.95</v>
      </c>
      <c r="U413" s="4">
        <v>131096.95479074999</v>
      </c>
      <c r="V413" s="10">
        <v>140100.95478999999</v>
      </c>
      <c r="W413" s="4">
        <v>0</v>
      </c>
      <c r="X413" s="4">
        <v>91.93</v>
      </c>
      <c r="Y413" s="4">
        <v>55.6</v>
      </c>
      <c r="Z413" s="4">
        <v>88.95</v>
      </c>
      <c r="AA413" s="10">
        <v>32.973754448299999</v>
      </c>
      <c r="AB413" s="10">
        <v>36.163534797399997</v>
      </c>
      <c r="AC413" s="4">
        <v>8.8052890000000001</v>
      </c>
      <c r="AD413" s="4">
        <v>7.7248775112125001</v>
      </c>
      <c r="AE413" s="4">
        <v>8.4432842918541997</v>
      </c>
      <c r="AF413" s="4">
        <v>33.655866000000003</v>
      </c>
      <c r="AG413" s="4">
        <v>26.4209703132342</v>
      </c>
      <c r="AH413" s="4">
        <v>28.471248766513401</v>
      </c>
      <c r="AI413" s="4">
        <v>6.3291589999999998</v>
      </c>
      <c r="AJ413" s="4" t="s">
        <v>2924</v>
      </c>
    </row>
    <row r="414" spans="1:36" x14ac:dyDescent="0.3">
      <c r="A414" s="1" t="s">
        <v>408</v>
      </c>
      <c r="B414" s="2">
        <v>117245140</v>
      </c>
      <c r="C414" s="3" t="s">
        <v>2935</v>
      </c>
      <c r="D414" s="4">
        <v>1126.0762170400001</v>
      </c>
      <c r="E414" s="3" t="s">
        <v>2930</v>
      </c>
      <c r="F414" s="3" t="s">
        <v>2957</v>
      </c>
      <c r="G414" s="3" t="s">
        <v>2957</v>
      </c>
      <c r="H414" s="3" t="s">
        <v>3113</v>
      </c>
      <c r="I414" s="3" t="s">
        <v>3114</v>
      </c>
      <c r="J414" s="4">
        <v>44.873950000000001</v>
      </c>
      <c r="K414" s="4">
        <v>21.837456</v>
      </c>
      <c r="L414" s="4">
        <v>-1.8782019999999999</v>
      </c>
      <c r="M414" s="4">
        <v>-5.9721840000000004</v>
      </c>
      <c r="N414" s="4">
        <v>31.896391999999999</v>
      </c>
      <c r="O414" s="4">
        <v>3.2128209999999999</v>
      </c>
      <c r="P414" s="4">
        <v>3.0865629999999999</v>
      </c>
      <c r="Q414" s="4">
        <v>20.952231000000001</v>
      </c>
      <c r="R414" s="4" t="s">
        <v>2934</v>
      </c>
      <c r="S414" s="3" t="s">
        <v>4154</v>
      </c>
      <c r="T414" s="4">
        <v>34.479999999999997</v>
      </c>
      <c r="U414" s="4">
        <v>1126.0762170400001</v>
      </c>
      <c r="V414" s="10">
        <v>997.32621700000004</v>
      </c>
      <c r="W414" s="4">
        <v>0</v>
      </c>
      <c r="X414" s="4">
        <v>37.81</v>
      </c>
      <c r="Y414" s="4">
        <v>22.14</v>
      </c>
      <c r="Z414" s="4">
        <v>31.896391999999999</v>
      </c>
      <c r="AA414" s="10">
        <v>22.239422084600001</v>
      </c>
      <c r="AB414" s="10" t="s">
        <v>2934</v>
      </c>
      <c r="AC414" s="4">
        <v>2.5629309999999998</v>
      </c>
      <c r="AD414" s="4">
        <v>1.9724992944243001</v>
      </c>
      <c r="AE414" s="4">
        <v>2.4432382592479001</v>
      </c>
      <c r="AF414" s="4">
        <v>20.952231000000001</v>
      </c>
      <c r="AG414" s="4">
        <v>13.737446015171001</v>
      </c>
      <c r="AH414" s="4">
        <v>19.424759753220702</v>
      </c>
      <c r="AI414" s="4">
        <v>3.0865629999999999</v>
      </c>
      <c r="AJ414" s="4">
        <v>3.0865629999999999</v>
      </c>
    </row>
    <row r="415" spans="1:36" x14ac:dyDescent="0.3">
      <c r="A415" s="1" t="s">
        <v>409</v>
      </c>
      <c r="B415" s="2">
        <v>4092339</v>
      </c>
      <c r="C415" s="3" t="s">
        <v>2935</v>
      </c>
      <c r="D415" s="4">
        <v>1526.4330520799999</v>
      </c>
      <c r="E415" s="3" t="s">
        <v>2925</v>
      </c>
      <c r="F415" s="3" t="s">
        <v>2980</v>
      </c>
      <c r="G415" s="3" t="s">
        <v>2981</v>
      </c>
      <c r="H415" s="3" t="s">
        <v>3264</v>
      </c>
      <c r="I415" s="3" t="s">
        <v>3265</v>
      </c>
      <c r="J415" s="4">
        <v>-18.954758000000002</v>
      </c>
      <c r="K415" s="4">
        <v>-9.5735419999999998</v>
      </c>
      <c r="L415" s="4">
        <v>-10.198790000000001</v>
      </c>
      <c r="M415" s="4">
        <v>-6.5647479999999998</v>
      </c>
      <c r="N415" s="4" t="s">
        <v>2924</v>
      </c>
      <c r="O415" s="4" t="s">
        <v>2924</v>
      </c>
      <c r="P415" s="4" t="s">
        <v>2924</v>
      </c>
      <c r="Q415" s="4">
        <v>11.621738000000001</v>
      </c>
      <c r="R415" s="4">
        <v>65.885234999999994</v>
      </c>
      <c r="S415" s="3" t="s">
        <v>6645</v>
      </c>
      <c r="T415" s="4">
        <v>10.39</v>
      </c>
      <c r="U415" s="4">
        <v>1526.4330520799999</v>
      </c>
      <c r="V415" s="10">
        <v>4472.4050520000001</v>
      </c>
      <c r="W415" s="4">
        <v>2.1174205967276198</v>
      </c>
      <c r="X415" s="4">
        <v>15.47</v>
      </c>
      <c r="Y415" s="5">
        <v>9.7050000000000001</v>
      </c>
      <c r="Z415" s="4" t="s">
        <v>2924</v>
      </c>
      <c r="AA415" s="10">
        <v>58.634311512399997</v>
      </c>
      <c r="AB415" s="10">
        <v>21.873684210499999</v>
      </c>
      <c r="AC415" s="4">
        <v>3.76654</v>
      </c>
      <c r="AD415" s="4">
        <v>3.5114448066885999</v>
      </c>
      <c r="AE415" s="4">
        <v>3.5719794105856999</v>
      </c>
      <c r="AF415" s="4">
        <v>11.621738000000001</v>
      </c>
      <c r="AG415" s="4">
        <v>10.7739278467562</v>
      </c>
      <c r="AH415" s="4">
        <v>10.958605001836499</v>
      </c>
      <c r="AI415" s="4" t="s">
        <v>2924</v>
      </c>
      <c r="AJ415" s="4" t="s">
        <v>2924</v>
      </c>
    </row>
    <row r="416" spans="1:36" x14ac:dyDescent="0.3">
      <c r="A416" s="1" t="s">
        <v>410</v>
      </c>
      <c r="B416" s="2">
        <v>4296580</v>
      </c>
      <c r="C416" s="3" t="s">
        <v>2935</v>
      </c>
      <c r="D416" s="4">
        <v>4602.8317210699997</v>
      </c>
      <c r="E416" s="3" t="s">
        <v>2945</v>
      </c>
      <c r="F416" s="3" t="s">
        <v>2946</v>
      </c>
      <c r="G416" s="3" t="s">
        <v>2947</v>
      </c>
      <c r="H416" s="3" t="s">
        <v>2989</v>
      </c>
      <c r="I416" s="3" t="s">
        <v>3063</v>
      </c>
      <c r="J416" s="4">
        <v>23.955107999999999</v>
      </c>
      <c r="K416" s="4">
        <v>-2.9099729999999999</v>
      </c>
      <c r="L416" s="5">
        <v>-3.4368409999999998</v>
      </c>
      <c r="M416" s="4">
        <v>-1.4158200000000001</v>
      </c>
      <c r="N416" s="4">
        <v>39.838307999999998</v>
      </c>
      <c r="O416" s="4">
        <v>16.383631999999999</v>
      </c>
      <c r="P416" s="4" t="s">
        <v>2924</v>
      </c>
      <c r="Q416" s="4">
        <v>39.383625000000002</v>
      </c>
      <c r="R416" s="4">
        <v>15.888869</v>
      </c>
      <c r="S416" s="3" t="s">
        <v>4155</v>
      </c>
      <c r="T416" s="4">
        <v>32.03</v>
      </c>
      <c r="U416" s="4">
        <v>4602.8317210699997</v>
      </c>
      <c r="V416" s="10">
        <v>5151.8507209999998</v>
      </c>
      <c r="W416" s="4">
        <v>0</v>
      </c>
      <c r="X416" s="4">
        <v>35.74</v>
      </c>
      <c r="Y416" s="4">
        <v>24.28</v>
      </c>
      <c r="Z416" s="4">
        <v>39.838307999999998</v>
      </c>
      <c r="AA416" s="10">
        <v>18.1185654485</v>
      </c>
      <c r="AB416" s="10">
        <v>18.714140481600001</v>
      </c>
      <c r="AC416" s="4">
        <v>4.799169</v>
      </c>
      <c r="AD416" s="4">
        <v>4.5289733209192997</v>
      </c>
      <c r="AE416" s="4">
        <v>4.7270314584250004</v>
      </c>
      <c r="AF416" s="4">
        <v>39.383625000000002</v>
      </c>
      <c r="AG416" s="4">
        <v>14.4110131107096</v>
      </c>
      <c r="AH416" s="4">
        <v>15.885268043606599</v>
      </c>
      <c r="AI416" s="4" t="s">
        <v>2924</v>
      </c>
      <c r="AJ416" s="4" t="s">
        <v>2924</v>
      </c>
    </row>
    <row r="417" spans="1:36" x14ac:dyDescent="0.3">
      <c r="A417" s="1" t="s">
        <v>411</v>
      </c>
      <c r="B417" s="2">
        <v>4006418</v>
      </c>
      <c r="C417" s="3" t="s">
        <v>2935</v>
      </c>
      <c r="D417" s="4">
        <v>6293.3052728000002</v>
      </c>
      <c r="E417" s="3" t="s">
        <v>2925</v>
      </c>
      <c r="F417" s="3" t="s">
        <v>2980</v>
      </c>
      <c r="G417" s="3" t="s">
        <v>2981</v>
      </c>
      <c r="H417" s="3" t="s">
        <v>2982</v>
      </c>
      <c r="I417" s="3" t="s">
        <v>3266</v>
      </c>
      <c r="J417" s="4">
        <v>14.579981</v>
      </c>
      <c r="K417" s="4">
        <v>11.197876000000001</v>
      </c>
      <c r="L417" s="4">
        <v>-0.78037900000000004</v>
      </c>
      <c r="M417" s="4">
        <v>-5.003336</v>
      </c>
      <c r="N417" s="4">
        <v>13.639847</v>
      </c>
      <c r="O417" s="4">
        <v>12.914928</v>
      </c>
      <c r="P417" s="4">
        <v>3.8767290000000001</v>
      </c>
      <c r="Q417" s="4">
        <v>7.1633339999999999</v>
      </c>
      <c r="R417" s="4">
        <v>19.315771000000002</v>
      </c>
      <c r="S417" s="3" t="s">
        <v>4156</v>
      </c>
      <c r="T417" s="4">
        <v>71.2</v>
      </c>
      <c r="U417" s="4">
        <v>6293.3052728000002</v>
      </c>
      <c r="V417" s="10">
        <v>9841.2812720000002</v>
      </c>
      <c r="W417" s="4">
        <v>0.95505617977528101</v>
      </c>
      <c r="X417" s="4">
        <v>76.73</v>
      </c>
      <c r="Y417" s="4">
        <v>49.34</v>
      </c>
      <c r="Z417" s="4">
        <v>13.639847</v>
      </c>
      <c r="AA417" s="10">
        <v>10.786081107599999</v>
      </c>
      <c r="AB417" s="10">
        <v>11.1917658783</v>
      </c>
      <c r="AC417" s="4">
        <v>2.5603729999999998</v>
      </c>
      <c r="AD417" s="4">
        <v>2.5009463151803999</v>
      </c>
      <c r="AE417" s="4">
        <v>2.5309013937436</v>
      </c>
      <c r="AF417" s="4">
        <v>7.1633339999999999</v>
      </c>
      <c r="AG417" s="4">
        <v>7.8487003255510999</v>
      </c>
      <c r="AH417" s="4">
        <v>7.7778349577948003</v>
      </c>
      <c r="AI417" s="4">
        <v>3.8767290000000001</v>
      </c>
      <c r="AJ417" s="4" t="s">
        <v>2924</v>
      </c>
    </row>
    <row r="418" spans="1:36" x14ac:dyDescent="0.3">
      <c r="A418" s="1" t="s">
        <v>412</v>
      </c>
      <c r="B418" s="2">
        <v>4152787</v>
      </c>
      <c r="C418" s="3" t="s">
        <v>2935</v>
      </c>
      <c r="D418" s="4">
        <v>3540.62285724</v>
      </c>
      <c r="E418" s="3" t="s">
        <v>2936</v>
      </c>
      <c r="F418" s="3" t="s">
        <v>2966</v>
      </c>
      <c r="G418" s="3" t="s">
        <v>2967</v>
      </c>
      <c r="H418" s="3" t="s">
        <v>3267</v>
      </c>
      <c r="I418" s="3" t="s">
        <v>3268</v>
      </c>
      <c r="J418" s="4">
        <v>24.546371000000001</v>
      </c>
      <c r="K418" s="4">
        <v>-0.86921599999999999</v>
      </c>
      <c r="L418" s="4">
        <v>4.7773849999999998</v>
      </c>
      <c r="M418" s="4">
        <v>-1.9444440000000001</v>
      </c>
      <c r="N418" s="4">
        <v>18.285644000000001</v>
      </c>
      <c r="O418" s="4">
        <v>25.317623000000001</v>
      </c>
      <c r="P418" s="4">
        <v>3.1927810000000001</v>
      </c>
      <c r="Q418" s="4">
        <v>12.199043</v>
      </c>
      <c r="R418" s="4">
        <v>30.505683999999999</v>
      </c>
      <c r="S418" s="3" t="s">
        <v>4157</v>
      </c>
      <c r="T418" s="4">
        <v>74.13</v>
      </c>
      <c r="U418" s="4">
        <v>3540.62285724</v>
      </c>
      <c r="V418" s="10">
        <v>3553.9278570000001</v>
      </c>
      <c r="W418" s="4">
        <v>1.2950222581950599</v>
      </c>
      <c r="X418" s="4">
        <v>77.680000000000007</v>
      </c>
      <c r="Y418" s="4">
        <v>56.09</v>
      </c>
      <c r="Z418" s="4">
        <v>18.285644000000001</v>
      </c>
      <c r="AA418" s="10">
        <v>15.688888888799999</v>
      </c>
      <c r="AB418" s="10">
        <v>15.9762931034</v>
      </c>
      <c r="AC418" s="4">
        <v>2.5632830000000002</v>
      </c>
      <c r="AD418" s="4">
        <v>2.3226707838160001</v>
      </c>
      <c r="AE418" s="4">
        <v>2.3438513259780001</v>
      </c>
      <c r="AF418" s="4">
        <v>12.199043</v>
      </c>
      <c r="AG418" s="4">
        <v>11.204060078814599</v>
      </c>
      <c r="AH418" s="4">
        <v>11.614143323529399</v>
      </c>
      <c r="AI418" s="4">
        <v>3.1927810000000001</v>
      </c>
      <c r="AJ418" s="4">
        <v>11.034534000000001</v>
      </c>
    </row>
    <row r="419" spans="1:36" x14ac:dyDescent="0.3">
      <c r="A419" s="1" t="s">
        <v>413</v>
      </c>
      <c r="B419" s="2">
        <v>103209</v>
      </c>
      <c r="C419" s="3" t="s">
        <v>2935</v>
      </c>
      <c r="D419" s="4">
        <v>930.66994481999996</v>
      </c>
      <c r="E419" s="3" t="s">
        <v>2976</v>
      </c>
      <c r="F419" s="3" t="s">
        <v>2977</v>
      </c>
      <c r="G419" s="3" t="s">
        <v>3269</v>
      </c>
      <c r="H419" s="3" t="s">
        <v>3269</v>
      </c>
      <c r="I419" s="3" t="s">
        <v>2979</v>
      </c>
      <c r="J419" s="4">
        <v>2.0833330000000001</v>
      </c>
      <c r="K419" s="4">
        <v>4.0540539999999998</v>
      </c>
      <c r="L419" s="4">
        <v>0</v>
      </c>
      <c r="M419" s="4">
        <v>-5.7692310000000004</v>
      </c>
      <c r="N419" s="4" t="s">
        <v>2924</v>
      </c>
      <c r="O419" s="4">
        <v>4.886673</v>
      </c>
      <c r="P419" s="4">
        <v>0.84708499999999998</v>
      </c>
      <c r="Q419" s="4">
        <v>53.351770000000002</v>
      </c>
      <c r="R419" s="4">
        <v>20.95485</v>
      </c>
      <c r="S419" s="3" t="s">
        <v>4158</v>
      </c>
      <c r="T419" s="4">
        <v>5.39</v>
      </c>
      <c r="U419" s="4">
        <v>930.66994481999996</v>
      </c>
      <c r="V419" s="10">
        <v>3188.8619440000002</v>
      </c>
      <c r="W419" s="4">
        <v>11.1317254174397</v>
      </c>
      <c r="X419" s="4">
        <v>6.54</v>
      </c>
      <c r="Y419" s="4">
        <v>3.85</v>
      </c>
      <c r="Z419" s="4" t="s">
        <v>2924</v>
      </c>
      <c r="AA419" s="10" t="s">
        <v>2924</v>
      </c>
      <c r="AB419" s="10" t="s">
        <v>2924</v>
      </c>
      <c r="AC419" s="4">
        <v>10.389677000000001</v>
      </c>
      <c r="AD419" s="4">
        <v>6.2864546251698998</v>
      </c>
      <c r="AE419" s="4">
        <v>6.3957421005604997</v>
      </c>
      <c r="AF419" s="4">
        <v>53.351770000000002</v>
      </c>
      <c r="AG419" s="4">
        <v>11.0844839843302</v>
      </c>
      <c r="AH419" s="4">
        <v>11.0605276519786</v>
      </c>
      <c r="AI419" s="4">
        <v>0.84708499999999998</v>
      </c>
      <c r="AJ419" s="4">
        <v>0.85203899999999999</v>
      </c>
    </row>
    <row r="420" spans="1:36" x14ac:dyDescent="0.3">
      <c r="A420" s="1" t="s">
        <v>414</v>
      </c>
      <c r="B420" s="2">
        <v>5257077</v>
      </c>
      <c r="C420" s="3" t="s">
        <v>2919</v>
      </c>
      <c r="D420" s="4">
        <v>4585.4160962400001</v>
      </c>
      <c r="E420" s="3" t="s">
        <v>2945</v>
      </c>
      <c r="F420" s="3" t="s">
        <v>2946</v>
      </c>
      <c r="G420" s="3" t="s">
        <v>2947</v>
      </c>
      <c r="H420" s="3" t="s">
        <v>2989</v>
      </c>
      <c r="I420" s="3" t="s">
        <v>2949</v>
      </c>
      <c r="J420" s="4">
        <v>-18.080976</v>
      </c>
      <c r="K420" s="4">
        <v>21.764220999999999</v>
      </c>
      <c r="L420" s="4">
        <v>23.014991999999999</v>
      </c>
      <c r="M420" s="4">
        <v>6.437665</v>
      </c>
      <c r="N420" s="4" t="s">
        <v>2924</v>
      </c>
      <c r="O420" s="4" t="s">
        <v>2924</v>
      </c>
      <c r="P420" s="4">
        <v>9.9483610000000002</v>
      </c>
      <c r="Q420" s="4" t="s">
        <v>2924</v>
      </c>
      <c r="R420" s="4">
        <v>52.678018000000002</v>
      </c>
      <c r="S420" s="3" t="s">
        <v>4159</v>
      </c>
      <c r="T420" s="4">
        <v>44.31</v>
      </c>
      <c r="U420" s="4">
        <v>4585.4160962400001</v>
      </c>
      <c r="V420" s="10">
        <v>4184.6890960000001</v>
      </c>
      <c r="W420" s="4">
        <v>0</v>
      </c>
      <c r="X420" s="4">
        <v>61.53</v>
      </c>
      <c r="Y420" s="4">
        <v>29.18</v>
      </c>
      <c r="Z420" s="4" t="s">
        <v>2924</v>
      </c>
      <c r="AA420" s="10">
        <v>177.5240384615</v>
      </c>
      <c r="AB420" s="10" t="s">
        <v>2924</v>
      </c>
      <c r="AC420" s="4">
        <v>7.420096</v>
      </c>
      <c r="AD420" s="4">
        <v>6.3298709759978999</v>
      </c>
      <c r="AE420" s="4">
        <v>7.1082939195722998</v>
      </c>
      <c r="AF420" s="4" t="s">
        <v>2924</v>
      </c>
      <c r="AG420" s="4">
        <v>178.20989430111831</v>
      </c>
      <c r="AH420" s="4" t="s">
        <v>2924</v>
      </c>
      <c r="AI420" s="4">
        <v>9.9483610000000002</v>
      </c>
      <c r="AJ420" s="4">
        <v>10.68741</v>
      </c>
    </row>
    <row r="421" spans="1:36" x14ac:dyDescent="0.3">
      <c r="A421" s="1" t="s">
        <v>415</v>
      </c>
      <c r="B421" s="2">
        <v>4357254</v>
      </c>
      <c r="C421" s="3" t="s">
        <v>2970</v>
      </c>
      <c r="D421" s="4">
        <v>335.45721125</v>
      </c>
      <c r="E421" s="3" t="s">
        <v>3031</v>
      </c>
      <c r="F421" s="3" t="s">
        <v>3031</v>
      </c>
      <c r="G421" s="3" t="s">
        <v>3032</v>
      </c>
      <c r="H421" s="3" t="s">
        <v>3331</v>
      </c>
      <c r="I421" s="3" t="s">
        <v>3271</v>
      </c>
      <c r="J421" s="4">
        <v>-35.233161000000003</v>
      </c>
      <c r="K421" s="4">
        <v>-35.233161000000003</v>
      </c>
      <c r="L421" s="4">
        <v>-35.233161000000003</v>
      </c>
      <c r="M421" s="4">
        <v>-9.7938139999999994</v>
      </c>
      <c r="N421" s="4" t="s">
        <v>2924</v>
      </c>
      <c r="O421" s="4" t="s">
        <v>2924</v>
      </c>
      <c r="P421" s="4">
        <v>2.6628120000000002</v>
      </c>
      <c r="Q421" s="4" t="s">
        <v>2934</v>
      </c>
      <c r="R421" s="4" t="s">
        <v>2934</v>
      </c>
      <c r="S421" s="3" t="s">
        <v>6646</v>
      </c>
      <c r="T421" s="4">
        <v>8.75</v>
      </c>
      <c r="U421" s="4">
        <v>335.45721125</v>
      </c>
      <c r="V421" s="10">
        <v>334.206031</v>
      </c>
      <c r="W421" s="4">
        <v>0</v>
      </c>
      <c r="X421" s="4">
        <v>15</v>
      </c>
      <c r="Y421" s="4">
        <v>8.25</v>
      </c>
      <c r="Z421" s="4" t="s">
        <v>2924</v>
      </c>
      <c r="AA421" s="10" t="s">
        <v>2934</v>
      </c>
      <c r="AB421" s="10" t="s">
        <v>2934</v>
      </c>
      <c r="AC421" s="4" t="s">
        <v>2934</v>
      </c>
      <c r="AD421" s="4" t="s">
        <v>2934</v>
      </c>
      <c r="AE421" s="4" t="s">
        <v>2934</v>
      </c>
      <c r="AF421" s="4" t="s">
        <v>2934</v>
      </c>
      <c r="AG421" s="4" t="s">
        <v>2934</v>
      </c>
      <c r="AH421" s="4" t="s">
        <v>2934</v>
      </c>
      <c r="AI421" s="4">
        <v>2.6628120000000002</v>
      </c>
      <c r="AJ421" s="4">
        <v>2.6628120000000002</v>
      </c>
    </row>
    <row r="422" spans="1:36" x14ac:dyDescent="0.3">
      <c r="A422" s="1" t="s">
        <v>416</v>
      </c>
      <c r="B422" s="2">
        <v>4038577</v>
      </c>
      <c r="C422" s="3" t="s">
        <v>2935</v>
      </c>
      <c r="D422" s="4">
        <v>3120.1172911200001</v>
      </c>
      <c r="E422" s="3" t="s">
        <v>2930</v>
      </c>
      <c r="F422" s="3" t="s">
        <v>2953</v>
      </c>
      <c r="G422" s="3" t="s">
        <v>3101</v>
      </c>
      <c r="H422" s="3" t="s">
        <v>3101</v>
      </c>
      <c r="I422" s="3" t="s">
        <v>3041</v>
      </c>
      <c r="J422" s="4">
        <v>85.515814000000006</v>
      </c>
      <c r="K422" s="4">
        <v>19.611205999999999</v>
      </c>
      <c r="L422" s="4">
        <v>9.7586569999999995</v>
      </c>
      <c r="M422" s="4">
        <v>-3.8455650000000001</v>
      </c>
      <c r="N422" s="4">
        <v>9.9492709999999995</v>
      </c>
      <c r="O422" s="4">
        <v>1.55566</v>
      </c>
      <c r="P422" s="4">
        <v>1.0023</v>
      </c>
      <c r="Q422" s="4" t="s">
        <v>2934</v>
      </c>
      <c r="R422" s="4" t="s">
        <v>2934</v>
      </c>
      <c r="S422" s="3" t="s">
        <v>4160</v>
      </c>
      <c r="T422" s="4">
        <v>62.76</v>
      </c>
      <c r="U422" s="4">
        <v>3120.1172911200001</v>
      </c>
      <c r="V422" s="10" t="s">
        <v>2934</v>
      </c>
      <c r="W422" s="4">
        <v>1.3384321223709399</v>
      </c>
      <c r="X422" s="4">
        <v>66.709999999999994</v>
      </c>
      <c r="Y422" s="4">
        <v>28</v>
      </c>
      <c r="Z422" s="4">
        <v>10.044814000000001</v>
      </c>
      <c r="AA422" s="10">
        <v>10.8588829676</v>
      </c>
      <c r="AB422" s="10">
        <v>8.5409368900999993</v>
      </c>
      <c r="AC422" s="4" t="s">
        <v>2934</v>
      </c>
      <c r="AD422" s="4" t="s">
        <v>2934</v>
      </c>
      <c r="AE422" s="4" t="s">
        <v>2934</v>
      </c>
      <c r="AF422" s="4" t="s">
        <v>2934</v>
      </c>
      <c r="AG422" s="4" t="s">
        <v>2934</v>
      </c>
      <c r="AH422" s="4" t="s">
        <v>2934</v>
      </c>
      <c r="AI422" s="4">
        <v>1.0023</v>
      </c>
      <c r="AJ422" s="4">
        <v>1.3227949999999999</v>
      </c>
    </row>
    <row r="423" spans="1:36" x14ac:dyDescent="0.3">
      <c r="A423" s="1" t="s">
        <v>417</v>
      </c>
      <c r="B423" s="2">
        <v>6959543</v>
      </c>
      <c r="C423" s="3" t="s">
        <v>2919</v>
      </c>
      <c r="D423" s="4">
        <v>5006.3398549800004</v>
      </c>
      <c r="E423" s="3" t="s">
        <v>2920</v>
      </c>
      <c r="F423" s="3" t="s">
        <v>2921</v>
      </c>
      <c r="G423" s="3" t="s">
        <v>2941</v>
      </c>
      <c r="H423" s="3" t="s">
        <v>2941</v>
      </c>
      <c r="I423" s="3" t="s">
        <v>2942</v>
      </c>
      <c r="J423" s="4">
        <v>-35.484656999999999</v>
      </c>
      <c r="K423" s="4">
        <v>-0.93492900000000001</v>
      </c>
      <c r="L423" s="4">
        <v>14.973958</v>
      </c>
      <c r="M423" s="4">
        <v>-3.637686</v>
      </c>
      <c r="N423" s="4" t="s">
        <v>2924</v>
      </c>
      <c r="O423" s="4" t="s">
        <v>2924</v>
      </c>
      <c r="P423" s="4" t="s">
        <v>2924</v>
      </c>
      <c r="Q423" s="4" t="s">
        <v>2924</v>
      </c>
      <c r="R423" s="4" t="s">
        <v>2924</v>
      </c>
      <c r="S423" s="3" t="s">
        <v>4161</v>
      </c>
      <c r="T423" s="4">
        <v>26.49</v>
      </c>
      <c r="U423" s="4">
        <v>5006.3398549800004</v>
      </c>
      <c r="V423" s="10">
        <v>6481.2948539999998</v>
      </c>
      <c r="W423" s="4">
        <v>0</v>
      </c>
      <c r="X423" s="4">
        <v>44.32</v>
      </c>
      <c r="Y423" s="4">
        <v>21.62</v>
      </c>
      <c r="Z423" s="4" t="s">
        <v>2924</v>
      </c>
      <c r="AA423" s="10" t="s">
        <v>2924</v>
      </c>
      <c r="AB423" s="10" t="s">
        <v>2924</v>
      </c>
      <c r="AC423" s="4">
        <v>29.762794</v>
      </c>
      <c r="AD423" s="4">
        <v>41.351719607135102</v>
      </c>
      <c r="AE423" s="4">
        <v>20.740653255094401</v>
      </c>
      <c r="AF423" s="4" t="s">
        <v>2924</v>
      </c>
      <c r="AG423" s="4" t="s">
        <v>2924</v>
      </c>
      <c r="AH423" s="4" t="s">
        <v>2924</v>
      </c>
      <c r="AI423" s="4" t="s">
        <v>2924</v>
      </c>
      <c r="AJ423" s="4" t="s">
        <v>2924</v>
      </c>
    </row>
    <row r="424" spans="1:36" x14ac:dyDescent="0.3">
      <c r="A424" s="1" t="s">
        <v>418</v>
      </c>
      <c r="B424" s="2">
        <v>4067324</v>
      </c>
      <c r="C424" s="3" t="s">
        <v>2935</v>
      </c>
      <c r="D424" s="4">
        <v>6298.9159385000003</v>
      </c>
      <c r="E424" s="3" t="s">
        <v>2925</v>
      </c>
      <c r="F424" s="3" t="s">
        <v>2980</v>
      </c>
      <c r="G424" s="3" t="s">
        <v>3016</v>
      </c>
      <c r="H424" s="3" t="s">
        <v>3019</v>
      </c>
      <c r="I424" s="3" t="s">
        <v>3020</v>
      </c>
      <c r="J424" s="4">
        <v>12.594904</v>
      </c>
      <c r="K424" s="4">
        <v>-22.148713000000001</v>
      </c>
      <c r="L424" s="4">
        <v>-9.2285000000000006E-2</v>
      </c>
      <c r="M424" s="4">
        <v>-1.33066</v>
      </c>
      <c r="N424" s="4">
        <v>54.021956000000003</v>
      </c>
      <c r="O424" s="4">
        <v>29.0397</v>
      </c>
      <c r="P424" s="4">
        <v>4.4980890000000002</v>
      </c>
      <c r="Q424" s="4">
        <v>13.633570000000001</v>
      </c>
      <c r="R424" s="4">
        <v>46.542282</v>
      </c>
      <c r="S424" s="3" t="s">
        <v>4162</v>
      </c>
      <c r="T424" s="5">
        <v>108.26</v>
      </c>
      <c r="U424" s="4">
        <v>6298.9159385000003</v>
      </c>
      <c r="V424" s="10">
        <v>8032.3949380000004</v>
      </c>
      <c r="W424" s="4">
        <v>0</v>
      </c>
      <c r="X424" s="5">
        <v>141.9</v>
      </c>
      <c r="Y424" s="4">
        <v>91.61</v>
      </c>
      <c r="Z424" s="4">
        <v>54.021956000000003</v>
      </c>
      <c r="AA424" s="10">
        <v>28.061171591400001</v>
      </c>
      <c r="AB424" s="10">
        <v>31.839022654299999</v>
      </c>
      <c r="AC424" s="4">
        <v>3.0570309999999998</v>
      </c>
      <c r="AD424" s="4">
        <v>2.8135788921903</v>
      </c>
      <c r="AE424" s="4">
        <v>2.9924526611080999</v>
      </c>
      <c r="AF424" s="4">
        <v>13.633570000000001</v>
      </c>
      <c r="AG424" s="4">
        <v>17.6273756406123</v>
      </c>
      <c r="AH424" s="4">
        <v>19.5735747168636</v>
      </c>
      <c r="AI424" s="4">
        <v>4.4980890000000002</v>
      </c>
      <c r="AJ424" s="4" t="s">
        <v>2924</v>
      </c>
    </row>
    <row r="425" spans="1:36" x14ac:dyDescent="0.3">
      <c r="A425" s="1" t="s">
        <v>419</v>
      </c>
      <c r="B425" s="2">
        <v>6588911</v>
      </c>
      <c r="C425" s="3" t="s">
        <v>2919</v>
      </c>
      <c r="D425" s="4">
        <v>2848.4105534800001</v>
      </c>
      <c r="E425" s="3" t="s">
        <v>2930</v>
      </c>
      <c r="F425" s="3" t="s">
        <v>2957</v>
      </c>
      <c r="G425" s="3" t="s">
        <v>2957</v>
      </c>
      <c r="H425" s="3" t="s">
        <v>3042</v>
      </c>
      <c r="I425" s="3" t="s">
        <v>3043</v>
      </c>
      <c r="J425" s="4">
        <v>-10.483119</v>
      </c>
      <c r="K425" s="4">
        <v>8.9196550000000006</v>
      </c>
      <c r="L425" s="4">
        <v>-4.0199999999999996</v>
      </c>
      <c r="M425" s="4">
        <v>-1.619516</v>
      </c>
      <c r="N425" s="4" t="s">
        <v>2924</v>
      </c>
      <c r="O425" s="4" t="s">
        <v>2924</v>
      </c>
      <c r="P425" s="4">
        <v>0.51974900000000002</v>
      </c>
      <c r="Q425" s="4" t="s">
        <v>2934</v>
      </c>
      <c r="R425" s="4">
        <v>4.271496</v>
      </c>
      <c r="S425" s="3" t="s">
        <v>4163</v>
      </c>
      <c r="T425" s="4">
        <v>47.99</v>
      </c>
      <c r="U425" s="4">
        <v>2848.4105534800001</v>
      </c>
      <c r="V425" s="10">
        <v>5788.4105529999997</v>
      </c>
      <c r="W425" s="4">
        <v>0</v>
      </c>
      <c r="X425" s="4">
        <v>54.73</v>
      </c>
      <c r="Y425" s="4">
        <v>40</v>
      </c>
      <c r="Z425" s="4" t="s">
        <v>2924</v>
      </c>
      <c r="AA425" s="10">
        <v>2.4523982298</v>
      </c>
      <c r="AB425" s="10">
        <v>2.4943320085999998</v>
      </c>
      <c r="AC425" s="4">
        <v>1.191031</v>
      </c>
      <c r="AD425" s="4">
        <v>0.63636879430519999</v>
      </c>
      <c r="AE425" s="4">
        <v>0.66684002736210002</v>
      </c>
      <c r="AF425" s="4" t="s">
        <v>2934</v>
      </c>
      <c r="AG425" s="4" t="s">
        <v>2934</v>
      </c>
      <c r="AH425" s="4" t="s">
        <v>2934</v>
      </c>
      <c r="AI425" s="4">
        <v>0.51974900000000002</v>
      </c>
      <c r="AJ425" s="4">
        <v>0.51974900000000002</v>
      </c>
    </row>
    <row r="426" spans="1:36" x14ac:dyDescent="0.3">
      <c r="A426" s="1" t="s">
        <v>420</v>
      </c>
      <c r="B426" s="2">
        <v>4547048</v>
      </c>
      <c r="C426" s="3" t="s">
        <v>2935</v>
      </c>
      <c r="D426" s="4">
        <v>1007.95750538</v>
      </c>
      <c r="E426" s="3" t="s">
        <v>2930</v>
      </c>
      <c r="F426" s="3" t="s">
        <v>2953</v>
      </c>
      <c r="G426" s="3" t="s">
        <v>2954</v>
      </c>
      <c r="H426" s="3" t="s">
        <v>2955</v>
      </c>
      <c r="I426" s="3" t="s">
        <v>3272</v>
      </c>
      <c r="J426" s="4">
        <v>43.441316999999998</v>
      </c>
      <c r="K426" s="4">
        <v>5.6729260000000004</v>
      </c>
      <c r="L426" s="4">
        <v>-10.533289</v>
      </c>
      <c r="M426" s="4">
        <v>-10.325365</v>
      </c>
      <c r="N426" s="4">
        <v>16.330109</v>
      </c>
      <c r="O426" s="4">
        <v>9.786232</v>
      </c>
      <c r="P426" s="4" t="s">
        <v>2924</v>
      </c>
      <c r="Q426" s="4">
        <v>9.1498430000000006</v>
      </c>
      <c r="R426" s="4">
        <v>11.313610000000001</v>
      </c>
      <c r="S426" s="3" t="s">
        <v>4164</v>
      </c>
      <c r="T426" s="4">
        <v>27.01</v>
      </c>
      <c r="U426" s="4">
        <v>1007.95750538</v>
      </c>
      <c r="V426" s="10">
        <v>1310.257505</v>
      </c>
      <c r="W426" s="4">
        <v>0.14809329877822999</v>
      </c>
      <c r="X426" s="4">
        <v>31.52</v>
      </c>
      <c r="Y426" s="4">
        <v>18.089099999999998</v>
      </c>
      <c r="Z426" s="4">
        <v>16.330109</v>
      </c>
      <c r="AA426" s="10">
        <v>10.309160305300001</v>
      </c>
      <c r="AB426" s="10">
        <v>11.2385731464</v>
      </c>
      <c r="AC426" s="4">
        <v>2.7937259999999999</v>
      </c>
      <c r="AD426" s="4">
        <v>2.5168219458316998</v>
      </c>
      <c r="AE426" s="4">
        <v>2.6828447918526002</v>
      </c>
      <c r="AF426" s="4">
        <v>9.1498430000000006</v>
      </c>
      <c r="AG426" s="4">
        <v>7.9026387515077996</v>
      </c>
      <c r="AH426" s="4">
        <v>8.1321735181451995</v>
      </c>
      <c r="AI426" s="4" t="s">
        <v>2924</v>
      </c>
      <c r="AJ426" s="4" t="s">
        <v>2924</v>
      </c>
    </row>
    <row r="427" spans="1:36" x14ac:dyDescent="0.3">
      <c r="A427" s="1" t="s">
        <v>421</v>
      </c>
      <c r="B427" s="2">
        <v>9221126</v>
      </c>
      <c r="C427" s="3" t="s">
        <v>2935</v>
      </c>
      <c r="D427" s="4">
        <v>774.22055445000001</v>
      </c>
      <c r="E427" s="3" t="s">
        <v>2930</v>
      </c>
      <c r="F427" s="3" t="s">
        <v>2953</v>
      </c>
      <c r="G427" s="3" t="s">
        <v>3049</v>
      </c>
      <c r="H427" s="3" t="s">
        <v>3050</v>
      </c>
      <c r="I427" s="3" t="s">
        <v>2971</v>
      </c>
      <c r="J427" s="4">
        <v>-23.264782</v>
      </c>
      <c r="K427" s="4">
        <v>-0.16722400000000001</v>
      </c>
      <c r="L427" s="4">
        <v>-2.9268290000000001</v>
      </c>
      <c r="M427" s="4">
        <v>-5.8359620000000003</v>
      </c>
      <c r="N427" s="4" t="s">
        <v>2924</v>
      </c>
      <c r="O427" s="4">
        <v>6.7221786633435796</v>
      </c>
      <c r="P427" s="4">
        <v>0.71190100000000001</v>
      </c>
      <c r="Q427" s="4">
        <v>20.692488999999998</v>
      </c>
      <c r="R427" s="4">
        <v>4.8149319999999998</v>
      </c>
      <c r="S427" s="3" t="s">
        <v>4165</v>
      </c>
      <c r="T427" s="5">
        <v>5.97</v>
      </c>
      <c r="U427" s="4">
        <v>774.22055445000001</v>
      </c>
      <c r="V427" s="10">
        <v>3104.8665540000002</v>
      </c>
      <c r="W427" s="4">
        <v>10.7202680067002</v>
      </c>
      <c r="X427" s="5">
        <v>8.01</v>
      </c>
      <c r="Y427" s="5">
        <v>5.07</v>
      </c>
      <c r="Z427" s="4" t="s">
        <v>2924</v>
      </c>
      <c r="AA427" s="10">
        <v>17.304347826000001</v>
      </c>
      <c r="AB427" s="10" t="s">
        <v>2924</v>
      </c>
      <c r="AC427" s="4">
        <v>8.2118690000000001</v>
      </c>
      <c r="AD427" s="4">
        <v>16.196486979655699</v>
      </c>
      <c r="AE427" s="4">
        <v>15.0356733849879</v>
      </c>
      <c r="AF427" s="4">
        <v>20.692488999999998</v>
      </c>
      <c r="AG427" s="4" t="s">
        <v>2934</v>
      </c>
      <c r="AH427" s="4" t="s">
        <v>2934</v>
      </c>
      <c r="AI427" s="4">
        <v>0.71190100000000001</v>
      </c>
      <c r="AJ427" s="4">
        <v>0.73703700000000005</v>
      </c>
    </row>
    <row r="428" spans="1:36" x14ac:dyDescent="0.3">
      <c r="A428" s="1" t="s">
        <v>422</v>
      </c>
      <c r="B428" s="2">
        <v>100480295</v>
      </c>
      <c r="C428" s="3" t="s">
        <v>2919</v>
      </c>
      <c r="D428" s="4">
        <v>3007.1633942899998</v>
      </c>
      <c r="E428" s="3" t="s">
        <v>2920</v>
      </c>
      <c r="F428" s="3" t="s">
        <v>2960</v>
      </c>
      <c r="G428" s="3" t="s">
        <v>2973</v>
      </c>
      <c r="H428" s="3" t="s">
        <v>3004</v>
      </c>
      <c r="I428" s="3" t="s">
        <v>3005</v>
      </c>
      <c r="J428" s="4">
        <v>57</v>
      </c>
      <c r="K428" s="4">
        <v>17.24372</v>
      </c>
      <c r="L428" s="4">
        <v>-8.0894089999999998</v>
      </c>
      <c r="M428" s="4">
        <v>-6.950431</v>
      </c>
      <c r="N428" s="4" t="s">
        <v>2924</v>
      </c>
      <c r="O428" s="4">
        <v>227.236842</v>
      </c>
      <c r="P428" s="4">
        <v>1.8617939999999999</v>
      </c>
      <c r="Q428" s="4">
        <v>11.862425</v>
      </c>
      <c r="R428" s="4">
        <v>28.352285999999999</v>
      </c>
      <c r="S428" s="3" t="s">
        <v>4166</v>
      </c>
      <c r="T428" s="4">
        <v>17.27</v>
      </c>
      <c r="U428" s="4">
        <v>3007.1633942899998</v>
      </c>
      <c r="V428" s="10">
        <v>5928.3743940000004</v>
      </c>
      <c r="W428" s="4">
        <v>0</v>
      </c>
      <c r="X428" s="4">
        <v>20.25</v>
      </c>
      <c r="Y428" s="4">
        <v>7.85</v>
      </c>
      <c r="Z428" s="4" t="s">
        <v>2924</v>
      </c>
      <c r="AA428" s="10">
        <v>24.538221085499998</v>
      </c>
      <c r="AB428" s="10">
        <v>30.701130626400001</v>
      </c>
      <c r="AC428" s="4">
        <v>0.55990300000000004</v>
      </c>
      <c r="AD428" s="4">
        <v>0.49426679588709999</v>
      </c>
      <c r="AE428" s="4">
        <v>0.53052126846350001</v>
      </c>
      <c r="AF428" s="4">
        <v>11.862425</v>
      </c>
      <c r="AG428" s="4">
        <v>9.6302863026112995</v>
      </c>
      <c r="AH428" s="4">
        <v>10.151973379261401</v>
      </c>
      <c r="AI428" s="4">
        <v>1.8617939999999999</v>
      </c>
      <c r="AJ428" s="4" t="s">
        <v>2924</v>
      </c>
    </row>
    <row r="429" spans="1:36" x14ac:dyDescent="0.3">
      <c r="A429" s="1" t="s">
        <v>423</v>
      </c>
      <c r="B429" s="2">
        <v>10719138</v>
      </c>
      <c r="C429" s="3" t="s">
        <v>2935</v>
      </c>
      <c r="D429" s="4">
        <v>1518.1</v>
      </c>
      <c r="E429" s="3" t="s">
        <v>2936</v>
      </c>
      <c r="F429" s="3" t="s">
        <v>2966</v>
      </c>
      <c r="G429" s="3" t="s">
        <v>2967</v>
      </c>
      <c r="H429" s="3" t="s">
        <v>2968</v>
      </c>
      <c r="I429" s="3" t="s">
        <v>3273</v>
      </c>
      <c r="J429" s="4">
        <v>87.338803999999996</v>
      </c>
      <c r="K429" s="4">
        <v>1.6539440000000001</v>
      </c>
      <c r="L429" s="4">
        <v>1.524778</v>
      </c>
      <c r="M429" s="4">
        <v>-5.1632049999999996</v>
      </c>
      <c r="N429" s="4">
        <v>79.900000000000006</v>
      </c>
      <c r="O429" s="4">
        <v>13.823529000000001</v>
      </c>
      <c r="P429" s="4">
        <v>1.1878390000000001</v>
      </c>
      <c r="Q429" s="4">
        <v>7.9346920000000001</v>
      </c>
      <c r="R429" s="4">
        <v>10.036184</v>
      </c>
      <c r="S429" s="3" t="s">
        <v>4167</v>
      </c>
      <c r="T429" s="4">
        <v>15.98</v>
      </c>
      <c r="U429" s="4">
        <v>1518.1</v>
      </c>
      <c r="V429" s="10">
        <v>2843</v>
      </c>
      <c r="W429" s="4">
        <v>0</v>
      </c>
      <c r="X429" s="4">
        <v>18.89</v>
      </c>
      <c r="Y429" s="5">
        <v>7.75</v>
      </c>
      <c r="Z429" s="4">
        <v>79.900000000000006</v>
      </c>
      <c r="AA429" s="10">
        <v>18.786517910600001</v>
      </c>
      <c r="AB429" s="10">
        <v>18.786517910600001</v>
      </c>
      <c r="AC429" s="4">
        <v>1.0274289999999999</v>
      </c>
      <c r="AD429" s="4">
        <v>1.0183715225639001</v>
      </c>
      <c r="AE429" s="4">
        <v>1.0183715225639001</v>
      </c>
      <c r="AF429" s="4">
        <v>7.9346920000000001</v>
      </c>
      <c r="AG429" s="4">
        <v>8.2409853099436994</v>
      </c>
      <c r="AH429" s="4">
        <v>8.2409853099436994</v>
      </c>
      <c r="AI429" s="4">
        <v>1.1878390000000001</v>
      </c>
      <c r="AJ429" s="4" t="s">
        <v>2924</v>
      </c>
    </row>
    <row r="430" spans="1:36" x14ac:dyDescent="0.3">
      <c r="A430" s="1" t="s">
        <v>424</v>
      </c>
      <c r="B430" s="2">
        <v>4915571</v>
      </c>
      <c r="C430" s="3" t="s">
        <v>2935</v>
      </c>
      <c r="D430" s="4">
        <v>5964.9152291399996</v>
      </c>
      <c r="E430" s="3" t="s">
        <v>2925</v>
      </c>
      <c r="F430" s="3" t="s">
        <v>2980</v>
      </c>
      <c r="G430" s="3" t="s">
        <v>2981</v>
      </c>
      <c r="H430" s="3" t="s">
        <v>3163</v>
      </c>
      <c r="I430" s="3" t="s">
        <v>3249</v>
      </c>
      <c r="J430" s="4">
        <v>213.39869300000001</v>
      </c>
      <c r="K430" s="4">
        <v>75.159817000000004</v>
      </c>
      <c r="L430" s="4">
        <v>7.6318739999999998</v>
      </c>
      <c r="M430" s="4">
        <v>5.0136880000000001</v>
      </c>
      <c r="N430" s="4">
        <v>32.955325999999999</v>
      </c>
      <c r="O430" s="4">
        <v>27.506658000000002</v>
      </c>
      <c r="P430" s="4" t="s">
        <v>2924</v>
      </c>
      <c r="Q430" s="4">
        <v>10.947469</v>
      </c>
      <c r="R430" s="4">
        <v>37.790407999999999</v>
      </c>
      <c r="S430" s="3" t="s">
        <v>4168</v>
      </c>
      <c r="T430" s="4">
        <v>134.26</v>
      </c>
      <c r="U430" s="4">
        <v>5964.9152291399996</v>
      </c>
      <c r="V430" s="10">
        <v>7957.7152290000004</v>
      </c>
      <c r="W430" s="4">
        <v>0</v>
      </c>
      <c r="X430" s="4">
        <v>136.15</v>
      </c>
      <c r="Y430" s="4">
        <v>37.25</v>
      </c>
      <c r="Z430" s="4">
        <v>32.955325999999999</v>
      </c>
      <c r="AA430" s="10">
        <v>22.4031770928</v>
      </c>
      <c r="AB430" s="10">
        <v>23.107280359499999</v>
      </c>
      <c r="AC430" s="4">
        <v>1.752183</v>
      </c>
      <c r="AD430" s="4">
        <v>1.6494039722045</v>
      </c>
      <c r="AE430" s="4">
        <v>1.6595374862423999</v>
      </c>
      <c r="AF430" s="4">
        <v>10.947469</v>
      </c>
      <c r="AG430" s="4">
        <v>14.3636402228808</v>
      </c>
      <c r="AH430" s="4">
        <v>14.5344697870198</v>
      </c>
      <c r="AI430" s="4" t="s">
        <v>2924</v>
      </c>
      <c r="AJ430" s="4" t="s">
        <v>2924</v>
      </c>
    </row>
    <row r="431" spans="1:36" x14ac:dyDescent="0.3">
      <c r="A431" s="1" t="s">
        <v>425</v>
      </c>
      <c r="B431" s="2">
        <v>4623856</v>
      </c>
      <c r="C431" s="3" t="s">
        <v>2935</v>
      </c>
      <c r="D431" s="4">
        <v>116275.36872042</v>
      </c>
      <c r="E431" s="3" t="s">
        <v>2920</v>
      </c>
      <c r="F431" s="3" t="s">
        <v>2921</v>
      </c>
      <c r="G431" s="3" t="s">
        <v>3109</v>
      </c>
      <c r="H431" s="3" t="s">
        <v>3109</v>
      </c>
      <c r="I431" s="3" t="s">
        <v>3048</v>
      </c>
      <c r="J431" s="4">
        <v>9.6385539999999992</v>
      </c>
      <c r="K431" s="4">
        <v>16.029143999999999</v>
      </c>
      <c r="L431" s="4">
        <v>-0.95024200000000003</v>
      </c>
      <c r="M431" s="4">
        <v>2.7787739999999999</v>
      </c>
      <c r="N431" s="4" t="s">
        <v>2924</v>
      </c>
      <c r="O431" s="4">
        <v>8.4160310000000003</v>
      </c>
      <c r="P431" s="4">
        <v>6.7822079999999998</v>
      </c>
      <c r="Q431" s="4">
        <v>8.1045859999999994</v>
      </c>
      <c r="R431" s="4">
        <v>8.5572680000000005</v>
      </c>
      <c r="S431" s="3" t="s">
        <v>4169</v>
      </c>
      <c r="T431" s="4">
        <v>57.33</v>
      </c>
      <c r="U431" s="4">
        <v>116275.36872042</v>
      </c>
      <c r="V431" s="10">
        <v>159352.36872</v>
      </c>
      <c r="W431" s="4">
        <v>4.3258328972614697</v>
      </c>
      <c r="X431" s="4">
        <v>61.08</v>
      </c>
      <c r="Y431" s="4">
        <v>39.35</v>
      </c>
      <c r="Z431" s="4" t="s">
        <v>2924</v>
      </c>
      <c r="AA431" s="10">
        <v>8.1515711645</v>
      </c>
      <c r="AB431" s="10">
        <v>63.016619767800002</v>
      </c>
      <c r="AC431" s="4">
        <v>3.3593839999999999</v>
      </c>
      <c r="AD431" s="4">
        <v>3.3904712051943999</v>
      </c>
      <c r="AE431" s="4">
        <v>3.3569955408736001</v>
      </c>
      <c r="AF431" s="4">
        <v>8.1045859999999994</v>
      </c>
      <c r="AG431" s="4">
        <v>10.6063532902266</v>
      </c>
      <c r="AH431" s="4">
        <v>29.1828975027761</v>
      </c>
      <c r="AI431" s="4">
        <v>6.7822079999999998</v>
      </c>
      <c r="AJ431" s="4" t="s">
        <v>2924</v>
      </c>
    </row>
    <row r="432" spans="1:36" x14ac:dyDescent="0.3">
      <c r="A432" s="1" t="s">
        <v>426</v>
      </c>
      <c r="B432" s="2">
        <v>4010845</v>
      </c>
      <c r="C432" s="3" t="s">
        <v>2935</v>
      </c>
      <c r="D432" s="4">
        <v>933.55907999999999</v>
      </c>
      <c r="E432" s="3" t="s">
        <v>3093</v>
      </c>
      <c r="F432" s="3" t="s">
        <v>3093</v>
      </c>
      <c r="G432" s="3" t="s">
        <v>3172</v>
      </c>
      <c r="H432" s="3" t="s">
        <v>3173</v>
      </c>
      <c r="I432" s="3" t="s">
        <v>3274</v>
      </c>
      <c r="J432" s="4">
        <v>15.351963</v>
      </c>
      <c r="K432" s="4">
        <v>-9.4166670000000003</v>
      </c>
      <c r="L432" s="4">
        <v>-13.063183</v>
      </c>
      <c r="M432" s="4">
        <v>-5.2860880000000003</v>
      </c>
      <c r="N432" s="4">
        <v>16.957878000000001</v>
      </c>
      <c r="O432" s="4" t="s">
        <v>2924</v>
      </c>
      <c r="P432" s="4">
        <v>1.0382370000000001</v>
      </c>
      <c r="Q432" s="4">
        <v>4.2112109999999996</v>
      </c>
      <c r="R432" s="4" t="s">
        <v>2924</v>
      </c>
      <c r="S432" s="3" t="s">
        <v>4170</v>
      </c>
      <c r="T432" s="4">
        <v>32.61</v>
      </c>
      <c r="U432" s="4">
        <v>933.55907999999999</v>
      </c>
      <c r="V432" s="10">
        <v>1640.3510799999999</v>
      </c>
      <c r="W432" s="4">
        <v>0</v>
      </c>
      <c r="X432" s="4">
        <v>41.5</v>
      </c>
      <c r="Y432" s="4">
        <v>24.33</v>
      </c>
      <c r="Z432" s="4">
        <v>16.957878000000001</v>
      </c>
      <c r="AA432" s="10">
        <v>10.3033175355</v>
      </c>
      <c r="AB432" s="10">
        <v>9.3171428571000003</v>
      </c>
      <c r="AC432" s="4">
        <v>1.1992020000000001</v>
      </c>
      <c r="AD432" s="4">
        <v>1.0862892487003999</v>
      </c>
      <c r="AE432" s="4">
        <v>1.1568877071726</v>
      </c>
      <c r="AF432" s="4">
        <v>4.2112109999999996</v>
      </c>
      <c r="AG432" s="4">
        <v>7.1552936968375001</v>
      </c>
      <c r="AH432" s="4">
        <v>7.2262162114536999</v>
      </c>
      <c r="AI432" s="4">
        <v>1.0382370000000001</v>
      </c>
      <c r="AJ432" s="4">
        <v>1.0382370000000001</v>
      </c>
    </row>
    <row r="433" spans="1:36" x14ac:dyDescent="0.3">
      <c r="A433" s="1" t="s">
        <v>427</v>
      </c>
      <c r="B433" s="2">
        <v>4400077</v>
      </c>
      <c r="C433" s="3" t="s">
        <v>2935</v>
      </c>
      <c r="D433" s="4">
        <v>8276.5363379999999</v>
      </c>
      <c r="E433" s="3" t="s">
        <v>2976</v>
      </c>
      <c r="F433" s="3" t="s">
        <v>2977</v>
      </c>
      <c r="G433" s="3" t="s">
        <v>2978</v>
      </c>
      <c r="H433" s="3" t="s">
        <v>2978</v>
      </c>
      <c r="I433" s="3" t="s">
        <v>2979</v>
      </c>
      <c r="J433" s="4">
        <v>16.944089000000002</v>
      </c>
      <c r="K433" s="4">
        <v>-1.2256670000000001</v>
      </c>
      <c r="L433" s="4">
        <v>-7.5261560000000003</v>
      </c>
      <c r="M433" s="4">
        <v>-5.1246539999999996</v>
      </c>
      <c r="N433" s="4">
        <v>25.370370370370399</v>
      </c>
      <c r="O433" s="4">
        <v>13.686313999999999</v>
      </c>
      <c r="P433" s="4">
        <v>2.8733219999999999</v>
      </c>
      <c r="Q433" s="4">
        <v>15.813788000000001</v>
      </c>
      <c r="R433" s="4">
        <v>19.138341</v>
      </c>
      <c r="S433" s="3" t="s">
        <v>4171</v>
      </c>
      <c r="T433" s="4">
        <v>27.4</v>
      </c>
      <c r="U433" s="4">
        <v>8276.5363379999999</v>
      </c>
      <c r="V433" s="10">
        <v>13203.912338</v>
      </c>
      <c r="W433" s="4">
        <v>4.1970802919708001</v>
      </c>
      <c r="X433" s="4">
        <v>30.67</v>
      </c>
      <c r="Y433" s="4">
        <v>20.795000000000002</v>
      </c>
      <c r="Z433" s="4">
        <v>25.370370000000001</v>
      </c>
      <c r="AA433" s="10">
        <v>28.514933916099999</v>
      </c>
      <c r="AB433" s="10">
        <v>25.503555605100001</v>
      </c>
      <c r="AC433" s="4">
        <v>10.37149</v>
      </c>
      <c r="AD433" s="4">
        <v>9.962878402126</v>
      </c>
      <c r="AE433" s="4">
        <v>10.361574126604101</v>
      </c>
      <c r="AF433" s="4">
        <v>15.813788000000001</v>
      </c>
      <c r="AG433" s="4">
        <v>15.0762636765136</v>
      </c>
      <c r="AH433" s="4">
        <v>15.412102427943999</v>
      </c>
      <c r="AI433" s="4">
        <v>2.8733219999999999</v>
      </c>
      <c r="AJ433" s="4">
        <v>2.934876</v>
      </c>
    </row>
    <row r="434" spans="1:36" x14ac:dyDescent="0.3">
      <c r="A434" s="1" t="s">
        <v>144</v>
      </c>
      <c r="B434" s="2">
        <v>4164998</v>
      </c>
      <c r="C434" s="3" t="s">
        <v>2919</v>
      </c>
      <c r="D434" s="4">
        <v>6232.3668862000004</v>
      </c>
      <c r="E434" s="3" t="s">
        <v>2945</v>
      </c>
      <c r="F434" s="3" t="s">
        <v>2990</v>
      </c>
      <c r="G434" s="3" t="s">
        <v>2990</v>
      </c>
      <c r="H434" s="3" t="s">
        <v>2991</v>
      </c>
      <c r="I434" s="3" t="s">
        <v>3030</v>
      </c>
      <c r="J434" s="18">
        <v>-24.814043000000002</v>
      </c>
      <c r="K434" s="18">
        <v>-18.378553</v>
      </c>
      <c r="L434" s="18">
        <v>-0.35488999999999998</v>
      </c>
      <c r="M434" s="18">
        <v>-4.7852300000000003</v>
      </c>
      <c r="N434" s="4">
        <v>17.074324000000001</v>
      </c>
      <c r="O434" s="4">
        <v>14.489679000000001</v>
      </c>
      <c r="P434" s="4">
        <v>1.496861</v>
      </c>
      <c r="Q434" s="4">
        <v>5.3989690000000001</v>
      </c>
      <c r="R434" s="4">
        <v>19.405733999999999</v>
      </c>
      <c r="S434" s="3" t="s">
        <v>3891</v>
      </c>
      <c r="T434" s="4">
        <v>25.27</v>
      </c>
      <c r="U434" s="4">
        <v>6232.3668862000004</v>
      </c>
      <c r="V434" s="10">
        <v>6160.2288859999999</v>
      </c>
      <c r="W434" s="4">
        <v>1.3089038385437299</v>
      </c>
      <c r="X434" s="18">
        <v>44.86</v>
      </c>
      <c r="Y434" s="18">
        <v>24.1</v>
      </c>
      <c r="Z434" s="4">
        <v>17.074324000000001</v>
      </c>
      <c r="AA434" s="10">
        <v>15.508776236599999</v>
      </c>
      <c r="AB434" s="10">
        <v>18.320621755600001</v>
      </c>
      <c r="AC434" s="5">
        <v>0.95650000000000002</v>
      </c>
      <c r="AD434" s="4">
        <v>0.92510704539999999</v>
      </c>
      <c r="AE434" s="4">
        <v>0.97027260805850002</v>
      </c>
      <c r="AF434" s="4">
        <v>5.3989690000000001</v>
      </c>
      <c r="AG434" s="4">
        <v>4.9411843530697999</v>
      </c>
      <c r="AH434" s="4">
        <v>5.8547970067132002</v>
      </c>
      <c r="AI434" s="4">
        <v>1.496861</v>
      </c>
      <c r="AJ434" s="4">
        <v>1.5039880000000001</v>
      </c>
    </row>
    <row r="435" spans="1:36" x14ac:dyDescent="0.3">
      <c r="A435" s="1" t="s">
        <v>429</v>
      </c>
      <c r="B435" s="2">
        <v>4157226</v>
      </c>
      <c r="C435" s="3" t="s">
        <v>2935</v>
      </c>
      <c r="D435" s="4">
        <v>26418.16515764</v>
      </c>
      <c r="E435" s="3" t="s">
        <v>2936</v>
      </c>
      <c r="F435" s="3" t="s">
        <v>2966</v>
      </c>
      <c r="G435" s="3" t="s">
        <v>3082</v>
      </c>
      <c r="H435" s="3" t="s">
        <v>3275</v>
      </c>
      <c r="I435" s="3" t="s">
        <v>3063</v>
      </c>
      <c r="J435" s="4">
        <v>13.191765999999999</v>
      </c>
      <c r="K435" s="4">
        <v>8.5438480000000006</v>
      </c>
      <c r="L435" s="5">
        <v>0.27507900000000002</v>
      </c>
      <c r="M435" s="5">
        <v>-3.2201430000000002</v>
      </c>
      <c r="N435" s="4">
        <v>45.201999999999998</v>
      </c>
      <c r="O435" s="4">
        <v>30.795749000000001</v>
      </c>
      <c r="P435" s="4">
        <v>11.974674</v>
      </c>
      <c r="Q435" s="4">
        <v>18.535529</v>
      </c>
      <c r="R435" s="4">
        <v>25.586410999999998</v>
      </c>
      <c r="S435" s="3" t="s">
        <v>4173</v>
      </c>
      <c r="T435" s="4">
        <v>226.01</v>
      </c>
      <c r="U435" s="4">
        <v>26418.16515764</v>
      </c>
      <c r="V435" s="10">
        <v>29927.465156999999</v>
      </c>
      <c r="W435" s="4">
        <v>1.5574532100349501</v>
      </c>
      <c r="X435" s="4">
        <v>237.96</v>
      </c>
      <c r="Y435" s="5">
        <v>188.30009999999999</v>
      </c>
      <c r="Z435" s="4">
        <v>45.201999999999998</v>
      </c>
      <c r="AA435" s="10">
        <v>25.990708157899999</v>
      </c>
      <c r="AB435" s="10">
        <v>26.468032481600002</v>
      </c>
      <c r="AC435" s="4">
        <v>4.6052169999999997</v>
      </c>
      <c r="AD435" s="4">
        <v>4.2520688688053996</v>
      </c>
      <c r="AE435" s="4">
        <v>4.3227314947100997</v>
      </c>
      <c r="AF435" s="4">
        <v>18.535529</v>
      </c>
      <c r="AG435" s="4">
        <v>18.0218624110272</v>
      </c>
      <c r="AH435" s="4">
        <v>17.658006481645</v>
      </c>
      <c r="AI435" s="4">
        <v>11.974674</v>
      </c>
      <c r="AJ435" s="4" t="s">
        <v>2924</v>
      </c>
    </row>
    <row r="436" spans="1:36" x14ac:dyDescent="0.3">
      <c r="A436" s="1" t="s">
        <v>430</v>
      </c>
      <c r="B436" s="2">
        <v>5797703</v>
      </c>
      <c r="C436" s="3" t="s">
        <v>2935</v>
      </c>
      <c r="D436" s="4">
        <v>3029.9545324800001</v>
      </c>
      <c r="E436" s="3" t="s">
        <v>2976</v>
      </c>
      <c r="F436" s="3" t="s">
        <v>2977</v>
      </c>
      <c r="G436" s="3" t="s">
        <v>3076</v>
      </c>
      <c r="H436" s="3" t="s">
        <v>3076</v>
      </c>
      <c r="I436" s="3" t="s">
        <v>3276</v>
      </c>
      <c r="J436" s="4">
        <v>-7.2706289999999996</v>
      </c>
      <c r="K436" s="4">
        <v>-14.201815</v>
      </c>
      <c r="L436" s="4">
        <v>-5.692488</v>
      </c>
      <c r="M436" s="4">
        <v>-4.9112429999999998</v>
      </c>
      <c r="N436" s="4">
        <v>21.144736842105299</v>
      </c>
      <c r="O436" s="4">
        <v>12.248476</v>
      </c>
      <c r="P436" s="4">
        <v>1.010057</v>
      </c>
      <c r="Q436" s="4">
        <v>14.257519</v>
      </c>
      <c r="R436" s="4">
        <v>19.320968000000001</v>
      </c>
      <c r="S436" s="3" t="s">
        <v>4174</v>
      </c>
      <c r="T436" s="4">
        <v>16.07</v>
      </c>
      <c r="U436" s="4">
        <v>3029.9545324800001</v>
      </c>
      <c r="V436" s="10">
        <v>5098.7455319999999</v>
      </c>
      <c r="W436" s="4">
        <v>7.2184194150591203</v>
      </c>
      <c r="X436" s="4">
        <v>19.149999999999999</v>
      </c>
      <c r="Y436" s="4">
        <v>14.205</v>
      </c>
      <c r="Z436" s="4">
        <v>21.341301000000001</v>
      </c>
      <c r="AA436" s="10">
        <v>21.144736842099999</v>
      </c>
      <c r="AB436" s="10">
        <v>17.7416149616</v>
      </c>
      <c r="AC436" s="4">
        <v>12.006342999999999</v>
      </c>
      <c r="AD436" s="4">
        <v>11.612539371638899</v>
      </c>
      <c r="AE436" s="4">
        <v>12.0629711707808</v>
      </c>
      <c r="AF436" s="4">
        <v>14.257519</v>
      </c>
      <c r="AG436" s="4">
        <v>13.0469969477869</v>
      </c>
      <c r="AH436" s="4">
        <v>13.794911542039101</v>
      </c>
      <c r="AI436" s="4">
        <v>1.010057</v>
      </c>
      <c r="AJ436" s="4">
        <v>1.271461</v>
      </c>
    </row>
    <row r="437" spans="1:36" x14ac:dyDescent="0.3">
      <c r="A437" s="1" t="s">
        <v>431</v>
      </c>
      <c r="B437" s="2">
        <v>4121888</v>
      </c>
      <c r="C437" s="3" t="s">
        <v>2935</v>
      </c>
      <c r="D437" s="4">
        <v>1021.96027377</v>
      </c>
      <c r="E437" s="3" t="s">
        <v>2920</v>
      </c>
      <c r="F437" s="3" t="s">
        <v>2960</v>
      </c>
      <c r="G437" s="3" t="s">
        <v>2973</v>
      </c>
      <c r="H437" s="3" t="s">
        <v>2974</v>
      </c>
      <c r="I437" s="3" t="s">
        <v>3277</v>
      </c>
      <c r="J437" s="4">
        <v>-9.3639580000000002</v>
      </c>
      <c r="K437" s="4">
        <v>-24</v>
      </c>
      <c r="L437" s="4">
        <v>-1.7241379999999999</v>
      </c>
      <c r="M437" s="4">
        <v>-2.6565470000000002</v>
      </c>
      <c r="N437" s="4" t="s">
        <v>2924</v>
      </c>
      <c r="O437" s="4" t="s">
        <v>2924</v>
      </c>
      <c r="P437" s="4">
        <v>3.4897960000000001</v>
      </c>
      <c r="Q437" s="4">
        <v>9.3602469999999993</v>
      </c>
      <c r="R437" s="4">
        <v>32.345528000000002</v>
      </c>
      <c r="S437" s="3" t="s">
        <v>4175</v>
      </c>
      <c r="T437" s="4">
        <v>5.13</v>
      </c>
      <c r="U437" s="4">
        <v>1021.96027377</v>
      </c>
      <c r="V437" s="10">
        <v>5930.1562729999996</v>
      </c>
      <c r="W437" s="4">
        <v>0</v>
      </c>
      <c r="X437" s="5">
        <v>8.1199999999999992</v>
      </c>
      <c r="Y437" s="5">
        <v>4.8899999999999997</v>
      </c>
      <c r="Z437" s="4" t="s">
        <v>2924</v>
      </c>
      <c r="AA437" s="10" t="s">
        <v>2924</v>
      </c>
      <c r="AB437" s="10" t="s">
        <v>2924</v>
      </c>
      <c r="AC437" s="4">
        <v>2.0070570000000001</v>
      </c>
      <c r="AD437" s="4">
        <v>1.8396677991854999</v>
      </c>
      <c r="AE437" s="4">
        <v>1.8970080719693001</v>
      </c>
      <c r="AF437" s="4">
        <v>9.3602469999999993</v>
      </c>
      <c r="AG437" s="4">
        <v>14.2028036817104</v>
      </c>
      <c r="AH437" s="4">
        <v>15.455581992099599</v>
      </c>
      <c r="AI437" s="4">
        <v>3.4897960000000001</v>
      </c>
      <c r="AJ437" s="4">
        <v>3.848462</v>
      </c>
    </row>
    <row r="438" spans="1:36" x14ac:dyDescent="0.3">
      <c r="A438" s="1" t="s">
        <v>432</v>
      </c>
      <c r="B438" s="2">
        <v>29522999</v>
      </c>
      <c r="C438" s="3" t="s">
        <v>2935</v>
      </c>
      <c r="D438" s="4">
        <v>1745.0703722400001</v>
      </c>
      <c r="E438" s="3" t="s">
        <v>2936</v>
      </c>
      <c r="F438" s="3" t="s">
        <v>2937</v>
      </c>
      <c r="G438" s="3" t="s">
        <v>2938</v>
      </c>
      <c r="H438" s="3" t="s">
        <v>2938</v>
      </c>
      <c r="I438" s="3" t="s">
        <v>3278</v>
      </c>
      <c r="J438" s="4">
        <v>3.28152</v>
      </c>
      <c r="K438" s="4">
        <v>-1.360825</v>
      </c>
      <c r="L438" s="4">
        <v>-5.566522</v>
      </c>
      <c r="M438" s="4">
        <v>-6.9260700000000002</v>
      </c>
      <c r="N438" s="4" t="s">
        <v>2924</v>
      </c>
      <c r="O438" s="4" t="s">
        <v>2924</v>
      </c>
      <c r="P438" s="4">
        <v>4.6168690000000003</v>
      </c>
      <c r="Q438" s="4">
        <v>15.123824000000001</v>
      </c>
      <c r="R438" s="4">
        <v>7.2410300000000003</v>
      </c>
      <c r="S438" s="3" t="s">
        <v>4176</v>
      </c>
      <c r="T438" s="4">
        <v>23.92</v>
      </c>
      <c r="U438" s="4">
        <v>1745.0703722400001</v>
      </c>
      <c r="V438" s="10">
        <v>13566.070372</v>
      </c>
      <c r="W438" s="4">
        <v>1.04515050167224</v>
      </c>
      <c r="X438" s="4">
        <v>28.29</v>
      </c>
      <c r="Y438" s="4">
        <v>18.21</v>
      </c>
      <c r="Z438" s="4" t="s">
        <v>2924</v>
      </c>
      <c r="AA438" s="10" t="s">
        <v>2934</v>
      </c>
      <c r="AB438" s="10" t="s">
        <v>2934</v>
      </c>
      <c r="AC438" s="4">
        <v>1.707498</v>
      </c>
      <c r="AD438" s="4" t="s">
        <v>2934</v>
      </c>
      <c r="AE438" s="4" t="s">
        <v>2934</v>
      </c>
      <c r="AF438" s="4">
        <v>15.123824000000001</v>
      </c>
      <c r="AG438" s="4" t="s">
        <v>2934</v>
      </c>
      <c r="AH438" s="4" t="s">
        <v>2934</v>
      </c>
      <c r="AI438" s="4">
        <v>4.6168690000000003</v>
      </c>
      <c r="AJ438" s="4" t="s">
        <v>2924</v>
      </c>
    </row>
    <row r="439" spans="1:36" x14ac:dyDescent="0.3">
      <c r="A439" s="1" t="s">
        <v>433</v>
      </c>
      <c r="B439" s="2">
        <v>4783350</v>
      </c>
      <c r="C439" s="3" t="s">
        <v>2935</v>
      </c>
      <c r="D439" s="4">
        <v>4913.7299126999997</v>
      </c>
      <c r="E439" s="3" t="s">
        <v>2936</v>
      </c>
      <c r="F439" s="3" t="s">
        <v>2937</v>
      </c>
      <c r="G439" s="3" t="s">
        <v>2938</v>
      </c>
      <c r="H439" s="3" t="s">
        <v>2938</v>
      </c>
      <c r="I439" s="3" t="s">
        <v>3279</v>
      </c>
      <c r="J439" s="4">
        <v>10.812132999999999</v>
      </c>
      <c r="K439" s="4">
        <v>1.116071</v>
      </c>
      <c r="L439" s="4">
        <v>-3.862479</v>
      </c>
      <c r="M439" s="4">
        <v>-4.3496620000000004</v>
      </c>
      <c r="N439" s="5">
        <v>8.176895</v>
      </c>
      <c r="O439" s="4">
        <v>22.537313000000001</v>
      </c>
      <c r="P439" s="4">
        <v>2.4816479999999999</v>
      </c>
      <c r="Q439" s="4">
        <v>8.1528539999999996</v>
      </c>
      <c r="R439" s="4">
        <v>13.862195</v>
      </c>
      <c r="S439" s="3" t="s">
        <v>4177</v>
      </c>
      <c r="T439" s="4">
        <v>22.65</v>
      </c>
      <c r="U439" s="4">
        <v>4913.7299126999997</v>
      </c>
      <c r="V439" s="10">
        <v>58496.729912000003</v>
      </c>
      <c r="W439" s="4">
        <v>1.1037527593819001</v>
      </c>
      <c r="X439" s="4">
        <v>26.75</v>
      </c>
      <c r="Y439" s="4">
        <v>16.850000000000001</v>
      </c>
      <c r="Z439" s="5">
        <v>8.176895</v>
      </c>
      <c r="AA439" s="10">
        <v>23.968253968199999</v>
      </c>
      <c r="AB439" s="10">
        <v>13.727272727200001</v>
      </c>
      <c r="AC439" s="4">
        <v>1.255349</v>
      </c>
      <c r="AD439" s="4" t="s">
        <v>2934</v>
      </c>
      <c r="AE439" s="4" t="s">
        <v>2934</v>
      </c>
      <c r="AF439" s="4">
        <v>8.1528539999999996</v>
      </c>
      <c r="AG439" s="4">
        <v>24.702385037541301</v>
      </c>
      <c r="AH439" s="4">
        <v>23.583777450229402</v>
      </c>
      <c r="AI439" s="4">
        <v>2.4816479999999999</v>
      </c>
      <c r="AJ439" s="4" t="s">
        <v>2924</v>
      </c>
    </row>
    <row r="440" spans="1:36" x14ac:dyDescent="0.3">
      <c r="A440" s="1" t="s">
        <v>434</v>
      </c>
      <c r="B440" s="2">
        <v>8590665</v>
      </c>
      <c r="C440" s="3" t="s">
        <v>2935</v>
      </c>
      <c r="D440" s="4">
        <v>5400.6166991700002</v>
      </c>
      <c r="E440" s="3" t="s">
        <v>3090</v>
      </c>
      <c r="F440" s="3" t="s">
        <v>3090</v>
      </c>
      <c r="G440" s="3" t="s">
        <v>3201</v>
      </c>
      <c r="H440" s="3" t="s">
        <v>3201</v>
      </c>
      <c r="I440" s="3" t="s">
        <v>3202</v>
      </c>
      <c r="J440" s="4">
        <v>5.9236380000000004</v>
      </c>
      <c r="K440" s="5">
        <v>-11.118964</v>
      </c>
      <c r="L440" s="4">
        <v>-13.104559999999999</v>
      </c>
      <c r="M440" s="4">
        <v>-7.1375830000000002</v>
      </c>
      <c r="N440" s="4" t="s">
        <v>2924</v>
      </c>
      <c r="O440" s="4">
        <v>8.2832050000000006</v>
      </c>
      <c r="P440" s="4" t="s">
        <v>2924</v>
      </c>
      <c r="Q440" s="4">
        <v>7.2882569999999998</v>
      </c>
      <c r="R440" s="4">
        <v>14.302025</v>
      </c>
      <c r="S440" s="3" t="s">
        <v>4178</v>
      </c>
      <c r="T440" s="4">
        <v>37.729999999999997</v>
      </c>
      <c r="U440" s="4">
        <v>5400.6166991700002</v>
      </c>
      <c r="V440" s="10">
        <v>21835.616698999998</v>
      </c>
      <c r="W440" s="4">
        <v>4.2936655181553096</v>
      </c>
      <c r="X440" s="4">
        <v>45.29</v>
      </c>
      <c r="Y440" s="4">
        <v>28.4725</v>
      </c>
      <c r="Z440" s="4" t="s">
        <v>2924</v>
      </c>
      <c r="AA440" s="10" t="s">
        <v>2934</v>
      </c>
      <c r="AB440" s="10" t="s">
        <v>2934</v>
      </c>
      <c r="AC440" s="4">
        <v>6.0004439999999999</v>
      </c>
      <c r="AD440" s="4" t="s">
        <v>2934</v>
      </c>
      <c r="AE440" s="4">
        <v>1.3037953225306</v>
      </c>
      <c r="AF440" s="4">
        <v>7.2882569999999998</v>
      </c>
      <c r="AG440" s="4" t="s">
        <v>2934</v>
      </c>
      <c r="AH440" s="4">
        <v>3.2717483822347999</v>
      </c>
      <c r="AI440" s="4" t="s">
        <v>2924</v>
      </c>
      <c r="AJ440" s="4" t="s">
        <v>2924</v>
      </c>
    </row>
    <row r="441" spans="1:36" x14ac:dyDescent="0.3">
      <c r="A441" s="1" t="s">
        <v>435</v>
      </c>
      <c r="B441" s="2">
        <v>4292388</v>
      </c>
      <c r="C441" s="3" t="s">
        <v>2935</v>
      </c>
      <c r="D441" s="4">
        <v>14481.068595840001</v>
      </c>
      <c r="E441" s="3" t="s">
        <v>3090</v>
      </c>
      <c r="F441" s="3" t="s">
        <v>3090</v>
      </c>
      <c r="G441" s="3" t="s">
        <v>3122</v>
      </c>
      <c r="H441" s="3" t="s">
        <v>3122</v>
      </c>
      <c r="I441" s="3" t="s">
        <v>3280</v>
      </c>
      <c r="J441" s="4">
        <v>-1.0101009999999999</v>
      </c>
      <c r="K441" s="4">
        <v>-7.1914769999999999</v>
      </c>
      <c r="L441" s="4">
        <v>-8.2772740000000002</v>
      </c>
      <c r="M441" s="4">
        <v>-4.156479</v>
      </c>
      <c r="N441" s="4" t="s">
        <v>2924</v>
      </c>
      <c r="O441" s="4" t="s">
        <v>2924</v>
      </c>
      <c r="P441" s="4">
        <v>3.120088</v>
      </c>
      <c r="Q441" s="4">
        <v>11.139053000000001</v>
      </c>
      <c r="R441" s="4">
        <v>31.676507999999998</v>
      </c>
      <c r="S441" s="3" t="s">
        <v>4179</v>
      </c>
      <c r="T441" s="4">
        <v>31.36</v>
      </c>
      <c r="U441" s="4">
        <v>14481.068595840001</v>
      </c>
      <c r="V441" s="10">
        <v>95172.068595000004</v>
      </c>
      <c r="W441" s="4">
        <v>5.0997358297706699</v>
      </c>
      <c r="X441" s="4">
        <v>36.5</v>
      </c>
      <c r="Y441" s="4">
        <v>24.8401</v>
      </c>
      <c r="Z441" s="4" t="s">
        <v>2924</v>
      </c>
      <c r="AA441" s="10">
        <v>61.7931034482</v>
      </c>
      <c r="AB441" s="10">
        <v>71.272727272699996</v>
      </c>
      <c r="AC441" s="4">
        <v>4.627866</v>
      </c>
      <c r="AD441" s="4">
        <v>6.5799705717782997</v>
      </c>
      <c r="AE441" s="4">
        <v>5.8105880696746004</v>
      </c>
      <c r="AF441" s="4">
        <v>11.139053000000001</v>
      </c>
      <c r="AG441" s="4">
        <v>21.749730555559001</v>
      </c>
      <c r="AH441" s="4">
        <v>23.428179711654099</v>
      </c>
      <c r="AI441" s="4">
        <v>3.120088</v>
      </c>
      <c r="AJ441" s="4" t="s">
        <v>2924</v>
      </c>
    </row>
    <row r="442" spans="1:36" x14ac:dyDescent="0.3">
      <c r="A442" s="1" t="s">
        <v>436</v>
      </c>
      <c r="B442" s="2">
        <v>5738292</v>
      </c>
      <c r="C442" s="3" t="s">
        <v>2935</v>
      </c>
      <c r="D442" s="4">
        <v>684.09201105</v>
      </c>
      <c r="E442" s="3" t="s">
        <v>2930</v>
      </c>
      <c r="F442" s="3" t="s">
        <v>2953</v>
      </c>
      <c r="G442" s="3" t="s">
        <v>2954</v>
      </c>
      <c r="H442" s="3" t="s">
        <v>2955</v>
      </c>
      <c r="I442" s="3"/>
      <c r="J442" s="4">
        <v>3.5211269999999999</v>
      </c>
      <c r="K442" s="4">
        <v>-2.5773199999999998</v>
      </c>
      <c r="L442" s="4">
        <v>-7.5528999999999999E-2</v>
      </c>
      <c r="M442" s="4">
        <v>-1.194922</v>
      </c>
      <c r="N442" s="4" t="s">
        <v>2934</v>
      </c>
      <c r="O442" s="4" t="s">
        <v>2934</v>
      </c>
      <c r="P442" s="4" t="s">
        <v>2934</v>
      </c>
      <c r="Q442" s="4" t="s">
        <v>2934</v>
      </c>
      <c r="R442" s="4" t="s">
        <v>2934</v>
      </c>
      <c r="S442" s="3" t="s">
        <v>4180</v>
      </c>
      <c r="T442" s="4">
        <v>13.23</v>
      </c>
      <c r="U442" s="4">
        <v>684.09201105</v>
      </c>
      <c r="V442" s="10" t="s">
        <v>2934</v>
      </c>
      <c r="W442" s="4">
        <v>10.702947845804999</v>
      </c>
      <c r="X442" s="4">
        <v>13.77</v>
      </c>
      <c r="Y442" s="5">
        <v>12.164999999999999</v>
      </c>
      <c r="Z442" s="4" t="s">
        <v>2934</v>
      </c>
      <c r="AA442" s="10" t="s">
        <v>2934</v>
      </c>
      <c r="AB442" s="10" t="s">
        <v>2934</v>
      </c>
      <c r="AC442" s="4" t="s">
        <v>2934</v>
      </c>
      <c r="AD442" s="4" t="s">
        <v>2934</v>
      </c>
      <c r="AE442" s="4" t="s">
        <v>2934</v>
      </c>
      <c r="AF442" s="4" t="s">
        <v>2934</v>
      </c>
      <c r="AG442" s="4" t="s">
        <v>2934</v>
      </c>
      <c r="AH442" s="4" t="s">
        <v>2934</v>
      </c>
      <c r="AI442" s="4" t="s">
        <v>2934</v>
      </c>
      <c r="AJ442" s="4" t="s">
        <v>2934</v>
      </c>
    </row>
    <row r="443" spans="1:36" x14ac:dyDescent="0.3">
      <c r="A443" s="1" t="s">
        <v>437</v>
      </c>
      <c r="B443" s="2">
        <v>28563714</v>
      </c>
      <c r="C443" s="3" t="s">
        <v>2935</v>
      </c>
      <c r="D443" s="4">
        <v>9640.1516181200004</v>
      </c>
      <c r="E443" s="3" t="s">
        <v>2930</v>
      </c>
      <c r="F443" s="3" t="s">
        <v>2957</v>
      </c>
      <c r="G443" s="3" t="s">
        <v>2957</v>
      </c>
      <c r="H443" s="3" t="s">
        <v>3281</v>
      </c>
      <c r="I443" s="3" t="s">
        <v>3282</v>
      </c>
      <c r="J443" s="4">
        <v>40.260390999999998</v>
      </c>
      <c r="K443" s="4">
        <v>7.0514049999999999</v>
      </c>
      <c r="L443" s="4">
        <v>-0.74415299999999995</v>
      </c>
      <c r="M443" s="4">
        <v>-4.5980930000000004</v>
      </c>
      <c r="N443" s="4">
        <v>6.0837258379050896</v>
      </c>
      <c r="O443" s="4">
        <v>3.6037309999999998</v>
      </c>
      <c r="P443" s="4">
        <v>1.0337890000000001</v>
      </c>
      <c r="Q443" s="4">
        <v>4.1699679999999999</v>
      </c>
      <c r="R443" s="4" t="s">
        <v>2924</v>
      </c>
      <c r="S443" s="3" t="s">
        <v>4181</v>
      </c>
      <c r="T443" s="4">
        <v>56.02</v>
      </c>
      <c r="U443" s="4">
        <v>9640.1516181200004</v>
      </c>
      <c r="V443" s="10">
        <v>7560.1516179999999</v>
      </c>
      <c r="W443" s="4">
        <v>0.57122456265619403</v>
      </c>
      <c r="X443" s="4">
        <v>62.26</v>
      </c>
      <c r="Y443" s="4">
        <v>37.85</v>
      </c>
      <c r="Z443" s="4">
        <v>8.7163529999999998</v>
      </c>
      <c r="AA443" s="10" t="s">
        <v>2934</v>
      </c>
      <c r="AB443" s="10" t="s">
        <v>2934</v>
      </c>
      <c r="AC443" s="4">
        <v>0.70701899999999995</v>
      </c>
      <c r="AD443" s="4" t="s">
        <v>2934</v>
      </c>
      <c r="AE443" s="4" t="s">
        <v>2934</v>
      </c>
      <c r="AF443" s="4">
        <v>4.1699679999999999</v>
      </c>
      <c r="AG443" s="4" t="s">
        <v>2934</v>
      </c>
      <c r="AH443" s="4" t="s">
        <v>2934</v>
      </c>
      <c r="AI443" s="4">
        <v>1.0337890000000001</v>
      </c>
      <c r="AJ443" s="4">
        <v>1.4135040000000001</v>
      </c>
    </row>
    <row r="444" spans="1:36" x14ac:dyDescent="0.3">
      <c r="A444" s="1" t="s">
        <v>438</v>
      </c>
      <c r="B444" s="2">
        <v>4001623</v>
      </c>
      <c r="C444" s="3" t="s">
        <v>2919</v>
      </c>
      <c r="D444" s="4">
        <v>1063.8354094199999</v>
      </c>
      <c r="E444" s="3" t="s">
        <v>2930</v>
      </c>
      <c r="F444" s="3" t="s">
        <v>2931</v>
      </c>
      <c r="G444" s="3" t="s">
        <v>2931</v>
      </c>
      <c r="H444" s="3" t="s">
        <v>2932</v>
      </c>
      <c r="I444" s="3" t="s">
        <v>2933</v>
      </c>
      <c r="J444" s="4">
        <v>8.9416060000000002</v>
      </c>
      <c r="K444" s="4">
        <v>15.809893000000001</v>
      </c>
      <c r="L444" s="4">
        <v>-0.74812999999999996</v>
      </c>
      <c r="M444" s="4">
        <v>-4.9363060000000001</v>
      </c>
      <c r="N444" s="4">
        <v>14.3855421686747</v>
      </c>
      <c r="O444" s="4">
        <v>11.086351000000001</v>
      </c>
      <c r="P444" s="4">
        <v>0.864653</v>
      </c>
      <c r="Q444" s="4" t="s">
        <v>2934</v>
      </c>
      <c r="R444" s="4" t="s">
        <v>2934</v>
      </c>
      <c r="S444" s="3" t="s">
        <v>4182</v>
      </c>
      <c r="T444" s="5">
        <v>11.94</v>
      </c>
      <c r="U444" s="4">
        <v>1063.8354094199999</v>
      </c>
      <c r="V444" s="10" t="s">
        <v>2934</v>
      </c>
      <c r="W444" s="4">
        <v>4.5226130653266301</v>
      </c>
      <c r="X444" s="4">
        <v>13.15</v>
      </c>
      <c r="Y444" s="5">
        <v>8.01</v>
      </c>
      <c r="Z444" s="4">
        <v>14.402894999999999</v>
      </c>
      <c r="AA444" s="10">
        <v>11.004608294900001</v>
      </c>
      <c r="AB444" s="10">
        <v>14.5167173252</v>
      </c>
      <c r="AC444" s="4" t="s">
        <v>2934</v>
      </c>
      <c r="AD444" s="4" t="s">
        <v>2934</v>
      </c>
      <c r="AE444" s="4" t="s">
        <v>2934</v>
      </c>
      <c r="AF444" s="4" t="s">
        <v>2934</v>
      </c>
      <c r="AG444" s="4" t="s">
        <v>2934</v>
      </c>
      <c r="AH444" s="4" t="s">
        <v>2934</v>
      </c>
      <c r="AI444" s="4">
        <v>0.864653</v>
      </c>
      <c r="AJ444" s="4">
        <v>1.0967210000000001</v>
      </c>
    </row>
    <row r="445" spans="1:36" x14ac:dyDescent="0.3">
      <c r="A445" s="1" t="s">
        <v>439</v>
      </c>
      <c r="B445" s="2">
        <v>103448</v>
      </c>
      <c r="C445" s="3" t="s">
        <v>2935</v>
      </c>
      <c r="D445" s="4">
        <v>29433.6970827</v>
      </c>
      <c r="E445" s="3" t="s">
        <v>2930</v>
      </c>
      <c r="F445" s="3" t="s">
        <v>2957</v>
      </c>
      <c r="G445" s="3" t="s">
        <v>2957</v>
      </c>
      <c r="H445" s="3" t="s">
        <v>2958</v>
      </c>
      <c r="I445" s="3" t="s">
        <v>3149</v>
      </c>
      <c r="J445" s="4">
        <v>46.041429999999998</v>
      </c>
      <c r="K445" s="4">
        <v>1.9008020000000001</v>
      </c>
      <c r="L445" s="4">
        <v>-6.0943350000000001</v>
      </c>
      <c r="M445" s="4">
        <v>-1.2093290000000001</v>
      </c>
      <c r="N445" s="4">
        <v>28.046321525885599</v>
      </c>
      <c r="O445" s="4">
        <v>28.421721874545199</v>
      </c>
      <c r="P445" s="4">
        <v>4.5542230000000004</v>
      </c>
      <c r="Q445" s="4">
        <v>20.295128999999999</v>
      </c>
      <c r="R445" s="4">
        <v>36.672424999999997</v>
      </c>
      <c r="S445" s="3" t="s">
        <v>4183</v>
      </c>
      <c r="T445" s="5">
        <v>102.93</v>
      </c>
      <c r="U445" s="4">
        <v>29433.6970827</v>
      </c>
      <c r="V445" s="10">
        <v>32299.697081999999</v>
      </c>
      <c r="W445" s="4">
        <v>0.58292043136111904</v>
      </c>
      <c r="X445" s="5">
        <v>114.15</v>
      </c>
      <c r="Y445" s="4">
        <v>69.239999999999995</v>
      </c>
      <c r="Z445" s="4">
        <v>34.31</v>
      </c>
      <c r="AA445" s="10">
        <v>25.5942908295</v>
      </c>
      <c r="AB445" s="10">
        <v>27.3621194278</v>
      </c>
      <c r="AC445" s="4">
        <v>7.0852870000000001</v>
      </c>
      <c r="AD445" s="4">
        <v>6.4366924006581003</v>
      </c>
      <c r="AE445" s="4">
        <v>6.8090062685164003</v>
      </c>
      <c r="AF445" s="4">
        <v>20.295128999999999</v>
      </c>
      <c r="AG445" s="4">
        <v>18.384784792691999</v>
      </c>
      <c r="AH445" s="4">
        <v>19.365290292230998</v>
      </c>
      <c r="AI445" s="4">
        <v>4.5542230000000004</v>
      </c>
      <c r="AJ445" s="4" t="s">
        <v>2924</v>
      </c>
    </row>
    <row r="446" spans="1:36" x14ac:dyDescent="0.3">
      <c r="A446" s="1" t="s">
        <v>440</v>
      </c>
      <c r="B446" s="2">
        <v>4086734</v>
      </c>
      <c r="C446" s="3" t="s">
        <v>2935</v>
      </c>
      <c r="D446" s="4">
        <v>19369.395052920001</v>
      </c>
      <c r="E446" s="3" t="s">
        <v>3006</v>
      </c>
      <c r="F446" s="3" t="s">
        <v>3007</v>
      </c>
      <c r="G446" s="3" t="s">
        <v>3283</v>
      </c>
      <c r="H446" s="3" t="s">
        <v>3284</v>
      </c>
      <c r="I446" s="3" t="s">
        <v>3285</v>
      </c>
      <c r="J446" s="4">
        <v>-28.494717000000001</v>
      </c>
      <c r="K446" s="4">
        <v>-10.976925</v>
      </c>
      <c r="L446" s="4">
        <v>2.431762</v>
      </c>
      <c r="M446" s="4">
        <v>-8.2258779999999998</v>
      </c>
      <c r="N446" s="4">
        <v>19.462517999999999</v>
      </c>
      <c r="O446" s="4">
        <v>42.644627999999997</v>
      </c>
      <c r="P446" s="4">
        <v>5.2653059999999998</v>
      </c>
      <c r="Q446" s="4">
        <v>17.640442</v>
      </c>
      <c r="R446" s="4">
        <v>36.225456999999999</v>
      </c>
      <c r="S446" s="3" t="s">
        <v>4184</v>
      </c>
      <c r="T446" s="4">
        <v>41.28</v>
      </c>
      <c r="U446" s="4">
        <v>19369.395052920001</v>
      </c>
      <c r="V446" s="10">
        <v>22156.395052</v>
      </c>
      <c r="W446" s="4">
        <v>2.1947674418604599</v>
      </c>
      <c r="X446" s="4">
        <v>60.97</v>
      </c>
      <c r="Y446" s="4">
        <v>39.950000000000003</v>
      </c>
      <c r="Z446" s="4">
        <v>19.462517999999999</v>
      </c>
      <c r="AA446" s="10">
        <v>22.958843159000001</v>
      </c>
      <c r="AB446" s="10">
        <v>22.951439468899999</v>
      </c>
      <c r="AC446" s="4">
        <v>5.4318200000000001</v>
      </c>
      <c r="AD446" s="4">
        <v>5.2968975909634004</v>
      </c>
      <c r="AE446" s="4">
        <v>5.3603273823268998</v>
      </c>
      <c r="AF446" s="4">
        <v>17.640442</v>
      </c>
      <c r="AG446" s="4">
        <v>16.975473691243099</v>
      </c>
      <c r="AH446" s="4">
        <v>17.326989100105799</v>
      </c>
      <c r="AI446" s="4">
        <v>5.2653059999999998</v>
      </c>
      <c r="AJ446" s="4">
        <v>15.773787</v>
      </c>
    </row>
    <row r="447" spans="1:36" x14ac:dyDescent="0.3">
      <c r="A447" s="1" t="s">
        <v>441</v>
      </c>
      <c r="B447" s="2">
        <v>4811350</v>
      </c>
      <c r="C447" s="3" t="s">
        <v>2919</v>
      </c>
      <c r="D447" s="4">
        <v>8641.0996799999994</v>
      </c>
      <c r="E447" s="3" t="s">
        <v>2920</v>
      </c>
      <c r="F447" s="3" t="s">
        <v>2921</v>
      </c>
      <c r="G447" s="3" t="s">
        <v>2922</v>
      </c>
      <c r="H447" s="3" t="s">
        <v>2922</v>
      </c>
      <c r="I447" s="3" t="s">
        <v>3047</v>
      </c>
      <c r="J447" s="4">
        <v>-22.680412</v>
      </c>
      <c r="K447" s="4">
        <v>-15.605567000000001</v>
      </c>
      <c r="L447" s="4">
        <v>6.8015739999999996</v>
      </c>
      <c r="M447" s="4">
        <v>-1.264507</v>
      </c>
      <c r="N447" s="4">
        <v>27.656476999999999</v>
      </c>
      <c r="O447" s="4">
        <v>53.621825000000001</v>
      </c>
      <c r="P447" s="4">
        <v>4.781879</v>
      </c>
      <c r="Q447" s="4">
        <v>18.505821999999998</v>
      </c>
      <c r="R447" s="4">
        <v>40.191338999999999</v>
      </c>
      <c r="S447" s="3" t="s">
        <v>4185</v>
      </c>
      <c r="T447" s="4">
        <v>57</v>
      </c>
      <c r="U447" s="4">
        <v>8641.0996799999994</v>
      </c>
      <c r="V447" s="10">
        <v>10964.69968</v>
      </c>
      <c r="W447" s="4">
        <v>0.35087719298245601</v>
      </c>
      <c r="X447" s="4">
        <v>94.86</v>
      </c>
      <c r="Y447" s="4">
        <v>48.07</v>
      </c>
      <c r="Z447" s="4">
        <v>27.656476999999999</v>
      </c>
      <c r="AA447" s="10">
        <v>22.249111987100001</v>
      </c>
      <c r="AB447" s="10">
        <v>23.8616526496</v>
      </c>
      <c r="AC447" s="4">
        <v>3.382809</v>
      </c>
      <c r="AD447" s="4">
        <v>3.0863103735014001</v>
      </c>
      <c r="AE447" s="4">
        <v>3.2730722818781999</v>
      </c>
      <c r="AF447" s="4">
        <v>18.505821999999998</v>
      </c>
      <c r="AG447" s="4">
        <v>17.2538073578922</v>
      </c>
      <c r="AH447" s="4">
        <v>18.2730184385222</v>
      </c>
      <c r="AI447" s="4">
        <v>4.781879</v>
      </c>
      <c r="AJ447" s="4" t="s">
        <v>2924</v>
      </c>
    </row>
    <row r="448" spans="1:36" x14ac:dyDescent="0.3">
      <c r="A448" s="1" t="s">
        <v>442</v>
      </c>
      <c r="B448" s="2">
        <v>4558091</v>
      </c>
      <c r="C448" s="3" t="s">
        <v>2935</v>
      </c>
      <c r="D448" s="4">
        <v>4404.3800684999997</v>
      </c>
      <c r="E448" s="3" t="s">
        <v>2925</v>
      </c>
      <c r="F448" s="3" t="s">
        <v>2996</v>
      </c>
      <c r="G448" s="3" t="s">
        <v>2997</v>
      </c>
      <c r="H448" s="3" t="s">
        <v>2997</v>
      </c>
      <c r="I448" s="3" t="s">
        <v>3286</v>
      </c>
      <c r="J448" s="4">
        <v>-31.811216999999999</v>
      </c>
      <c r="K448" s="4">
        <v>-19.520135</v>
      </c>
      <c r="L448" s="4">
        <v>-14.913957999999999</v>
      </c>
      <c r="M448" s="4">
        <v>-9.2947410000000001</v>
      </c>
      <c r="N448" s="4">
        <v>15.606733999999999</v>
      </c>
      <c r="O448" s="4">
        <v>21.023622</v>
      </c>
      <c r="P448" s="4">
        <v>2.168898</v>
      </c>
      <c r="Q448" s="4">
        <v>7.6369809999999996</v>
      </c>
      <c r="R448" s="4">
        <v>23.923283000000001</v>
      </c>
      <c r="S448" s="3" t="s">
        <v>4186</v>
      </c>
      <c r="T448" s="4">
        <v>66.75</v>
      </c>
      <c r="U448" s="4">
        <v>4404.3800684999997</v>
      </c>
      <c r="V448" s="10">
        <v>6835.4800679999998</v>
      </c>
      <c r="W448" s="4">
        <v>2.51685393258427</v>
      </c>
      <c r="X448" s="4">
        <v>99.674999999999997</v>
      </c>
      <c r="Y448" s="4">
        <v>66.400000000000006</v>
      </c>
      <c r="Z448" s="4">
        <v>16.633441000000001</v>
      </c>
      <c r="AA448" s="10">
        <v>14.3394199785</v>
      </c>
      <c r="AB448" s="10">
        <v>14.815620436</v>
      </c>
      <c r="AC448" s="4">
        <v>1.255576</v>
      </c>
      <c r="AD448" s="4">
        <v>1.3218489137853</v>
      </c>
      <c r="AE448" s="4">
        <v>1.3339206858263</v>
      </c>
      <c r="AF448" s="4">
        <v>7.6369809999999996</v>
      </c>
      <c r="AG448" s="4">
        <v>8.7802749760727004</v>
      </c>
      <c r="AH448" s="4">
        <v>9.3684970003315993</v>
      </c>
      <c r="AI448" s="4">
        <v>2.168898</v>
      </c>
      <c r="AJ448" s="4" t="s">
        <v>2924</v>
      </c>
    </row>
    <row r="449" spans="1:36" x14ac:dyDescent="0.3">
      <c r="A449" s="1" t="s">
        <v>443</v>
      </c>
      <c r="B449" s="2">
        <v>4911959</v>
      </c>
      <c r="C449" s="3" t="s">
        <v>2935</v>
      </c>
      <c r="D449" s="4">
        <v>575.85664004</v>
      </c>
      <c r="E449" s="3" t="s">
        <v>2925</v>
      </c>
      <c r="F449" s="3" t="s">
        <v>2926</v>
      </c>
      <c r="G449" s="3" t="s">
        <v>2927</v>
      </c>
      <c r="H449" s="3" t="s">
        <v>2928</v>
      </c>
      <c r="I449" s="3" t="s">
        <v>3287</v>
      </c>
      <c r="J449" s="4">
        <v>91.012215999999995</v>
      </c>
      <c r="K449" s="4">
        <v>33.801955999999997</v>
      </c>
      <c r="L449" s="4">
        <v>20.705818000000001</v>
      </c>
      <c r="M449" s="4">
        <v>6.7284249999999997</v>
      </c>
      <c r="N449" s="4">
        <v>11.557550000000001</v>
      </c>
      <c r="O449" s="4">
        <v>14.23277</v>
      </c>
      <c r="P449" s="4">
        <v>4.4806059999999999</v>
      </c>
      <c r="Q449" s="4">
        <v>4.9225789999999998</v>
      </c>
      <c r="R449" s="4">
        <v>18.681826999999998</v>
      </c>
      <c r="S449" s="3" t="s">
        <v>4187</v>
      </c>
      <c r="T449" s="4">
        <v>43.78</v>
      </c>
      <c r="U449" s="4">
        <v>575.85664004</v>
      </c>
      <c r="V449" s="10">
        <v>645.25163999999995</v>
      </c>
      <c r="W449" s="4">
        <v>1.82731841023298</v>
      </c>
      <c r="X449" s="4">
        <v>47.01</v>
      </c>
      <c r="Y449" s="4">
        <v>21.24</v>
      </c>
      <c r="Z449" s="4">
        <v>11.557550000000001</v>
      </c>
      <c r="AA449" s="10">
        <v>11.244959289000001</v>
      </c>
      <c r="AB449" s="10">
        <v>11.5667107001</v>
      </c>
      <c r="AC449" s="4">
        <v>1.3029200000000001</v>
      </c>
      <c r="AD449" s="4">
        <v>1.2796855858684</v>
      </c>
      <c r="AE449" s="4">
        <v>1.3075555565823</v>
      </c>
      <c r="AF449" s="4">
        <v>4.9225789999999998</v>
      </c>
      <c r="AG449" s="4">
        <v>7.8511424736907003</v>
      </c>
      <c r="AH449" s="4">
        <v>8.0331444018930007</v>
      </c>
      <c r="AI449" s="4">
        <v>4.4806059999999999</v>
      </c>
      <c r="AJ449" s="4">
        <v>4.4806059999999999</v>
      </c>
    </row>
    <row r="450" spans="1:36" x14ac:dyDescent="0.3">
      <c r="A450" s="1" t="s">
        <v>444</v>
      </c>
      <c r="B450" s="2">
        <v>4073448</v>
      </c>
      <c r="C450" s="3" t="s">
        <v>2935</v>
      </c>
      <c r="D450" s="4">
        <v>17320.289489999999</v>
      </c>
      <c r="E450" s="3" t="s">
        <v>2936</v>
      </c>
      <c r="F450" s="3" t="s">
        <v>2937</v>
      </c>
      <c r="G450" s="3" t="s">
        <v>2943</v>
      </c>
      <c r="H450" s="3" t="s">
        <v>2943</v>
      </c>
      <c r="I450" s="3" t="s">
        <v>3288</v>
      </c>
      <c r="J450" s="4">
        <v>-10.009567000000001</v>
      </c>
      <c r="K450" s="4">
        <v>-23.889956999999999</v>
      </c>
      <c r="L450" s="4">
        <v>-13.916376</v>
      </c>
      <c r="M450" s="4">
        <v>-9.5715920000000008</v>
      </c>
      <c r="N450" s="4">
        <v>14.711632</v>
      </c>
      <c r="O450" s="4">
        <v>10.435446000000001</v>
      </c>
      <c r="P450" s="4">
        <v>3.9111229999999999</v>
      </c>
      <c r="Q450" s="4">
        <v>8.4297769999999996</v>
      </c>
      <c r="R450" s="4">
        <v>13.062430000000001</v>
      </c>
      <c r="S450" s="3" t="s">
        <v>4188</v>
      </c>
      <c r="T450" s="4">
        <v>150.5</v>
      </c>
      <c r="U450" s="4">
        <v>17320.289489999999</v>
      </c>
      <c r="V450" s="10">
        <v>21329.522489999999</v>
      </c>
      <c r="W450" s="4">
        <v>0</v>
      </c>
      <c r="X450" s="5">
        <v>214.7</v>
      </c>
      <c r="Y450" s="4">
        <v>130.7501</v>
      </c>
      <c r="Z450" s="4">
        <v>14.711632</v>
      </c>
      <c r="AA450" s="10">
        <v>13.4658745213</v>
      </c>
      <c r="AB450" s="10">
        <v>13.108500056600001</v>
      </c>
      <c r="AC450" s="4">
        <v>1.2748470000000001</v>
      </c>
      <c r="AD450" s="4">
        <v>1.261449820106</v>
      </c>
      <c r="AE450" s="4">
        <v>1.2958144869867001</v>
      </c>
      <c r="AF450" s="4">
        <v>8.4297769999999996</v>
      </c>
      <c r="AG450" s="4">
        <v>9.4392125838805008</v>
      </c>
      <c r="AH450" s="4">
        <v>9.2029416910306008</v>
      </c>
      <c r="AI450" s="4">
        <v>3.9111229999999999</v>
      </c>
      <c r="AJ450" s="4" t="s">
        <v>2924</v>
      </c>
    </row>
    <row r="451" spans="1:36" x14ac:dyDescent="0.3">
      <c r="A451" s="1" t="s">
        <v>445</v>
      </c>
      <c r="B451" s="2">
        <v>5313667</v>
      </c>
      <c r="C451" s="3" t="s">
        <v>2919</v>
      </c>
      <c r="D451" s="4">
        <v>838.41332875000001</v>
      </c>
      <c r="E451" s="3" t="s">
        <v>3102</v>
      </c>
      <c r="F451" s="3" t="s">
        <v>3103</v>
      </c>
      <c r="G451" s="3" t="s">
        <v>3104</v>
      </c>
      <c r="H451" s="3" t="s">
        <v>3104</v>
      </c>
      <c r="I451" s="3" t="s">
        <v>3221</v>
      </c>
      <c r="J451" s="4">
        <v>-48.333333000000003</v>
      </c>
      <c r="K451" s="4">
        <v>27.2578</v>
      </c>
      <c r="L451" s="4">
        <v>0</v>
      </c>
      <c r="M451" s="4">
        <v>-6.850962</v>
      </c>
      <c r="N451" s="4" t="s">
        <v>2924</v>
      </c>
      <c r="O451" s="4">
        <v>5.9250759999999998</v>
      </c>
      <c r="P451" s="4">
        <v>1.023237</v>
      </c>
      <c r="Q451" s="4">
        <v>8.9253649999999993</v>
      </c>
      <c r="R451" s="4">
        <v>11.245760000000001</v>
      </c>
      <c r="S451" s="3" t="s">
        <v>4189</v>
      </c>
      <c r="T451" s="5">
        <v>7.75</v>
      </c>
      <c r="U451" s="4">
        <v>838.41332875000001</v>
      </c>
      <c r="V451" s="10">
        <v>1732.5583280000001</v>
      </c>
      <c r="W451" s="4">
        <v>0</v>
      </c>
      <c r="X451" s="4">
        <v>15.33</v>
      </c>
      <c r="Y451" s="5">
        <v>4.8</v>
      </c>
      <c r="Z451" s="4" t="s">
        <v>2924</v>
      </c>
      <c r="AA451" s="10">
        <v>10.600465052600001</v>
      </c>
      <c r="AB451" s="10" t="s">
        <v>2924</v>
      </c>
      <c r="AC451" s="4">
        <v>1.5988439999999999</v>
      </c>
      <c r="AD451" s="4">
        <v>1.6564728841889</v>
      </c>
      <c r="AE451" s="4">
        <v>1.6189539948852001</v>
      </c>
      <c r="AF451" s="4">
        <v>8.9253649999999993</v>
      </c>
      <c r="AG451" s="4">
        <v>6.0035910418695</v>
      </c>
      <c r="AH451" s="4">
        <v>5.7061919204558</v>
      </c>
      <c r="AI451" s="4">
        <v>1.023237</v>
      </c>
      <c r="AJ451" s="4" t="s">
        <v>2924</v>
      </c>
    </row>
    <row r="452" spans="1:36" x14ac:dyDescent="0.3">
      <c r="A452" s="1" t="s">
        <v>446</v>
      </c>
      <c r="B452" s="2">
        <v>4500439</v>
      </c>
      <c r="C452" s="3" t="s">
        <v>2935</v>
      </c>
      <c r="D452" s="4">
        <v>11044.503926400001</v>
      </c>
      <c r="E452" s="3" t="s">
        <v>3006</v>
      </c>
      <c r="F452" s="3" t="s">
        <v>3007</v>
      </c>
      <c r="G452" s="3" t="s">
        <v>3008</v>
      </c>
      <c r="H452" s="3" t="s">
        <v>3170</v>
      </c>
      <c r="I452" s="3" t="s">
        <v>3171</v>
      </c>
      <c r="J452" s="4">
        <v>-22.176309</v>
      </c>
      <c r="K452" s="4">
        <v>-19.939271000000002</v>
      </c>
      <c r="L452" s="4">
        <v>-10.195277000000001</v>
      </c>
      <c r="M452" s="4">
        <v>-4.2952209999999997</v>
      </c>
      <c r="N452" s="5">
        <v>9.9334419999999994</v>
      </c>
      <c r="O452" s="4">
        <v>10.349339000000001</v>
      </c>
      <c r="P452" s="4">
        <v>1.0897269999999999</v>
      </c>
      <c r="Q452" s="4">
        <v>4.7754599999999998</v>
      </c>
      <c r="R452" s="4">
        <v>12.482061</v>
      </c>
      <c r="S452" s="3" t="s">
        <v>4190</v>
      </c>
      <c r="T452" s="4">
        <v>79.099999999999994</v>
      </c>
      <c r="U452" s="4">
        <v>11044.503926400001</v>
      </c>
      <c r="V452" s="10">
        <v>16131.503925999999</v>
      </c>
      <c r="W452" s="4">
        <v>3.4386852085967101</v>
      </c>
      <c r="X452" s="4">
        <v>114.92</v>
      </c>
      <c r="Y452" s="4">
        <v>77.64</v>
      </c>
      <c r="Z452" s="5">
        <v>9.9334419999999994</v>
      </c>
      <c r="AA452" s="10">
        <v>9.2629458743999997</v>
      </c>
      <c r="AB452" s="10">
        <v>8.4468298224999998</v>
      </c>
      <c r="AC452" s="4">
        <v>0.29598000000000002</v>
      </c>
      <c r="AD452" s="4">
        <v>0.2872714072102</v>
      </c>
      <c r="AE452" s="4">
        <v>0.30283196749879998</v>
      </c>
      <c r="AF452" s="4">
        <v>4.7754599999999998</v>
      </c>
      <c r="AG452" s="4">
        <v>6.6828788740667999</v>
      </c>
      <c r="AH452" s="4">
        <v>6.4582078372921998</v>
      </c>
      <c r="AI452" s="4">
        <v>1.0897269999999999</v>
      </c>
      <c r="AJ452" s="4">
        <v>1.188205</v>
      </c>
    </row>
    <row r="453" spans="1:36" x14ac:dyDescent="0.3">
      <c r="A453" s="1" t="s">
        <v>447</v>
      </c>
      <c r="B453" s="2">
        <v>1015471</v>
      </c>
      <c r="C453" s="3" t="s">
        <v>2956</v>
      </c>
      <c r="D453" s="4">
        <v>960.92800920000002</v>
      </c>
      <c r="E453" s="3" t="s">
        <v>2930</v>
      </c>
      <c r="F453" s="3" t="s">
        <v>2931</v>
      </c>
      <c r="G453" s="3" t="s">
        <v>2931</v>
      </c>
      <c r="H453" s="3" t="s">
        <v>2932</v>
      </c>
      <c r="I453" s="3" t="s">
        <v>2933</v>
      </c>
      <c r="J453" s="4">
        <v>0.86410100000000001</v>
      </c>
      <c r="K453" s="5">
        <v>-1.4430460000000001</v>
      </c>
      <c r="L453" s="4">
        <v>-5.2817939999999997</v>
      </c>
      <c r="M453" s="4">
        <v>-7.1717760000000004</v>
      </c>
      <c r="N453" s="4">
        <v>36.271186440678001</v>
      </c>
      <c r="O453" s="4">
        <v>103.54838700000001</v>
      </c>
      <c r="P453" s="4">
        <v>1.320173</v>
      </c>
      <c r="Q453" s="4" t="s">
        <v>2934</v>
      </c>
      <c r="R453" s="4" t="s">
        <v>2934</v>
      </c>
      <c r="S453" s="3" t="s">
        <v>4191</v>
      </c>
      <c r="T453" s="4">
        <v>64.2</v>
      </c>
      <c r="U453" s="4">
        <v>960.92800920000002</v>
      </c>
      <c r="V453" s="10" t="s">
        <v>2934</v>
      </c>
      <c r="W453" s="4">
        <v>3.42679127725857</v>
      </c>
      <c r="X453" s="4">
        <v>75.319999999999993</v>
      </c>
      <c r="Y453" s="4">
        <v>46.000100000000003</v>
      </c>
      <c r="Z453" s="4">
        <v>33.195450000000001</v>
      </c>
      <c r="AA453" s="10">
        <v>8.6815415820999995</v>
      </c>
      <c r="AB453" s="10">
        <v>9.5606850335000004</v>
      </c>
      <c r="AC453" s="4" t="s">
        <v>2934</v>
      </c>
      <c r="AD453" s="4" t="s">
        <v>2934</v>
      </c>
      <c r="AE453" s="4" t="s">
        <v>2934</v>
      </c>
      <c r="AF453" s="4" t="s">
        <v>2934</v>
      </c>
      <c r="AG453" s="4" t="s">
        <v>2934</v>
      </c>
      <c r="AH453" s="4" t="s">
        <v>2934</v>
      </c>
      <c r="AI453" s="4">
        <v>1.320173</v>
      </c>
      <c r="AJ453" s="4">
        <v>1.516942</v>
      </c>
    </row>
    <row r="454" spans="1:36" x14ac:dyDescent="0.3">
      <c r="A454" s="1" t="s">
        <v>448</v>
      </c>
      <c r="B454" s="2">
        <v>4911216</v>
      </c>
      <c r="C454" s="3" t="s">
        <v>2935</v>
      </c>
      <c r="D454" s="4">
        <v>17915.8524965</v>
      </c>
      <c r="E454" s="3" t="s">
        <v>2925</v>
      </c>
      <c r="F454" s="3" t="s">
        <v>2926</v>
      </c>
      <c r="G454" s="3" t="s">
        <v>2927</v>
      </c>
      <c r="H454" s="3" t="s">
        <v>2964</v>
      </c>
      <c r="I454" s="3" t="s">
        <v>3289</v>
      </c>
      <c r="J454" s="4">
        <v>48.699368999999997</v>
      </c>
      <c r="K454" s="4">
        <v>5.1070419999999999</v>
      </c>
      <c r="L454" s="4">
        <v>6.0330089999999998</v>
      </c>
      <c r="M454" s="4">
        <v>-1.6277550000000001</v>
      </c>
      <c r="N454" s="4">
        <v>39.128943999999997</v>
      </c>
      <c r="O454" s="4">
        <v>89.476161000000005</v>
      </c>
      <c r="P454" s="4">
        <v>15.626711999999999</v>
      </c>
      <c r="Q454" s="4">
        <v>11.807257</v>
      </c>
      <c r="R454" s="4">
        <v>176.83042900000001</v>
      </c>
      <c r="S454" s="3" t="s">
        <v>4192</v>
      </c>
      <c r="T454" s="4">
        <v>285.25</v>
      </c>
      <c r="U454" s="4">
        <v>17915.8524965</v>
      </c>
      <c r="V454" s="10">
        <v>22297.543495999998</v>
      </c>
      <c r="W454" s="4">
        <v>0</v>
      </c>
      <c r="X454" s="4">
        <v>298.88499999999999</v>
      </c>
      <c r="Y454" s="4">
        <v>174.64</v>
      </c>
      <c r="Z454" s="4">
        <v>39.128943999999997</v>
      </c>
      <c r="AA454" s="10">
        <v>32.578777253600002</v>
      </c>
      <c r="AB454" s="10">
        <v>36.067874619000001</v>
      </c>
      <c r="AC454" s="4">
        <v>2.1286320000000001</v>
      </c>
      <c r="AD454" s="4">
        <v>1.9619901713701</v>
      </c>
      <c r="AE454" s="4">
        <v>2.0944219712004002</v>
      </c>
      <c r="AF454" s="4">
        <v>11.807257</v>
      </c>
      <c r="AG454" s="4">
        <v>18.791267701659901</v>
      </c>
      <c r="AH454" s="4">
        <v>20.815075501515601</v>
      </c>
      <c r="AI454" s="4">
        <v>15.626711999999999</v>
      </c>
      <c r="AJ454" s="4">
        <v>20.798396</v>
      </c>
    </row>
    <row r="455" spans="1:36" x14ac:dyDescent="0.3">
      <c r="A455" s="1" t="s">
        <v>449</v>
      </c>
      <c r="B455" s="2">
        <v>4149828</v>
      </c>
      <c r="C455" s="3" t="s">
        <v>2919</v>
      </c>
      <c r="D455" s="4">
        <v>766.15763542499997</v>
      </c>
      <c r="E455" s="3" t="s">
        <v>2930</v>
      </c>
      <c r="F455" s="3" t="s">
        <v>2931</v>
      </c>
      <c r="G455" s="3" t="s">
        <v>2931</v>
      </c>
      <c r="H455" s="3" t="s">
        <v>2932</v>
      </c>
      <c r="I455" s="3" t="s">
        <v>2933</v>
      </c>
      <c r="J455" s="4">
        <v>5.1703159999999997</v>
      </c>
      <c r="K455" s="4">
        <v>0.91439700000000002</v>
      </c>
      <c r="L455" s="4">
        <v>-6.2703290000000003</v>
      </c>
      <c r="M455" s="4">
        <v>-6.9429489999999996</v>
      </c>
      <c r="N455" s="4">
        <v>11.178879310344801</v>
      </c>
      <c r="O455" s="4">
        <v>12.522936</v>
      </c>
      <c r="P455" s="4">
        <v>1.0545679999999999</v>
      </c>
      <c r="Q455" s="4" t="s">
        <v>2934</v>
      </c>
      <c r="R455" s="4" t="s">
        <v>2934</v>
      </c>
      <c r="S455" s="3" t="s">
        <v>4193</v>
      </c>
      <c r="T455" s="4">
        <v>25.934999999999999</v>
      </c>
      <c r="U455" s="4">
        <v>766.15763542499997</v>
      </c>
      <c r="V455" s="10" t="s">
        <v>2934</v>
      </c>
      <c r="W455" s="4">
        <v>2.1592442645074201</v>
      </c>
      <c r="X455" s="4">
        <v>30.297799999999999</v>
      </c>
      <c r="Y455" s="4">
        <v>18.97</v>
      </c>
      <c r="Z455" s="4">
        <v>11.178879</v>
      </c>
      <c r="AA455" s="10">
        <v>11.1692506459</v>
      </c>
      <c r="AB455" s="10">
        <v>11.285900783200001</v>
      </c>
      <c r="AC455" s="4" t="s">
        <v>2934</v>
      </c>
      <c r="AD455" s="4" t="s">
        <v>2934</v>
      </c>
      <c r="AE455" s="4" t="s">
        <v>2934</v>
      </c>
      <c r="AF455" s="4" t="s">
        <v>2934</v>
      </c>
      <c r="AG455" s="4" t="s">
        <v>2934</v>
      </c>
      <c r="AH455" s="4" t="s">
        <v>2934</v>
      </c>
      <c r="AI455" s="4">
        <v>1.0545679999999999</v>
      </c>
      <c r="AJ455" s="4">
        <v>1.258858</v>
      </c>
    </row>
    <row r="456" spans="1:36" x14ac:dyDescent="0.3">
      <c r="A456" s="1" t="s">
        <v>450</v>
      </c>
      <c r="B456" s="2">
        <v>4082835</v>
      </c>
      <c r="C456" s="3" t="s">
        <v>2935</v>
      </c>
      <c r="D456" s="4">
        <v>10358.7202464</v>
      </c>
      <c r="E456" s="3" t="s">
        <v>2936</v>
      </c>
      <c r="F456" s="3" t="s">
        <v>2937</v>
      </c>
      <c r="G456" s="3" t="s">
        <v>2951</v>
      </c>
      <c r="H456" s="3" t="s">
        <v>2951</v>
      </c>
      <c r="I456" s="3" t="s">
        <v>3290</v>
      </c>
      <c r="J456" s="4">
        <v>47.021414999999998</v>
      </c>
      <c r="K456" s="4">
        <v>10.151692000000001</v>
      </c>
      <c r="L456" s="4">
        <v>-12.700369999999999</v>
      </c>
      <c r="M456" s="4">
        <v>-6.3104789999999999</v>
      </c>
      <c r="N456" s="4">
        <v>37.509934000000001</v>
      </c>
      <c r="O456" s="4">
        <v>51.514324999999999</v>
      </c>
      <c r="P456" s="4">
        <v>9.7832279999999994</v>
      </c>
      <c r="Q456" s="4">
        <v>23.994337999999999</v>
      </c>
      <c r="R456" s="4">
        <v>92.206338000000002</v>
      </c>
      <c r="S456" s="3" t="s">
        <v>4194</v>
      </c>
      <c r="T456" s="4">
        <v>113.28</v>
      </c>
      <c r="U456" s="4">
        <v>10358.7202464</v>
      </c>
      <c r="V456" s="10">
        <v>11554.641245999999</v>
      </c>
      <c r="W456" s="4">
        <v>0.84745762711864403</v>
      </c>
      <c r="X456" s="4">
        <v>136.31</v>
      </c>
      <c r="Y456" s="4">
        <v>74.69</v>
      </c>
      <c r="Z456" s="4">
        <v>37.509934000000001</v>
      </c>
      <c r="AA456" s="10">
        <v>34.521850429600001</v>
      </c>
      <c r="AB456" s="10">
        <v>35.192693042499997</v>
      </c>
      <c r="AC456" s="4">
        <v>4.3067700000000002</v>
      </c>
      <c r="AD456" s="4">
        <v>4.1312813769926002</v>
      </c>
      <c r="AE456" s="4">
        <v>4.3093019168023003</v>
      </c>
      <c r="AF456" s="4">
        <v>23.994337999999999</v>
      </c>
      <c r="AG456" s="4">
        <v>21.9892428176869</v>
      </c>
      <c r="AH456" s="4">
        <v>22.976530988905399</v>
      </c>
      <c r="AI456" s="4">
        <v>9.7832279999999994</v>
      </c>
      <c r="AJ456" s="4">
        <v>17.603729999999999</v>
      </c>
    </row>
    <row r="457" spans="1:36" x14ac:dyDescent="0.3">
      <c r="A457" s="1" t="s">
        <v>451</v>
      </c>
      <c r="B457" s="2">
        <v>112885</v>
      </c>
      <c r="C457" s="3" t="s">
        <v>2935</v>
      </c>
      <c r="D457" s="4">
        <v>11801.38242408</v>
      </c>
      <c r="E457" s="3" t="s">
        <v>2976</v>
      </c>
      <c r="F457" s="3" t="s">
        <v>2977</v>
      </c>
      <c r="G457" s="3" t="s">
        <v>3269</v>
      </c>
      <c r="H457" s="3" t="s">
        <v>3269</v>
      </c>
      <c r="I457" s="3" t="s">
        <v>2979</v>
      </c>
      <c r="J457" s="4">
        <v>5.3195990000000002</v>
      </c>
      <c r="K457" s="4">
        <v>-7.8745989999999999</v>
      </c>
      <c r="L457" s="4">
        <v>-6.1840120000000001</v>
      </c>
      <c r="M457" s="4">
        <v>-6.6182910000000001</v>
      </c>
      <c r="N457" s="4">
        <v>32.3116883116883</v>
      </c>
      <c r="O457" s="4">
        <v>9.4768919999999994</v>
      </c>
      <c r="P457" s="4">
        <v>2.0474559999999999</v>
      </c>
      <c r="Q457" s="4">
        <v>15.929017</v>
      </c>
      <c r="R457" s="4">
        <v>21.004866</v>
      </c>
      <c r="S457" s="3" t="s">
        <v>4195</v>
      </c>
      <c r="T457" s="4">
        <v>74.64</v>
      </c>
      <c r="U457" s="4">
        <v>11801.38242408</v>
      </c>
      <c r="V457" s="10">
        <v>29881.449423999999</v>
      </c>
      <c r="W457" s="4">
        <v>5.2518756698821001</v>
      </c>
      <c r="X457" s="4">
        <v>90.109899999999996</v>
      </c>
      <c r="Y457" s="4">
        <v>56.46</v>
      </c>
      <c r="Z457" s="4">
        <v>37.32</v>
      </c>
      <c r="AA457" s="10">
        <v>41.139833544600002</v>
      </c>
      <c r="AB457" s="10">
        <v>35.8696122295</v>
      </c>
      <c r="AC457" s="4">
        <v>8.9358269999999997</v>
      </c>
      <c r="AD457" s="4">
        <v>8.7734404502400007</v>
      </c>
      <c r="AE457" s="4">
        <v>8.8391060616192991</v>
      </c>
      <c r="AF457" s="4">
        <v>15.929017</v>
      </c>
      <c r="AG457" s="4">
        <v>15.138745559415399</v>
      </c>
      <c r="AH457" s="4">
        <v>15.212545362928401</v>
      </c>
      <c r="AI457" s="4">
        <v>2.0474559999999999</v>
      </c>
      <c r="AJ457" s="4">
        <v>2.0474559999999999</v>
      </c>
    </row>
    <row r="458" spans="1:36" x14ac:dyDescent="0.3">
      <c r="A458" s="1" t="s">
        <v>452</v>
      </c>
      <c r="B458" s="2">
        <v>1021230</v>
      </c>
      <c r="C458" s="3" t="s">
        <v>2935</v>
      </c>
      <c r="D458" s="4">
        <v>1296.9356608799999</v>
      </c>
      <c r="E458" s="3" t="s">
        <v>2930</v>
      </c>
      <c r="F458" s="3" t="s">
        <v>2931</v>
      </c>
      <c r="G458" s="3" t="s">
        <v>2931</v>
      </c>
      <c r="H458" s="3" t="s">
        <v>2932</v>
      </c>
      <c r="I458" s="3" t="s">
        <v>2933</v>
      </c>
      <c r="J458" s="4">
        <v>21.547421</v>
      </c>
      <c r="K458" s="4">
        <v>8.3024459999999998</v>
      </c>
      <c r="L458" s="4">
        <v>-5.528613</v>
      </c>
      <c r="M458" s="4">
        <v>-6.1053990000000002</v>
      </c>
      <c r="N458" s="4">
        <v>10.625454545454501</v>
      </c>
      <c r="O458" s="4">
        <v>11.059803</v>
      </c>
      <c r="P458" s="4">
        <v>1.1829959999999999</v>
      </c>
      <c r="Q458" s="4" t="s">
        <v>2934</v>
      </c>
      <c r="R458" s="4" t="s">
        <v>2934</v>
      </c>
      <c r="S458" s="3" t="s">
        <v>4196</v>
      </c>
      <c r="T458" s="4">
        <v>29.22</v>
      </c>
      <c r="U458" s="4">
        <v>1296.9356608799999</v>
      </c>
      <c r="V458" s="10" t="s">
        <v>2934</v>
      </c>
      <c r="W458" s="4">
        <v>1.2320328542094501</v>
      </c>
      <c r="X458" s="4">
        <v>32.89</v>
      </c>
      <c r="Y458" s="4">
        <v>19.7</v>
      </c>
      <c r="Z458" s="4">
        <v>10.594633999999999</v>
      </c>
      <c r="AA458" s="10">
        <v>11.719408013400001</v>
      </c>
      <c r="AB458" s="10">
        <v>10.869201325700001</v>
      </c>
      <c r="AC458" s="4" t="s">
        <v>2934</v>
      </c>
      <c r="AD458" s="4" t="s">
        <v>2934</v>
      </c>
      <c r="AE458" s="4" t="s">
        <v>2934</v>
      </c>
      <c r="AF458" s="4" t="s">
        <v>2934</v>
      </c>
      <c r="AG458" s="4" t="s">
        <v>2934</v>
      </c>
      <c r="AH458" s="4" t="s">
        <v>2934</v>
      </c>
      <c r="AI458" s="4">
        <v>1.1829959999999999</v>
      </c>
      <c r="AJ458" s="4">
        <v>1.446034</v>
      </c>
    </row>
    <row r="459" spans="1:36" x14ac:dyDescent="0.3">
      <c r="A459" s="1" t="s">
        <v>453</v>
      </c>
      <c r="B459" s="2">
        <v>4095936</v>
      </c>
      <c r="C459" s="3" t="s">
        <v>2919</v>
      </c>
      <c r="D459" s="4">
        <v>12333.530463659999</v>
      </c>
      <c r="E459" s="3" t="s">
        <v>2936</v>
      </c>
      <c r="F459" s="3" t="s">
        <v>3056</v>
      </c>
      <c r="G459" s="3" t="s">
        <v>3057</v>
      </c>
      <c r="H459" s="3" t="s">
        <v>3057</v>
      </c>
      <c r="I459" s="3" t="s">
        <v>3291</v>
      </c>
      <c r="J459" s="4">
        <v>19.559985999999999</v>
      </c>
      <c r="K459" s="4">
        <v>0.134357</v>
      </c>
      <c r="L459" s="4">
        <v>-4.3015679999999996</v>
      </c>
      <c r="M459" s="4">
        <v>-6.3207040000000001</v>
      </c>
      <c r="N459" s="4">
        <v>52.17</v>
      </c>
      <c r="O459" s="4">
        <v>58.388359999999999</v>
      </c>
      <c r="P459" s="4">
        <v>7.5124199999999997</v>
      </c>
      <c r="Q459" s="4">
        <v>18.257843000000001</v>
      </c>
      <c r="R459" s="4">
        <v>79.700844000000004</v>
      </c>
      <c r="S459" s="3" t="s">
        <v>4197</v>
      </c>
      <c r="T459" s="4">
        <v>104.34</v>
      </c>
      <c r="U459" s="4">
        <v>12333.530463659999</v>
      </c>
      <c r="V459" s="10">
        <v>14118.735463000001</v>
      </c>
      <c r="W459" s="4">
        <v>2.3768449300364201</v>
      </c>
      <c r="X459" s="5">
        <v>114.82</v>
      </c>
      <c r="Y459" s="4">
        <v>65</v>
      </c>
      <c r="Z459" s="4">
        <v>52.17</v>
      </c>
      <c r="AA459" s="10">
        <v>21.871462708999999</v>
      </c>
      <c r="AB459" s="10">
        <v>23.7368337238</v>
      </c>
      <c r="AC459" s="4">
        <v>0.79487600000000003</v>
      </c>
      <c r="AD459" s="4">
        <v>0.77144169664270001</v>
      </c>
      <c r="AE459" s="4">
        <v>0.78436612169730002</v>
      </c>
      <c r="AF459" s="4">
        <v>18.257843000000001</v>
      </c>
      <c r="AG459" s="4">
        <v>15.653158211060701</v>
      </c>
      <c r="AH459" s="4">
        <v>16.758816915984699</v>
      </c>
      <c r="AI459" s="4">
        <v>7.5124199999999997</v>
      </c>
      <c r="AJ459" s="4">
        <v>75.883635999999996</v>
      </c>
    </row>
    <row r="460" spans="1:36" x14ac:dyDescent="0.3">
      <c r="A460" s="1" t="s">
        <v>454</v>
      </c>
      <c r="B460" s="2">
        <v>4395931</v>
      </c>
      <c r="C460" s="3" t="s">
        <v>2935</v>
      </c>
      <c r="D460" s="4">
        <v>4690.2336924600004</v>
      </c>
      <c r="E460" s="3" t="s">
        <v>2945</v>
      </c>
      <c r="F460" s="3" t="s">
        <v>2946</v>
      </c>
      <c r="G460" s="3" t="s">
        <v>2947</v>
      </c>
      <c r="H460" s="3" t="s">
        <v>2989</v>
      </c>
      <c r="I460" s="3" t="s">
        <v>2949</v>
      </c>
      <c r="J460" s="4">
        <v>26.443981000000001</v>
      </c>
      <c r="K460" s="4">
        <v>56.301074999999997</v>
      </c>
      <c r="L460" s="4">
        <v>12.299135</v>
      </c>
      <c r="M460" s="4">
        <v>-7.9067410000000002</v>
      </c>
      <c r="N460" s="4" t="s">
        <v>2924</v>
      </c>
      <c r="O460" s="4" t="s">
        <v>2924</v>
      </c>
      <c r="P460" s="4">
        <v>5.4482759999999999</v>
      </c>
      <c r="Q460" s="4" t="s">
        <v>2924</v>
      </c>
      <c r="R460" s="4">
        <v>222.35488799999999</v>
      </c>
      <c r="S460" s="3" t="s">
        <v>4198</v>
      </c>
      <c r="T460" s="4">
        <v>36.340000000000003</v>
      </c>
      <c r="U460" s="4">
        <v>4690.2336924600004</v>
      </c>
      <c r="V460" s="10">
        <v>3965.3936920000001</v>
      </c>
      <c r="W460" s="4">
        <v>0</v>
      </c>
      <c r="X460" s="4">
        <v>45.08</v>
      </c>
      <c r="Y460" s="4">
        <v>18.850000000000001</v>
      </c>
      <c r="Z460" s="4" t="s">
        <v>2924</v>
      </c>
      <c r="AA460" s="10" t="s">
        <v>2924</v>
      </c>
      <c r="AB460" s="10" t="s">
        <v>2924</v>
      </c>
      <c r="AC460" s="4">
        <v>11.442750999999999</v>
      </c>
      <c r="AD460" s="4">
        <v>9.2489926642828006</v>
      </c>
      <c r="AE460" s="4">
        <v>10.216678993311</v>
      </c>
      <c r="AF460" s="4" t="s">
        <v>2924</v>
      </c>
      <c r="AG460" s="4" t="s">
        <v>2924</v>
      </c>
      <c r="AH460" s="4" t="s">
        <v>2924</v>
      </c>
      <c r="AI460" s="4">
        <v>5.4482759999999999</v>
      </c>
      <c r="AJ460" s="4">
        <v>5.4523630000000001</v>
      </c>
    </row>
    <row r="461" spans="1:36" x14ac:dyDescent="0.3">
      <c r="A461" s="1" t="s">
        <v>455</v>
      </c>
      <c r="B461" s="2">
        <v>4137149</v>
      </c>
      <c r="C461" s="3" t="s">
        <v>2935</v>
      </c>
      <c r="D461" s="4">
        <v>2073.9559207799998</v>
      </c>
      <c r="E461" s="3" t="s">
        <v>3102</v>
      </c>
      <c r="F461" s="3" t="s">
        <v>3103</v>
      </c>
      <c r="G461" s="3" t="s">
        <v>3292</v>
      </c>
      <c r="H461" s="3" t="s">
        <v>3293</v>
      </c>
      <c r="I461" s="3" t="s">
        <v>3105</v>
      </c>
      <c r="J461" s="4">
        <v>-32.149357999999999</v>
      </c>
      <c r="K461" s="4">
        <v>7.9596309999999999</v>
      </c>
      <c r="L461" s="4">
        <v>-8.5058380000000007</v>
      </c>
      <c r="M461" s="4">
        <v>-1.410482</v>
      </c>
      <c r="N461" s="4">
        <v>9.7121049999999993</v>
      </c>
      <c r="O461" s="4">
        <v>6.5861229999999997</v>
      </c>
      <c r="P461" s="4">
        <v>1.1003769999999999</v>
      </c>
      <c r="Q461" s="4">
        <v>7.0770809999999997</v>
      </c>
      <c r="R461" s="4">
        <v>10.111321999999999</v>
      </c>
      <c r="S461" s="3" t="s">
        <v>4199</v>
      </c>
      <c r="T461" s="4">
        <v>369.06</v>
      </c>
      <c r="U461" s="4">
        <v>2073.9559207799998</v>
      </c>
      <c r="V461" s="10">
        <v>5338.2319200000002</v>
      </c>
      <c r="W461" s="4">
        <v>3.19731209017504</v>
      </c>
      <c r="X461" s="4">
        <v>574.53</v>
      </c>
      <c r="Y461" s="4">
        <v>311.27999999999997</v>
      </c>
      <c r="Z461" s="4">
        <v>9.7121049999999993</v>
      </c>
      <c r="AA461" s="10">
        <v>10.2540023005</v>
      </c>
      <c r="AB461" s="10">
        <v>10.752415622499999</v>
      </c>
      <c r="AC461" s="4">
        <v>3.3277760000000001</v>
      </c>
      <c r="AD461" s="4">
        <v>3.4351318021727999</v>
      </c>
      <c r="AE461" s="4">
        <v>3.3742999801116</v>
      </c>
      <c r="AF461" s="4">
        <v>7.0770809999999997</v>
      </c>
      <c r="AG461" s="4">
        <v>6.3270798393480003</v>
      </c>
      <c r="AH461" s="4">
        <v>6.3032976811413999</v>
      </c>
      <c r="AI461" s="4">
        <v>1.1003769999999999</v>
      </c>
      <c r="AJ461" s="4" t="s">
        <v>2924</v>
      </c>
    </row>
    <row r="462" spans="1:36" x14ac:dyDescent="0.3">
      <c r="A462" s="1" t="s">
        <v>456</v>
      </c>
      <c r="B462" s="2">
        <v>4001703</v>
      </c>
      <c r="C462" s="3" t="s">
        <v>2935</v>
      </c>
      <c r="D462" s="4">
        <v>5025.4827249199998</v>
      </c>
      <c r="E462" s="3" t="s">
        <v>3031</v>
      </c>
      <c r="F462" s="3" t="s">
        <v>3031</v>
      </c>
      <c r="G462" s="3" t="s">
        <v>3032</v>
      </c>
      <c r="H462" s="3" t="s">
        <v>3033</v>
      </c>
      <c r="I462" s="3" t="s">
        <v>2939</v>
      </c>
      <c r="J462" s="4">
        <v>8.0711189999999995</v>
      </c>
      <c r="K462" s="4">
        <v>-16.214746000000002</v>
      </c>
      <c r="L462" s="4">
        <v>-13.823337</v>
      </c>
      <c r="M462" s="4">
        <v>-10.630682999999999</v>
      </c>
      <c r="N462" s="4">
        <v>13.748512</v>
      </c>
      <c r="O462" s="4">
        <v>11.287720999999999</v>
      </c>
      <c r="P462" s="4">
        <v>3.5204240000000002</v>
      </c>
      <c r="Q462" s="4">
        <v>7.6945259999999998</v>
      </c>
      <c r="R462" s="4">
        <v>15.085291</v>
      </c>
      <c r="S462" s="3" t="s">
        <v>4200</v>
      </c>
      <c r="T462" s="4">
        <v>92.39</v>
      </c>
      <c r="U462" s="4">
        <v>5025.4827249199998</v>
      </c>
      <c r="V462" s="10">
        <v>6209.4827240000004</v>
      </c>
      <c r="W462" s="4">
        <v>1.8616733412707001</v>
      </c>
      <c r="X462" s="4">
        <v>117.46</v>
      </c>
      <c r="Y462" s="4">
        <v>70.63</v>
      </c>
      <c r="Z462" s="4">
        <v>13.748512</v>
      </c>
      <c r="AA462" s="10">
        <v>12.0762401706</v>
      </c>
      <c r="AB462" s="10">
        <v>12.0762401706</v>
      </c>
      <c r="AC462" s="4">
        <v>1.5547029999999999</v>
      </c>
      <c r="AD462" s="4">
        <v>1.4871181344761999</v>
      </c>
      <c r="AE462" s="4">
        <v>1.4871181344761999</v>
      </c>
      <c r="AF462" s="4">
        <v>7.6945259999999998</v>
      </c>
      <c r="AG462" s="4">
        <v>7.3083348675052999</v>
      </c>
      <c r="AH462" s="4">
        <v>7.3083348675052999</v>
      </c>
      <c r="AI462" s="4">
        <v>3.5204240000000002</v>
      </c>
      <c r="AJ462" s="4">
        <v>4.0488189999999999</v>
      </c>
    </row>
    <row r="463" spans="1:36" x14ac:dyDescent="0.3">
      <c r="A463" s="1" t="s">
        <v>1501</v>
      </c>
      <c r="B463" s="2">
        <v>4236367</v>
      </c>
      <c r="C463" s="3" t="s">
        <v>2935</v>
      </c>
      <c r="D463" s="4">
        <v>7593.4615800000001</v>
      </c>
      <c r="E463" s="3" t="s">
        <v>2936</v>
      </c>
      <c r="F463" s="3" t="s">
        <v>2966</v>
      </c>
      <c r="G463" s="3" t="s">
        <v>3082</v>
      </c>
      <c r="H463" s="3" t="s">
        <v>3118</v>
      </c>
      <c r="I463" s="3" t="s">
        <v>3422</v>
      </c>
      <c r="J463" s="10">
        <v>4.6648300000000003</v>
      </c>
      <c r="K463" s="10">
        <v>-10.364895000000001</v>
      </c>
      <c r="L463" s="10">
        <v>-1.876722</v>
      </c>
      <c r="M463" s="10">
        <v>-2.5312130000000002</v>
      </c>
      <c r="N463" s="4">
        <v>23.885162999999999</v>
      </c>
      <c r="O463" s="4">
        <v>17.654895</v>
      </c>
      <c r="P463" s="4">
        <v>5.051857</v>
      </c>
      <c r="Q463" s="4">
        <v>10.58473</v>
      </c>
      <c r="R463" s="4">
        <v>15.088444000000001</v>
      </c>
      <c r="S463" s="3" t="s">
        <v>5244</v>
      </c>
      <c r="T463" s="4">
        <v>56.99</v>
      </c>
      <c r="U463" s="4">
        <v>7593.4615800000001</v>
      </c>
      <c r="V463" s="10">
        <v>9973.4615799999992</v>
      </c>
      <c r="W463" s="4">
        <v>1.05281628355852</v>
      </c>
      <c r="X463" s="4">
        <v>72.599999999999994</v>
      </c>
      <c r="Y463" s="4">
        <v>51.6</v>
      </c>
      <c r="Z463" s="4">
        <v>23.885162999999999</v>
      </c>
      <c r="AA463" s="10">
        <v>15.5222661037</v>
      </c>
      <c r="AB463" s="10">
        <v>17.487978740700001</v>
      </c>
      <c r="AC463" s="4">
        <v>1.3569340000000001</v>
      </c>
      <c r="AD463" s="4">
        <v>1.1649243189316001</v>
      </c>
      <c r="AE463" s="4">
        <v>1.3072010299801</v>
      </c>
      <c r="AF463" s="4">
        <v>10.58473</v>
      </c>
      <c r="AG463" s="4">
        <v>10.534280329015999</v>
      </c>
      <c r="AH463" s="4">
        <v>11.558036883253299</v>
      </c>
      <c r="AI463" s="4">
        <v>5.051857</v>
      </c>
      <c r="AJ463" s="4" t="s">
        <v>2924</v>
      </c>
    </row>
    <row r="464" spans="1:36" x14ac:dyDescent="0.3">
      <c r="A464" s="1" t="s">
        <v>458</v>
      </c>
      <c r="B464" s="2">
        <v>9796552</v>
      </c>
      <c r="C464" s="3" t="s">
        <v>2935</v>
      </c>
      <c r="D464" s="4">
        <v>3778.7377104000002</v>
      </c>
      <c r="E464" s="3" t="s">
        <v>3093</v>
      </c>
      <c r="F464" s="3" t="s">
        <v>3093</v>
      </c>
      <c r="G464" s="3" t="s">
        <v>3172</v>
      </c>
      <c r="H464" s="3" t="s">
        <v>3173</v>
      </c>
      <c r="I464" s="3" t="s">
        <v>3174</v>
      </c>
      <c r="J464" s="4">
        <v>24.156811000000001</v>
      </c>
      <c r="K464" s="4">
        <v>-10.668137</v>
      </c>
      <c r="L464" s="4">
        <v>-13.172002000000001</v>
      </c>
      <c r="M464" s="4">
        <v>-10.258034</v>
      </c>
      <c r="N464" s="4">
        <v>19.968298999999998</v>
      </c>
      <c r="O464" s="4">
        <v>12.299848000000001</v>
      </c>
      <c r="P464" s="4">
        <v>3.7672780000000001</v>
      </c>
      <c r="Q464" s="4">
        <v>9.3260170000000002</v>
      </c>
      <c r="R464" s="4">
        <v>14.095967999999999</v>
      </c>
      <c r="S464" s="3" t="s">
        <v>4202</v>
      </c>
      <c r="T464" s="4">
        <v>56.69</v>
      </c>
      <c r="U464" s="4">
        <v>3778.7377104000002</v>
      </c>
      <c r="V464" s="10">
        <v>3726.2287099999999</v>
      </c>
      <c r="W464" s="4">
        <v>0.917269359675428</v>
      </c>
      <c r="X464" s="4">
        <v>70.010000000000005</v>
      </c>
      <c r="Y464" s="4">
        <v>37.58</v>
      </c>
      <c r="Z464" s="4">
        <v>19.968298999999998</v>
      </c>
      <c r="AA464" s="10">
        <v>17.679161728899999</v>
      </c>
      <c r="AB464" s="10">
        <v>18.3815542448</v>
      </c>
      <c r="AC464" s="4">
        <v>3.2900969999999998</v>
      </c>
      <c r="AD464" s="4">
        <v>3.2499722513362999</v>
      </c>
      <c r="AE464" s="4">
        <v>3.2848549386989001</v>
      </c>
      <c r="AF464" s="4">
        <v>9.3260170000000002</v>
      </c>
      <c r="AG464" s="4">
        <v>9.4819009102930991</v>
      </c>
      <c r="AH464" s="4">
        <v>9.4801179451714006</v>
      </c>
      <c r="AI464" s="4">
        <v>3.7672780000000001</v>
      </c>
      <c r="AJ464" s="4">
        <v>5.9786960000000002</v>
      </c>
    </row>
    <row r="465" spans="1:36" x14ac:dyDescent="0.3">
      <c r="A465" s="1" t="s">
        <v>459</v>
      </c>
      <c r="B465" s="2">
        <v>1011415</v>
      </c>
      <c r="C465" s="3" t="s">
        <v>2935</v>
      </c>
      <c r="D465" s="4">
        <v>6235.5489287999999</v>
      </c>
      <c r="E465" s="3" t="s">
        <v>2930</v>
      </c>
      <c r="F465" s="3" t="s">
        <v>2931</v>
      </c>
      <c r="G465" s="3" t="s">
        <v>2931</v>
      </c>
      <c r="H465" s="3" t="s">
        <v>2932</v>
      </c>
      <c r="I465" s="3" t="s">
        <v>2933</v>
      </c>
      <c r="J465" s="4">
        <v>13.979933000000001</v>
      </c>
      <c r="K465" s="4">
        <v>6.5332920000000003</v>
      </c>
      <c r="L465" s="4">
        <v>-8.1649150000000006</v>
      </c>
      <c r="M465" s="4">
        <v>-6.3736259999999998</v>
      </c>
      <c r="N465" s="4">
        <v>55.868852459016402</v>
      </c>
      <c r="O465" s="4">
        <v>9.6708289999999995</v>
      </c>
      <c r="P465" s="4">
        <v>1.1493709999999999</v>
      </c>
      <c r="Q465" s="4" t="s">
        <v>2934</v>
      </c>
      <c r="R465" s="4" t="s">
        <v>2934</v>
      </c>
      <c r="S465" s="3" t="s">
        <v>4203</v>
      </c>
      <c r="T465" s="4">
        <v>34.08</v>
      </c>
      <c r="U465" s="4">
        <v>6235.5489287999999</v>
      </c>
      <c r="V465" s="10" t="s">
        <v>2934</v>
      </c>
      <c r="W465" s="4">
        <v>2.93427230046948</v>
      </c>
      <c r="X465" s="4">
        <v>40.200000000000003</v>
      </c>
      <c r="Y465" s="4">
        <v>24.984999999999999</v>
      </c>
      <c r="Z465" s="4">
        <v>9.7149370000000008</v>
      </c>
      <c r="AA465" s="10">
        <v>12.195820211799999</v>
      </c>
      <c r="AB465" s="10">
        <v>12.503623042099999</v>
      </c>
      <c r="AC465" s="4" t="s">
        <v>2934</v>
      </c>
      <c r="AD465" s="4" t="s">
        <v>2934</v>
      </c>
      <c r="AE465" s="4" t="s">
        <v>2934</v>
      </c>
      <c r="AF465" s="4" t="s">
        <v>2934</v>
      </c>
      <c r="AG465" s="4" t="s">
        <v>2934</v>
      </c>
      <c r="AH465" s="4" t="s">
        <v>2934</v>
      </c>
      <c r="AI465" s="4">
        <v>1.1493709999999999</v>
      </c>
      <c r="AJ465" s="4">
        <v>1.572246</v>
      </c>
    </row>
    <row r="466" spans="1:36" x14ac:dyDescent="0.3">
      <c r="A466" s="1" t="s">
        <v>460</v>
      </c>
      <c r="B466" s="2">
        <v>4963284</v>
      </c>
      <c r="C466" s="3" t="s">
        <v>2919</v>
      </c>
      <c r="D466" s="4">
        <v>82682.066609999994</v>
      </c>
      <c r="E466" s="3" t="s">
        <v>2945</v>
      </c>
      <c r="F466" s="3" t="s">
        <v>2946</v>
      </c>
      <c r="G466" s="3" t="s">
        <v>2947</v>
      </c>
      <c r="H466" s="3" t="s">
        <v>2989</v>
      </c>
      <c r="I466" s="3" t="s">
        <v>2949</v>
      </c>
      <c r="J466" s="4">
        <v>9.2995429999999999</v>
      </c>
      <c r="K466" s="4">
        <v>10.122005</v>
      </c>
      <c r="L466" s="4">
        <v>-0.83549899999999999</v>
      </c>
      <c r="M466" s="4">
        <v>-1.721271</v>
      </c>
      <c r="N466" s="4">
        <v>100.49</v>
      </c>
      <c r="O466" s="4">
        <v>85.644886</v>
      </c>
      <c r="P466" s="4">
        <v>18.118276000000002</v>
      </c>
      <c r="Q466" s="4">
        <v>54.777467000000001</v>
      </c>
      <c r="R466" s="4">
        <v>84.970941999999994</v>
      </c>
      <c r="S466" s="3" t="s">
        <v>4204</v>
      </c>
      <c r="T466" s="4">
        <v>301.47000000000003</v>
      </c>
      <c r="U466" s="4">
        <v>82682.066609999994</v>
      </c>
      <c r="V466" s="10">
        <v>82565.966610000003</v>
      </c>
      <c r="W466" s="4">
        <v>0</v>
      </c>
      <c r="X466" s="4">
        <v>328.99</v>
      </c>
      <c r="Y466" s="4">
        <v>241.29</v>
      </c>
      <c r="Z466" s="4">
        <v>100.49</v>
      </c>
      <c r="AA466" s="10">
        <v>44.575712321200001</v>
      </c>
      <c r="AB466" s="10">
        <v>50.896646733600001</v>
      </c>
      <c r="AC466" s="4">
        <v>18.963653999999998</v>
      </c>
      <c r="AD466" s="4">
        <v>15.857772553055201</v>
      </c>
      <c r="AE466" s="4">
        <v>17.815298680207899</v>
      </c>
      <c r="AF466" s="4">
        <v>54.777467000000001</v>
      </c>
      <c r="AG466" s="4">
        <v>33.566199608756001</v>
      </c>
      <c r="AH466" s="4">
        <v>38.789795571690597</v>
      </c>
      <c r="AI466" s="4">
        <v>18.118276000000002</v>
      </c>
      <c r="AJ466" s="4">
        <v>58.743180000000002</v>
      </c>
    </row>
    <row r="467" spans="1:36" x14ac:dyDescent="0.3">
      <c r="A467" s="1" t="s">
        <v>461</v>
      </c>
      <c r="B467" s="2">
        <v>29388582</v>
      </c>
      <c r="C467" s="3" t="s">
        <v>2935</v>
      </c>
      <c r="D467" s="4">
        <v>1378.6411926000001</v>
      </c>
      <c r="E467" s="3" t="s">
        <v>2936</v>
      </c>
      <c r="F467" s="3" t="s">
        <v>2937</v>
      </c>
      <c r="G467" s="3" t="s">
        <v>2951</v>
      </c>
      <c r="H467" s="3" t="s">
        <v>2951</v>
      </c>
      <c r="I467" s="3" t="s">
        <v>3294</v>
      </c>
      <c r="J467" s="4">
        <v>4.8163010000000002</v>
      </c>
      <c r="K467" s="4">
        <v>-10.6814</v>
      </c>
      <c r="L467" s="4">
        <v>4.6870180000000001</v>
      </c>
      <c r="M467" s="4">
        <v>-3.769841</v>
      </c>
      <c r="N467" s="4">
        <v>41.002414999999999</v>
      </c>
      <c r="O467" s="4">
        <v>47.284123000000001</v>
      </c>
      <c r="P467" s="4">
        <v>4.5909399999999998</v>
      </c>
      <c r="Q467" s="4">
        <v>18.143048</v>
      </c>
      <c r="R467" s="4">
        <v>46.312282000000003</v>
      </c>
      <c r="S467" s="3" t="s">
        <v>4205</v>
      </c>
      <c r="T467" s="4">
        <v>33.950000000000003</v>
      </c>
      <c r="U467" s="4">
        <v>1378.6411926000001</v>
      </c>
      <c r="V467" s="10">
        <v>1508.3041920000001</v>
      </c>
      <c r="W467" s="4">
        <v>1.0309278350515501</v>
      </c>
      <c r="X467" s="4">
        <v>40.28</v>
      </c>
      <c r="Y467" s="4">
        <v>29.184999999999999</v>
      </c>
      <c r="Z467" s="4">
        <v>41.002414999999999</v>
      </c>
      <c r="AA467" s="10">
        <v>22.965568558400001</v>
      </c>
      <c r="AB467" s="10">
        <v>32.377428307099997</v>
      </c>
      <c r="AC467" s="4">
        <v>2.922164</v>
      </c>
      <c r="AD467" s="4">
        <v>2.4302960576721002</v>
      </c>
      <c r="AE467" s="4">
        <v>2.6745478372307998</v>
      </c>
      <c r="AF467" s="4">
        <v>18.143048</v>
      </c>
      <c r="AG467" s="4">
        <v>12.398586714650801</v>
      </c>
      <c r="AH467" s="4">
        <v>14.5105666897846</v>
      </c>
      <c r="AI467" s="4">
        <v>4.5909399999999998</v>
      </c>
      <c r="AJ467" s="4">
        <v>34.189324999999997</v>
      </c>
    </row>
    <row r="468" spans="1:36" x14ac:dyDescent="0.3">
      <c r="A468" s="1" t="s">
        <v>462</v>
      </c>
      <c r="B468" s="2">
        <v>4512023</v>
      </c>
      <c r="C468" s="3" t="s">
        <v>2919</v>
      </c>
      <c r="D468" s="4">
        <v>6973.6057434000004</v>
      </c>
      <c r="E468" s="3" t="s">
        <v>2925</v>
      </c>
      <c r="F468" s="3" t="s">
        <v>2980</v>
      </c>
      <c r="G468" s="3" t="s">
        <v>2981</v>
      </c>
      <c r="H468" s="3" t="s">
        <v>2982</v>
      </c>
      <c r="I468" s="3" t="s">
        <v>3295</v>
      </c>
      <c r="J468" s="4">
        <v>-29.901751000000001</v>
      </c>
      <c r="K468" s="4">
        <v>-20.820264999999999</v>
      </c>
      <c r="L468" s="4">
        <v>-12.689545000000001</v>
      </c>
      <c r="M468" s="4">
        <v>-11.321265</v>
      </c>
      <c r="N468" s="4" t="s">
        <v>2924</v>
      </c>
      <c r="O468" s="4" t="s">
        <v>2924</v>
      </c>
      <c r="P468" s="4">
        <v>1.665314</v>
      </c>
      <c r="Q468" s="4">
        <v>8.3483370000000008</v>
      </c>
      <c r="R468" s="4">
        <v>30.129494000000001</v>
      </c>
      <c r="S468" s="3" t="s">
        <v>4206</v>
      </c>
      <c r="T468" s="4">
        <v>32.82</v>
      </c>
      <c r="U468" s="4">
        <v>6973.6057434000004</v>
      </c>
      <c r="V468" s="10">
        <v>32656.605743</v>
      </c>
      <c r="W468" s="4">
        <v>0</v>
      </c>
      <c r="X468" s="4">
        <v>48.57</v>
      </c>
      <c r="Y468" s="4">
        <v>31.74</v>
      </c>
      <c r="Z468" s="4" t="s">
        <v>2924</v>
      </c>
      <c r="AA468" s="10">
        <v>43.947509373300001</v>
      </c>
      <c r="AB468" s="10" t="s">
        <v>2924</v>
      </c>
      <c r="AC468" s="4">
        <v>2.8974009999999999</v>
      </c>
      <c r="AD468" s="4">
        <v>2.8039537782254</v>
      </c>
      <c r="AE468" s="4">
        <v>2.8820359735648</v>
      </c>
      <c r="AF468" s="4">
        <v>8.3483370000000008</v>
      </c>
      <c r="AG468" s="4">
        <v>8.3036166983204005</v>
      </c>
      <c r="AH468" s="4">
        <v>8.5858165559267992</v>
      </c>
      <c r="AI468" s="4">
        <v>1.665314</v>
      </c>
      <c r="AJ468" s="4" t="s">
        <v>2924</v>
      </c>
    </row>
    <row r="469" spans="1:36" x14ac:dyDescent="0.3">
      <c r="A469" s="1" t="s">
        <v>463</v>
      </c>
      <c r="B469" s="2">
        <v>5931440</v>
      </c>
      <c r="C469" s="3" t="s">
        <v>2919</v>
      </c>
      <c r="D469" s="4">
        <v>922.74734188000002</v>
      </c>
      <c r="E469" s="3" t="s">
        <v>2930</v>
      </c>
      <c r="F469" s="3" t="s">
        <v>2953</v>
      </c>
      <c r="G469" s="3" t="s">
        <v>2954</v>
      </c>
      <c r="H469" s="3" t="s">
        <v>2955</v>
      </c>
      <c r="I469" s="3"/>
      <c r="J469" s="4">
        <v>2.1885520000000001</v>
      </c>
      <c r="K469" s="4">
        <v>1.8456379999999999</v>
      </c>
      <c r="L469" s="4">
        <v>-0.57330099999999995</v>
      </c>
      <c r="M469" s="4">
        <v>-2.0177559999999999</v>
      </c>
      <c r="N469" s="4">
        <v>12.213279999999999</v>
      </c>
      <c r="O469" s="4">
        <v>12.914894</v>
      </c>
      <c r="P469" s="4">
        <v>1.178183</v>
      </c>
      <c r="Q469" s="4" t="s">
        <v>2934</v>
      </c>
      <c r="R469" s="4">
        <v>96.702303000000001</v>
      </c>
      <c r="S469" s="3" t="s">
        <v>4207</v>
      </c>
      <c r="T469" s="4">
        <v>12.14</v>
      </c>
      <c r="U469" s="4">
        <v>922.74734188000002</v>
      </c>
      <c r="V469" s="10">
        <v>1407.6192209999999</v>
      </c>
      <c r="W469" s="4">
        <v>9.8846787479406899</v>
      </c>
      <c r="X469" s="5">
        <v>12.59</v>
      </c>
      <c r="Y469" s="5">
        <v>10.7697</v>
      </c>
      <c r="Z469" s="4">
        <v>12.213279999999999</v>
      </c>
      <c r="AA469" s="10" t="s">
        <v>2934</v>
      </c>
      <c r="AB469" s="10" t="s">
        <v>2934</v>
      </c>
      <c r="AC469" s="4">
        <v>74.707848999999996</v>
      </c>
      <c r="AD469" s="4" t="s">
        <v>2934</v>
      </c>
      <c r="AE469" s="4" t="s">
        <v>2934</v>
      </c>
      <c r="AF469" s="4" t="s">
        <v>2934</v>
      </c>
      <c r="AG469" s="4" t="s">
        <v>2934</v>
      </c>
      <c r="AH469" s="4" t="s">
        <v>2934</v>
      </c>
      <c r="AI469" s="4">
        <v>1.178183</v>
      </c>
      <c r="AJ469" s="4">
        <v>1.178183</v>
      </c>
    </row>
    <row r="470" spans="1:36" x14ac:dyDescent="0.3">
      <c r="A470" s="1" t="s">
        <v>464</v>
      </c>
      <c r="B470" s="2">
        <v>5721258</v>
      </c>
      <c r="C470" s="3" t="s">
        <v>2919</v>
      </c>
      <c r="D470" s="4">
        <v>887.57504400000005</v>
      </c>
      <c r="E470" s="3" t="s">
        <v>2930</v>
      </c>
      <c r="F470" s="3" t="s">
        <v>2953</v>
      </c>
      <c r="G470" s="3" t="s">
        <v>2954</v>
      </c>
      <c r="H470" s="3" t="s">
        <v>2955</v>
      </c>
      <c r="I470" s="3"/>
      <c r="J470" s="4">
        <v>13.314448000000001</v>
      </c>
      <c r="K470" s="4">
        <v>2.4765160000000002</v>
      </c>
      <c r="L470" s="4">
        <v>-0.57994999999999997</v>
      </c>
      <c r="M470" s="4">
        <v>-0.744417</v>
      </c>
      <c r="N470" s="4">
        <v>12.903226</v>
      </c>
      <c r="O470" s="4">
        <v>13.590033999999999</v>
      </c>
      <c r="P470" s="4">
        <v>1.2317800000000001</v>
      </c>
      <c r="Q470" s="4" t="s">
        <v>2934</v>
      </c>
      <c r="R470" s="4">
        <v>100.723309</v>
      </c>
      <c r="S470" s="3" t="s">
        <v>4208</v>
      </c>
      <c r="T470" s="5">
        <v>12</v>
      </c>
      <c r="U470" s="4">
        <v>887.57504400000005</v>
      </c>
      <c r="V470" s="10">
        <v>1334.4873540000001</v>
      </c>
      <c r="W470" s="4">
        <v>9.5</v>
      </c>
      <c r="X470" s="5">
        <v>12.33</v>
      </c>
      <c r="Y470" s="5">
        <v>10.01</v>
      </c>
      <c r="Z470" s="4">
        <v>12.903226</v>
      </c>
      <c r="AA470" s="10" t="s">
        <v>2934</v>
      </c>
      <c r="AB470" s="10" t="s">
        <v>2934</v>
      </c>
      <c r="AC470" s="4">
        <v>74.661326000000003</v>
      </c>
      <c r="AD470" s="4" t="s">
        <v>2934</v>
      </c>
      <c r="AE470" s="4" t="s">
        <v>2934</v>
      </c>
      <c r="AF470" s="4" t="s">
        <v>2934</v>
      </c>
      <c r="AG470" s="4" t="s">
        <v>2934</v>
      </c>
      <c r="AH470" s="4" t="s">
        <v>2934</v>
      </c>
      <c r="AI470" s="4">
        <v>1.2317800000000001</v>
      </c>
      <c r="AJ470" s="4">
        <v>1.2317800000000001</v>
      </c>
    </row>
    <row r="471" spans="1:36" x14ac:dyDescent="0.3">
      <c r="A471" s="1" t="s">
        <v>465</v>
      </c>
      <c r="B471" s="2">
        <v>5735545</v>
      </c>
      <c r="C471" s="3" t="s">
        <v>2919</v>
      </c>
      <c r="D471" s="4">
        <v>635.91295990000003</v>
      </c>
      <c r="E471" s="3" t="s">
        <v>2930</v>
      </c>
      <c r="F471" s="3" t="s">
        <v>2953</v>
      </c>
      <c r="G471" s="3" t="s">
        <v>2954</v>
      </c>
      <c r="H471" s="3" t="s">
        <v>2955</v>
      </c>
      <c r="I471" s="3" t="s">
        <v>2971</v>
      </c>
      <c r="J471" s="4">
        <v>22.090143999999999</v>
      </c>
      <c r="K471" s="4">
        <v>-1.518178</v>
      </c>
      <c r="L471" s="4">
        <v>1.3152489999999999</v>
      </c>
      <c r="M471" s="4">
        <v>2.239735</v>
      </c>
      <c r="N471" s="4" t="s">
        <v>2934</v>
      </c>
      <c r="O471" s="4" t="s">
        <v>2934</v>
      </c>
      <c r="P471" s="4" t="s">
        <v>2934</v>
      </c>
      <c r="Q471" s="4" t="s">
        <v>2934</v>
      </c>
      <c r="R471" s="4" t="s">
        <v>2934</v>
      </c>
      <c r="S471" s="3" t="s">
        <v>4209</v>
      </c>
      <c r="T471" s="4">
        <v>24.65</v>
      </c>
      <c r="U471" s="4">
        <v>635.91295990000003</v>
      </c>
      <c r="V471" s="10" t="s">
        <v>2934</v>
      </c>
      <c r="W471" s="4">
        <v>9.4929006085192693</v>
      </c>
      <c r="X471" s="4">
        <v>26.164000000000001</v>
      </c>
      <c r="Y471" s="4">
        <v>19.129899999999999</v>
      </c>
      <c r="Z471" s="4" t="s">
        <v>2934</v>
      </c>
      <c r="AA471" s="10" t="s">
        <v>2934</v>
      </c>
      <c r="AB471" s="10" t="s">
        <v>2934</v>
      </c>
      <c r="AC471" s="4" t="s">
        <v>2934</v>
      </c>
      <c r="AD471" s="4" t="s">
        <v>2934</v>
      </c>
      <c r="AE471" s="4" t="s">
        <v>2934</v>
      </c>
      <c r="AF471" s="4" t="s">
        <v>2934</v>
      </c>
      <c r="AG471" s="4" t="s">
        <v>2934</v>
      </c>
      <c r="AH471" s="4" t="s">
        <v>2934</v>
      </c>
      <c r="AI471" s="4" t="s">
        <v>2934</v>
      </c>
      <c r="AJ471" s="4" t="s">
        <v>2934</v>
      </c>
    </row>
    <row r="472" spans="1:36" x14ac:dyDescent="0.3">
      <c r="A472" s="1" t="s">
        <v>466</v>
      </c>
      <c r="B472" s="2">
        <v>4201298</v>
      </c>
      <c r="C472" s="3" t="s">
        <v>2919</v>
      </c>
      <c r="D472" s="4">
        <v>2832.3723034999998</v>
      </c>
      <c r="E472" s="3" t="s">
        <v>2930</v>
      </c>
      <c r="F472" s="3" t="s">
        <v>2953</v>
      </c>
      <c r="G472" s="3" t="s">
        <v>2954</v>
      </c>
      <c r="H472" s="3" t="s">
        <v>2955</v>
      </c>
      <c r="I472" s="3" t="s">
        <v>2971</v>
      </c>
      <c r="J472" s="4">
        <v>20.107599</v>
      </c>
      <c r="K472" s="4">
        <v>4.5055589999999999</v>
      </c>
      <c r="L472" s="4">
        <v>0.33707900000000002</v>
      </c>
      <c r="M472" s="4">
        <v>-1.760176</v>
      </c>
      <c r="N472" s="4">
        <v>5.8982830000000002</v>
      </c>
      <c r="O472" s="4">
        <v>25.884058</v>
      </c>
      <c r="P472" s="4">
        <v>1.122776</v>
      </c>
      <c r="Q472" s="4" t="s">
        <v>2934</v>
      </c>
      <c r="R472" s="4">
        <v>80.262511000000003</v>
      </c>
      <c r="S472" s="3" t="s">
        <v>4210</v>
      </c>
      <c r="T472" s="4">
        <v>17.86</v>
      </c>
      <c r="U472" s="4">
        <v>2832.3723034999998</v>
      </c>
      <c r="V472" s="10">
        <v>4015.2828530000002</v>
      </c>
      <c r="W472" s="4">
        <v>6.8868980963045896</v>
      </c>
      <c r="X472" s="4">
        <v>18.52</v>
      </c>
      <c r="Y472" s="4">
        <v>14.49</v>
      </c>
      <c r="Z472" s="4">
        <v>5.8982830000000002</v>
      </c>
      <c r="AA472" s="10" t="s">
        <v>2934</v>
      </c>
      <c r="AB472" s="10" t="s">
        <v>2934</v>
      </c>
      <c r="AC472" s="4">
        <v>52.136066999999997</v>
      </c>
      <c r="AD472" s="4" t="s">
        <v>2934</v>
      </c>
      <c r="AE472" s="4" t="s">
        <v>2934</v>
      </c>
      <c r="AF472" s="4" t="s">
        <v>2934</v>
      </c>
      <c r="AG472" s="4" t="s">
        <v>2934</v>
      </c>
      <c r="AH472" s="4" t="s">
        <v>2934</v>
      </c>
      <c r="AI472" s="4">
        <v>1.122776</v>
      </c>
      <c r="AJ472" s="4">
        <v>1.122776</v>
      </c>
    </row>
    <row r="473" spans="1:36" x14ac:dyDescent="0.3">
      <c r="A473" s="1" t="s">
        <v>467</v>
      </c>
      <c r="B473" s="2">
        <v>4294958</v>
      </c>
      <c r="C473" s="3" t="s">
        <v>2935</v>
      </c>
      <c r="D473" s="4">
        <v>791.29173474000004</v>
      </c>
      <c r="E473" s="3" t="s">
        <v>2925</v>
      </c>
      <c r="F473" s="3" t="s">
        <v>2926</v>
      </c>
      <c r="G473" s="3" t="s">
        <v>2927</v>
      </c>
      <c r="H473" s="3" t="s">
        <v>2964</v>
      </c>
      <c r="I473" s="3" t="s">
        <v>3296</v>
      </c>
      <c r="J473" s="4">
        <v>-22.953503999999999</v>
      </c>
      <c r="K473" s="4">
        <v>-29.698236999999999</v>
      </c>
      <c r="L473" s="4">
        <v>-20.907563</v>
      </c>
      <c r="M473" s="4">
        <v>-5.9176330000000004</v>
      </c>
      <c r="N473" s="4">
        <v>5.2347049999999999</v>
      </c>
      <c r="O473" s="4">
        <v>11.992864000000001</v>
      </c>
      <c r="P473" s="4">
        <v>1.3149660000000001</v>
      </c>
      <c r="Q473" s="4">
        <v>3.7000980000000001</v>
      </c>
      <c r="R473" s="4">
        <v>27.438092000000001</v>
      </c>
      <c r="S473" s="3" t="s">
        <v>4211</v>
      </c>
      <c r="T473" s="4">
        <v>23.53</v>
      </c>
      <c r="U473" s="4">
        <v>791.29173474000004</v>
      </c>
      <c r="V473" s="10">
        <v>1627.987734</v>
      </c>
      <c r="W473" s="4">
        <v>1.18997025074373</v>
      </c>
      <c r="X473" s="4">
        <v>44.51</v>
      </c>
      <c r="Y473" s="4">
        <v>22.07</v>
      </c>
      <c r="Z473" s="4">
        <v>5.2347049999999999</v>
      </c>
      <c r="AA473" s="10">
        <v>6.4201909958999996</v>
      </c>
      <c r="AB473" s="10">
        <v>6.7228571427999997</v>
      </c>
      <c r="AC473" s="4">
        <v>0.58548500000000003</v>
      </c>
      <c r="AD473" s="4">
        <v>0.59280049804360002</v>
      </c>
      <c r="AE473" s="4">
        <v>0.59443314785760004</v>
      </c>
      <c r="AF473" s="4">
        <v>3.7000980000000001</v>
      </c>
      <c r="AG473" s="4">
        <v>7.3997525245937004</v>
      </c>
      <c r="AH473" s="4">
        <v>6.9989670598957998</v>
      </c>
      <c r="AI473" s="4">
        <v>1.3149660000000001</v>
      </c>
      <c r="AJ473" s="4">
        <v>1.9509160000000001</v>
      </c>
    </row>
    <row r="474" spans="1:36" x14ac:dyDescent="0.3">
      <c r="A474" s="1" t="s">
        <v>468</v>
      </c>
      <c r="B474" s="2">
        <v>4055941</v>
      </c>
      <c r="C474" s="3" t="s">
        <v>2956</v>
      </c>
      <c r="D474" s="4">
        <v>538.44524711999998</v>
      </c>
      <c r="E474" s="3" t="s">
        <v>2930</v>
      </c>
      <c r="F474" s="3" t="s">
        <v>2931</v>
      </c>
      <c r="G474" s="3" t="s">
        <v>2931</v>
      </c>
      <c r="H474" s="3" t="s">
        <v>2932</v>
      </c>
      <c r="I474" s="3" t="s">
        <v>2933</v>
      </c>
      <c r="J474" s="4">
        <v>-2.1052629999999999</v>
      </c>
      <c r="K474" s="4">
        <v>13.261164000000001</v>
      </c>
      <c r="L474" s="4">
        <v>-2.9565220000000001</v>
      </c>
      <c r="M474" s="4">
        <v>-4.9403750000000004</v>
      </c>
      <c r="N474" s="4" t="s">
        <v>2924</v>
      </c>
      <c r="O474" s="4">
        <v>19.578946999999999</v>
      </c>
      <c r="P474" s="4">
        <v>1.080279</v>
      </c>
      <c r="Q474" s="4" t="s">
        <v>2934</v>
      </c>
      <c r="R474" s="4" t="s">
        <v>2934</v>
      </c>
      <c r="S474" s="3" t="s">
        <v>4212</v>
      </c>
      <c r="T474" s="4">
        <v>16.739999999999998</v>
      </c>
      <c r="U474" s="4">
        <v>538.44524711999998</v>
      </c>
      <c r="V474" s="10" t="s">
        <v>2934</v>
      </c>
      <c r="W474" s="4">
        <v>0</v>
      </c>
      <c r="X474" s="4">
        <v>18.489999999999998</v>
      </c>
      <c r="Y474" s="5">
        <v>12.3</v>
      </c>
      <c r="Z474" s="4" t="s">
        <v>2924</v>
      </c>
      <c r="AA474" s="10">
        <v>9.4219620645000006</v>
      </c>
      <c r="AB474" s="10">
        <v>17.3171816648</v>
      </c>
      <c r="AC474" s="4" t="s">
        <v>2934</v>
      </c>
      <c r="AD474" s="4" t="s">
        <v>2934</v>
      </c>
      <c r="AE474" s="4" t="s">
        <v>2934</v>
      </c>
      <c r="AF474" s="4" t="s">
        <v>2934</v>
      </c>
      <c r="AG474" s="4" t="s">
        <v>2934</v>
      </c>
      <c r="AH474" s="4" t="s">
        <v>2934</v>
      </c>
      <c r="AI474" s="4">
        <v>1.080279</v>
      </c>
      <c r="AJ474" s="4">
        <v>1.4843059999999999</v>
      </c>
    </row>
    <row r="475" spans="1:36" x14ac:dyDescent="0.3">
      <c r="A475" s="1" t="s">
        <v>469</v>
      </c>
      <c r="B475" s="2">
        <v>4587597</v>
      </c>
      <c r="C475" s="3" t="s">
        <v>2935</v>
      </c>
      <c r="D475" s="4">
        <v>4636.6230016</v>
      </c>
      <c r="E475" s="3" t="s">
        <v>3093</v>
      </c>
      <c r="F475" s="3" t="s">
        <v>3093</v>
      </c>
      <c r="G475" s="3" t="s">
        <v>3094</v>
      </c>
      <c r="H475" s="3" t="s">
        <v>3147</v>
      </c>
      <c r="I475" s="3" t="s">
        <v>3148</v>
      </c>
      <c r="J475" s="4">
        <v>-6.8876609999999996</v>
      </c>
      <c r="K475" s="4">
        <v>-4.333018</v>
      </c>
      <c r="L475" s="4">
        <v>-13.067399999999999</v>
      </c>
      <c r="M475" s="4">
        <v>-7.9388199999999998</v>
      </c>
      <c r="N475" s="4">
        <v>7.2601950000000004</v>
      </c>
      <c r="O475" s="4">
        <v>12.355816000000001</v>
      </c>
      <c r="P475" s="4">
        <v>1.291971</v>
      </c>
      <c r="Q475" s="4">
        <v>7.7324469999999996</v>
      </c>
      <c r="R475" s="4">
        <v>15.897057999999999</v>
      </c>
      <c r="S475" s="3" t="s">
        <v>4213</v>
      </c>
      <c r="T475" s="4">
        <v>50.56</v>
      </c>
      <c r="U475" s="4">
        <v>4636.6230016</v>
      </c>
      <c r="V475" s="10">
        <v>5617.6230009999999</v>
      </c>
      <c r="W475" s="4">
        <v>3.0656645569620302</v>
      </c>
      <c r="X475" s="4">
        <v>60.41</v>
      </c>
      <c r="Y475" s="4">
        <v>43.09</v>
      </c>
      <c r="Z475" s="4">
        <v>7.2601950000000004</v>
      </c>
      <c r="AA475" s="10">
        <v>11.6807208039</v>
      </c>
      <c r="AB475" s="10">
        <v>13.0968169761</v>
      </c>
      <c r="AC475" s="4">
        <v>2.1672929999999999</v>
      </c>
      <c r="AD475" s="4">
        <v>1.6087478113419</v>
      </c>
      <c r="AE475" s="4">
        <v>1.8397266846603</v>
      </c>
      <c r="AF475" s="4">
        <v>7.7324469999999996</v>
      </c>
      <c r="AG475" s="4">
        <v>4.6724479830896</v>
      </c>
      <c r="AH475" s="4">
        <v>5.5371665862106996</v>
      </c>
      <c r="AI475" s="4">
        <v>1.291971</v>
      </c>
      <c r="AJ475" s="4">
        <v>1.291971</v>
      </c>
    </row>
    <row r="476" spans="1:36" x14ac:dyDescent="0.3">
      <c r="A476" s="1" t="s">
        <v>470</v>
      </c>
      <c r="B476" s="2">
        <v>4721056</v>
      </c>
      <c r="C476" s="3" t="s">
        <v>2935</v>
      </c>
      <c r="D476" s="4">
        <v>2735.7712940000001</v>
      </c>
      <c r="E476" s="3" t="s">
        <v>3090</v>
      </c>
      <c r="F476" s="3" t="s">
        <v>3090</v>
      </c>
      <c r="G476" s="3" t="s">
        <v>3130</v>
      </c>
      <c r="H476" s="3" t="s">
        <v>3130</v>
      </c>
      <c r="I476" s="3" t="s">
        <v>3297</v>
      </c>
      <c r="J476" s="4">
        <v>-12.029069</v>
      </c>
      <c r="K476" s="4">
        <v>-14.799037</v>
      </c>
      <c r="L476" s="4">
        <v>-9.9451839999999994</v>
      </c>
      <c r="M476" s="4">
        <v>-5.1546390000000004</v>
      </c>
      <c r="N476" s="4">
        <v>13.302486999999999</v>
      </c>
      <c r="O476" s="4" t="s">
        <v>2924</v>
      </c>
      <c r="P476" s="4">
        <v>1.679813</v>
      </c>
      <c r="Q476" s="4">
        <v>9.7723069999999996</v>
      </c>
      <c r="R476" s="4" t="s">
        <v>2924</v>
      </c>
      <c r="S476" s="3" t="s">
        <v>4214</v>
      </c>
      <c r="T476" s="4">
        <v>46</v>
      </c>
      <c r="U476" s="4">
        <v>2735.7712940000001</v>
      </c>
      <c r="V476" s="10">
        <v>3991.7332940000001</v>
      </c>
      <c r="W476" s="4">
        <v>2.4347826086956501</v>
      </c>
      <c r="X476" s="4">
        <v>56.25</v>
      </c>
      <c r="Y476" s="4">
        <v>43.5</v>
      </c>
      <c r="Z476" s="4">
        <v>13.302486999999999</v>
      </c>
      <c r="AA476" s="10">
        <v>23.958333333300001</v>
      </c>
      <c r="AB476" s="10">
        <v>14.72</v>
      </c>
      <c r="AC476" s="4">
        <v>3.8787720000000001</v>
      </c>
      <c r="AD476" s="4">
        <v>4.2997024949957998</v>
      </c>
      <c r="AE476" s="4">
        <v>3.9073979699163002</v>
      </c>
      <c r="AF476" s="4">
        <v>9.7723069999999996</v>
      </c>
      <c r="AG476" s="4">
        <v>11.908245770157301</v>
      </c>
      <c r="AH476" s="4">
        <v>11.3202444961843</v>
      </c>
      <c r="AI476" s="4">
        <v>1.679813</v>
      </c>
      <c r="AJ476" s="4">
        <v>1.7189190000000001</v>
      </c>
    </row>
    <row r="477" spans="1:36" x14ac:dyDescent="0.3">
      <c r="A477" s="1" t="s">
        <v>471</v>
      </c>
      <c r="B477" s="2">
        <v>4966222</v>
      </c>
      <c r="C477" s="3" t="s">
        <v>2935</v>
      </c>
      <c r="D477" s="4">
        <v>2344.9325223999999</v>
      </c>
      <c r="E477" s="3" t="s">
        <v>2945</v>
      </c>
      <c r="F477" s="3" t="s">
        <v>3021</v>
      </c>
      <c r="G477" s="3" t="s">
        <v>3022</v>
      </c>
      <c r="H477" s="3" t="s">
        <v>3022</v>
      </c>
      <c r="I477" s="3" t="s">
        <v>3160</v>
      </c>
      <c r="J477" s="4">
        <v>-17.305893000000001</v>
      </c>
      <c r="K477" s="4">
        <v>-9.5652170000000005</v>
      </c>
      <c r="L477" s="4">
        <v>16.239315999999999</v>
      </c>
      <c r="M477" s="4">
        <v>0.71204800000000001</v>
      </c>
      <c r="N477" s="4" t="s">
        <v>2924</v>
      </c>
      <c r="O477" s="4">
        <v>45.391528000000001</v>
      </c>
      <c r="P477" s="4">
        <v>3.011412</v>
      </c>
      <c r="Q477" s="4" t="s">
        <v>2924</v>
      </c>
      <c r="R477" s="4">
        <v>28.909773000000001</v>
      </c>
      <c r="S477" s="3" t="s">
        <v>4215</v>
      </c>
      <c r="T477" s="4">
        <v>35.36</v>
      </c>
      <c r="U477" s="4">
        <v>2344.9325223999999</v>
      </c>
      <c r="V477" s="10">
        <v>2066.5175220000001</v>
      </c>
      <c r="W477" s="4">
        <v>0</v>
      </c>
      <c r="X477" s="4">
        <v>45.15</v>
      </c>
      <c r="Y477" s="4">
        <v>26.76</v>
      </c>
      <c r="Z477" s="4" t="s">
        <v>2924</v>
      </c>
      <c r="AA477" s="10">
        <v>66.716981132000001</v>
      </c>
      <c r="AB477" s="10">
        <v>69.928410394300002</v>
      </c>
      <c r="AC477" s="4">
        <v>2.321596</v>
      </c>
      <c r="AD477" s="4">
        <v>2.4733905078863998</v>
      </c>
      <c r="AE477" s="4">
        <v>2.4918363022248999</v>
      </c>
      <c r="AF477" s="4" t="s">
        <v>2924</v>
      </c>
      <c r="AG477" s="4">
        <v>37.618667038026103</v>
      </c>
      <c r="AH477" s="4">
        <v>41.724858981671701</v>
      </c>
      <c r="AI477" s="4">
        <v>3.011412</v>
      </c>
      <c r="AJ477" s="4">
        <v>3.5395400000000001</v>
      </c>
    </row>
    <row r="478" spans="1:36" x14ac:dyDescent="0.3">
      <c r="A478" s="1" t="s">
        <v>472</v>
      </c>
      <c r="B478" s="2">
        <v>4917416</v>
      </c>
      <c r="C478" s="3" t="s">
        <v>2919</v>
      </c>
      <c r="D478" s="4">
        <v>5045.37392198</v>
      </c>
      <c r="E478" s="3" t="s">
        <v>3006</v>
      </c>
      <c r="F478" s="3" t="s">
        <v>3007</v>
      </c>
      <c r="G478" s="3" t="s">
        <v>3008</v>
      </c>
      <c r="H478" s="3" t="s">
        <v>3009</v>
      </c>
      <c r="I478" s="3" t="s">
        <v>3298</v>
      </c>
      <c r="J478" s="4">
        <v>81.431845999999993</v>
      </c>
      <c r="K478" s="4">
        <v>37.682322999999997</v>
      </c>
      <c r="L478" s="4">
        <v>8.5566580000000005</v>
      </c>
      <c r="M478" s="4">
        <v>-4.837218</v>
      </c>
      <c r="N478" s="4">
        <v>11.785795999999999</v>
      </c>
      <c r="O478" s="4">
        <v>12.891868000000001</v>
      </c>
      <c r="P478" s="4">
        <v>2.6519409999999999</v>
      </c>
      <c r="Q478" s="4">
        <v>7.2613779999999997</v>
      </c>
      <c r="R478" s="4">
        <v>13.797838</v>
      </c>
      <c r="S478" s="3" t="s">
        <v>4216</v>
      </c>
      <c r="T478" s="4">
        <v>102.89</v>
      </c>
      <c r="U478" s="4">
        <v>5045.37392198</v>
      </c>
      <c r="V478" s="10">
        <v>4288.2939210000004</v>
      </c>
      <c r="W478" s="4">
        <v>3.9615122946836401</v>
      </c>
      <c r="X478" s="4">
        <v>114.06</v>
      </c>
      <c r="Y478" s="4">
        <v>53.02</v>
      </c>
      <c r="Z478" s="4">
        <v>11.785795999999999</v>
      </c>
      <c r="AA478" s="10">
        <v>16.528514056199999</v>
      </c>
      <c r="AB478" s="10">
        <v>12.005834305700001</v>
      </c>
      <c r="AC478" s="4">
        <v>1.6164130000000001</v>
      </c>
      <c r="AD478" s="4">
        <v>1.8340267861610999</v>
      </c>
      <c r="AE478" s="4">
        <v>1.6678245952263</v>
      </c>
      <c r="AF478" s="4">
        <v>7.2613779999999997</v>
      </c>
      <c r="AG478" s="4">
        <v>9.5126307031943007</v>
      </c>
      <c r="AH478" s="4">
        <v>7.0728911776347996</v>
      </c>
      <c r="AI478" s="4">
        <v>2.6519409999999999</v>
      </c>
      <c r="AJ478" s="4">
        <v>2.7411750000000001</v>
      </c>
    </row>
    <row r="479" spans="1:36" x14ac:dyDescent="0.3">
      <c r="A479" s="1" t="s">
        <v>473</v>
      </c>
      <c r="B479" s="2">
        <v>4109349</v>
      </c>
      <c r="C479" s="3" t="s">
        <v>2919</v>
      </c>
      <c r="D479" s="4">
        <v>1751.5847009500001</v>
      </c>
      <c r="E479" s="3" t="s">
        <v>3093</v>
      </c>
      <c r="F479" s="3" t="s">
        <v>3093</v>
      </c>
      <c r="G479" s="3" t="s">
        <v>3094</v>
      </c>
      <c r="H479" s="3" t="s">
        <v>3299</v>
      </c>
      <c r="I479" s="3" t="s">
        <v>3300</v>
      </c>
      <c r="J479" s="4">
        <v>18.684517</v>
      </c>
      <c r="K479" s="4">
        <v>13.277778</v>
      </c>
      <c r="L479" s="4">
        <v>-2.0182609999999999</v>
      </c>
      <c r="M479" s="4">
        <v>-4.6304959999999999</v>
      </c>
      <c r="N479" s="4" t="s">
        <v>2924</v>
      </c>
      <c r="O479" s="4" t="s">
        <v>2924</v>
      </c>
      <c r="P479" s="4" t="s">
        <v>2924</v>
      </c>
      <c r="Q479" s="4">
        <v>13.028549999999999</v>
      </c>
      <c r="R479" s="4">
        <v>21.419191999999999</v>
      </c>
      <c r="S479" s="3" t="s">
        <v>4217</v>
      </c>
      <c r="T479" s="4">
        <v>20.39</v>
      </c>
      <c r="U479" s="4">
        <v>1751.5847009500001</v>
      </c>
      <c r="V479" s="10">
        <v>4145.6846999999998</v>
      </c>
      <c r="W479" s="4">
        <v>0</v>
      </c>
      <c r="X479" s="4">
        <v>25.289899999999999</v>
      </c>
      <c r="Y479" s="5">
        <v>9.9719999999999995</v>
      </c>
      <c r="Z479" s="4" t="s">
        <v>2924</v>
      </c>
      <c r="AA479" s="10">
        <v>72.821428571400006</v>
      </c>
      <c r="AB479" s="10" t="s">
        <v>2924</v>
      </c>
      <c r="AC479" s="4">
        <v>0.98322900000000002</v>
      </c>
      <c r="AD479" s="4">
        <v>0.99571557548739997</v>
      </c>
      <c r="AE479" s="4">
        <v>0.99497123071240001</v>
      </c>
      <c r="AF479" s="4">
        <v>13.028549999999999</v>
      </c>
      <c r="AG479" s="4">
        <v>15.475417002005299</v>
      </c>
      <c r="AH479" s="4">
        <v>22.712058335751198</v>
      </c>
      <c r="AI479" s="4" t="s">
        <v>2924</v>
      </c>
      <c r="AJ479" s="4" t="s">
        <v>2924</v>
      </c>
    </row>
    <row r="480" spans="1:36" x14ac:dyDescent="0.3">
      <c r="A480" s="1" t="s">
        <v>474</v>
      </c>
      <c r="B480" s="2">
        <v>101149</v>
      </c>
      <c r="C480" s="3" t="s">
        <v>2919</v>
      </c>
      <c r="D480" s="4">
        <v>632.94280556000001</v>
      </c>
      <c r="E480" s="3" t="s">
        <v>2930</v>
      </c>
      <c r="F480" s="3" t="s">
        <v>2931</v>
      </c>
      <c r="G480" s="3" t="s">
        <v>2931</v>
      </c>
      <c r="H480" s="3" t="s">
        <v>2932</v>
      </c>
      <c r="I480" s="3" t="s">
        <v>2933</v>
      </c>
      <c r="J480" s="4">
        <v>13.605442</v>
      </c>
      <c r="K480" s="4">
        <v>8.0637129999999999</v>
      </c>
      <c r="L480" s="4">
        <v>-6.2405530000000002</v>
      </c>
      <c r="M480" s="4">
        <v>-5.3205410000000004</v>
      </c>
      <c r="N480" s="4">
        <v>13.56875</v>
      </c>
      <c r="O480" s="4" t="s">
        <v>2924</v>
      </c>
      <c r="P480" s="4">
        <v>1.1944650000000001</v>
      </c>
      <c r="Q480" s="4" t="s">
        <v>2934</v>
      </c>
      <c r="R480" s="4" t="s">
        <v>2934</v>
      </c>
      <c r="S480" s="3" t="s">
        <v>4218</v>
      </c>
      <c r="T480" s="4">
        <v>43.42</v>
      </c>
      <c r="U480" s="4">
        <v>632.94280556000001</v>
      </c>
      <c r="V480" s="10" t="s">
        <v>2934</v>
      </c>
      <c r="W480" s="4">
        <v>3.8691847075080599</v>
      </c>
      <c r="X480" s="4">
        <v>50.07</v>
      </c>
      <c r="Y480" s="4">
        <v>28.62</v>
      </c>
      <c r="Z480" s="4">
        <v>13.564511</v>
      </c>
      <c r="AA480" s="10">
        <v>13.4564725571</v>
      </c>
      <c r="AB480" s="10">
        <v>12.855662472200001</v>
      </c>
      <c r="AC480" s="4" t="s">
        <v>2934</v>
      </c>
      <c r="AD480" s="4" t="s">
        <v>2934</v>
      </c>
      <c r="AE480" s="4" t="s">
        <v>2934</v>
      </c>
      <c r="AF480" s="4" t="s">
        <v>2934</v>
      </c>
      <c r="AG480" s="4" t="s">
        <v>2934</v>
      </c>
      <c r="AH480" s="4" t="s">
        <v>2934</v>
      </c>
      <c r="AI480" s="4">
        <v>1.1944650000000001</v>
      </c>
      <c r="AJ480" s="4">
        <v>1.456216</v>
      </c>
    </row>
    <row r="481" spans="1:36" x14ac:dyDescent="0.3">
      <c r="A481" s="1" t="s">
        <v>475</v>
      </c>
      <c r="B481" s="2">
        <v>103094</v>
      </c>
      <c r="C481" s="3" t="s">
        <v>2935</v>
      </c>
      <c r="D481" s="4">
        <v>12258.75059611</v>
      </c>
      <c r="E481" s="3" t="s">
        <v>2976</v>
      </c>
      <c r="F481" s="3" t="s">
        <v>2977</v>
      </c>
      <c r="G481" s="3" t="s">
        <v>3127</v>
      </c>
      <c r="H481" s="3" t="s">
        <v>3150</v>
      </c>
      <c r="I481" s="3" t="s">
        <v>2979</v>
      </c>
      <c r="J481" s="4">
        <v>17.506903000000001</v>
      </c>
      <c r="K481" s="4">
        <v>-8.2261799999999994</v>
      </c>
      <c r="L481" s="5">
        <v>-4.6864629999999998</v>
      </c>
      <c r="M481" s="4">
        <v>-4.3771319999999996</v>
      </c>
      <c r="N481" s="4">
        <v>36.363924050632903</v>
      </c>
      <c r="O481" s="4">
        <v>15.399357</v>
      </c>
      <c r="P481" s="5">
        <v>2.8052830000000002</v>
      </c>
      <c r="Q481" s="4">
        <v>17.564364000000001</v>
      </c>
      <c r="R481" s="4">
        <v>19.7836</v>
      </c>
      <c r="S481" s="3" t="s">
        <v>4219</v>
      </c>
      <c r="T481" s="5">
        <v>114.91</v>
      </c>
      <c r="U481" s="4">
        <v>12258.75059611</v>
      </c>
      <c r="V481" s="10">
        <v>15754.830596</v>
      </c>
      <c r="W481" s="4">
        <v>3.5854146723522802</v>
      </c>
      <c r="X481" s="4">
        <v>127.69</v>
      </c>
      <c r="Y481" s="4">
        <v>90.5</v>
      </c>
      <c r="Z481" s="4">
        <v>38.303333000000002</v>
      </c>
      <c r="AA481" s="10">
        <v>78.026753581799994</v>
      </c>
      <c r="AB481" s="10">
        <v>78.355028536700004</v>
      </c>
      <c r="AC481" s="4">
        <v>10.121641</v>
      </c>
      <c r="AD481" s="4">
        <v>10.037588063022801</v>
      </c>
      <c r="AE481" s="4">
        <v>10.1951552929422</v>
      </c>
      <c r="AF481" s="4">
        <v>17.564364000000001</v>
      </c>
      <c r="AG481" s="4">
        <v>17.656631692599401</v>
      </c>
      <c r="AH481" s="4">
        <v>17.792361078478301</v>
      </c>
      <c r="AI481" s="5">
        <v>2.8052830000000002</v>
      </c>
      <c r="AJ481" s="5">
        <v>2.8052830000000002</v>
      </c>
    </row>
    <row r="482" spans="1:36" x14ac:dyDescent="0.3">
      <c r="A482" s="1" t="s">
        <v>476</v>
      </c>
      <c r="B482" s="2">
        <v>4910526</v>
      </c>
      <c r="C482" s="3" t="s">
        <v>2935</v>
      </c>
      <c r="D482" s="4">
        <v>1281.27815556</v>
      </c>
      <c r="E482" s="3" t="s">
        <v>2925</v>
      </c>
      <c r="F482" s="3" t="s">
        <v>2926</v>
      </c>
      <c r="G482" s="3" t="s">
        <v>2927</v>
      </c>
      <c r="H482" s="3" t="s">
        <v>3024</v>
      </c>
      <c r="I482" s="3" t="s">
        <v>3301</v>
      </c>
      <c r="J482" s="4">
        <v>-20.336449000000002</v>
      </c>
      <c r="K482" s="4">
        <v>-12.4846</v>
      </c>
      <c r="L482" s="4">
        <v>-6.6170030000000004</v>
      </c>
      <c r="M482" s="4">
        <v>-5.6662239999999997</v>
      </c>
      <c r="N482" s="4" t="s">
        <v>2924</v>
      </c>
      <c r="O482" s="4">
        <v>12.860590999999999</v>
      </c>
      <c r="P482" s="4">
        <v>8.9613119999999995</v>
      </c>
      <c r="Q482" s="4">
        <v>12.522562000000001</v>
      </c>
      <c r="R482" s="4">
        <v>25.005597000000002</v>
      </c>
      <c r="S482" s="3" t="s">
        <v>4220</v>
      </c>
      <c r="T482" s="4">
        <v>21.31</v>
      </c>
      <c r="U482" s="4">
        <v>1281.27815556</v>
      </c>
      <c r="V482" s="10">
        <v>4889.8851549999999</v>
      </c>
      <c r="W482" s="4">
        <v>2.34631628343501</v>
      </c>
      <c r="X482" s="4">
        <v>28.72</v>
      </c>
      <c r="Y482" s="4">
        <v>17.29</v>
      </c>
      <c r="Z482" s="4" t="s">
        <v>2924</v>
      </c>
      <c r="AA482" s="10">
        <v>38.437950937899998</v>
      </c>
      <c r="AB482" s="10" t="s">
        <v>2924</v>
      </c>
      <c r="AC482" s="4">
        <v>0.81432400000000005</v>
      </c>
      <c r="AD482" s="4">
        <v>0.76413020968940004</v>
      </c>
      <c r="AE482" s="4">
        <v>0.81156601795420003</v>
      </c>
      <c r="AF482" s="4">
        <v>12.522562000000001</v>
      </c>
      <c r="AG482" s="4">
        <v>16.2640423014726</v>
      </c>
      <c r="AH482" s="4">
        <v>27.750700437886799</v>
      </c>
      <c r="AI482" s="4">
        <v>8.9613119999999995</v>
      </c>
      <c r="AJ482" s="4" t="s">
        <v>2924</v>
      </c>
    </row>
    <row r="483" spans="1:36" x14ac:dyDescent="0.3">
      <c r="A483" s="1" t="s">
        <v>477</v>
      </c>
      <c r="B483" s="2">
        <v>4966153</v>
      </c>
      <c r="C483" s="3" t="s">
        <v>2940</v>
      </c>
      <c r="D483" s="4">
        <v>3783.2859820049998</v>
      </c>
      <c r="E483" s="3" t="s">
        <v>2945</v>
      </c>
      <c r="F483" s="3" t="s">
        <v>2990</v>
      </c>
      <c r="G483" s="3" t="s">
        <v>2990</v>
      </c>
      <c r="H483" s="3" t="s">
        <v>2991</v>
      </c>
      <c r="I483" s="3" t="s">
        <v>2992</v>
      </c>
      <c r="J483" s="4">
        <v>21.615114999999999</v>
      </c>
      <c r="K483" s="4">
        <v>12.126715000000001</v>
      </c>
      <c r="L483" s="4">
        <v>10.888652</v>
      </c>
      <c r="M483" s="4">
        <v>11.332977</v>
      </c>
      <c r="N483" s="4">
        <v>38.218707000000002</v>
      </c>
      <c r="O483" s="4" t="s">
        <v>2934</v>
      </c>
      <c r="P483" s="4">
        <v>7.3628650000000002</v>
      </c>
      <c r="Q483" s="4">
        <v>32.788013999999997</v>
      </c>
      <c r="R483" s="4" t="s">
        <v>2934</v>
      </c>
      <c r="S483" s="3" t="s">
        <v>4221</v>
      </c>
      <c r="T483" s="4">
        <v>83.355000000000004</v>
      </c>
      <c r="U483" s="4">
        <v>3783.2859820049998</v>
      </c>
      <c r="V483" s="10">
        <v>3498.2679819999998</v>
      </c>
      <c r="W483" s="4">
        <v>1.5955851478615599</v>
      </c>
      <c r="X483" s="5">
        <v>140.5</v>
      </c>
      <c r="Y483" s="4">
        <v>65.180000000000007</v>
      </c>
      <c r="Z483" s="4">
        <v>38.218707000000002</v>
      </c>
      <c r="AA483" s="10">
        <v>27.055405887799999</v>
      </c>
      <c r="AB483" s="10">
        <v>29.8442534908</v>
      </c>
      <c r="AC483" s="4">
        <v>8.7318949999999997</v>
      </c>
      <c r="AD483" s="4">
        <v>7.3423457648320998</v>
      </c>
      <c r="AE483" s="4">
        <v>8.1932758172582005</v>
      </c>
      <c r="AF483" s="4">
        <v>32.788013999999997</v>
      </c>
      <c r="AG483" s="4">
        <v>22.813724893292999</v>
      </c>
      <c r="AH483" s="4">
        <v>25.871330253958899</v>
      </c>
      <c r="AI483" s="4">
        <v>7.3628650000000002</v>
      </c>
      <c r="AJ483" s="4">
        <v>8.8968939999999996</v>
      </c>
    </row>
    <row r="484" spans="1:36" x14ac:dyDescent="0.3">
      <c r="A484" s="1" t="s">
        <v>1279</v>
      </c>
      <c r="B484" s="2">
        <v>4973411</v>
      </c>
      <c r="C484" s="3" t="s">
        <v>2919</v>
      </c>
      <c r="D484" s="4">
        <v>1005.253532</v>
      </c>
      <c r="E484" s="3" t="s">
        <v>2945</v>
      </c>
      <c r="F484" s="3" t="s">
        <v>2990</v>
      </c>
      <c r="G484" s="3" t="s">
        <v>2990</v>
      </c>
      <c r="H484" s="3" t="s">
        <v>2991</v>
      </c>
      <c r="I484" s="3" t="s">
        <v>3030</v>
      </c>
      <c r="J484" s="18">
        <v>-11.677534</v>
      </c>
      <c r="K484" s="18">
        <v>8.4030559999999994</v>
      </c>
      <c r="L484" s="18">
        <v>-4.1800639999999998</v>
      </c>
      <c r="M484" s="18">
        <v>-7.8825349999999998</v>
      </c>
      <c r="N484" s="4" t="s">
        <v>2924</v>
      </c>
      <c r="O484" s="4">
        <v>17.995169000000001</v>
      </c>
      <c r="P484" s="4">
        <v>1.441354</v>
      </c>
      <c r="Q484" s="4">
        <v>38.875005999999999</v>
      </c>
      <c r="R484" s="4">
        <v>14.303061</v>
      </c>
      <c r="S484" s="3" t="s">
        <v>5022</v>
      </c>
      <c r="T484" s="4">
        <v>29.8</v>
      </c>
      <c r="U484" s="4">
        <v>1005.253532</v>
      </c>
      <c r="V484" s="10">
        <v>1055.4175319999999</v>
      </c>
      <c r="W484" s="4">
        <v>0</v>
      </c>
      <c r="X484" s="18">
        <v>46.43</v>
      </c>
      <c r="Y484" s="18">
        <v>26.4</v>
      </c>
      <c r="Z484" s="4" t="s">
        <v>2924</v>
      </c>
      <c r="AA484" s="10">
        <v>25.132832925599999</v>
      </c>
      <c r="AB484" s="10">
        <v>82.450266994900005</v>
      </c>
      <c r="AC484" s="4">
        <v>1.2883039999999999</v>
      </c>
      <c r="AD484" s="4">
        <v>1.1246478149385</v>
      </c>
      <c r="AE484" s="4">
        <v>1.2522490863592</v>
      </c>
      <c r="AF484" s="4">
        <v>38.875005999999999</v>
      </c>
      <c r="AG484" s="4">
        <v>13.8188874893617</v>
      </c>
      <c r="AH484" s="4">
        <v>21.4189250532724</v>
      </c>
      <c r="AI484" s="4">
        <v>1.441354</v>
      </c>
      <c r="AJ484" s="4">
        <v>3.340058</v>
      </c>
    </row>
    <row r="485" spans="1:36" x14ac:dyDescent="0.3">
      <c r="A485" s="1" t="s">
        <v>479</v>
      </c>
      <c r="B485" s="2">
        <v>4772238</v>
      </c>
      <c r="C485" s="3" t="s">
        <v>2935</v>
      </c>
      <c r="D485" s="4">
        <v>1254.16588336</v>
      </c>
      <c r="E485" s="3" t="s">
        <v>2930</v>
      </c>
      <c r="F485" s="3" t="s">
        <v>2953</v>
      </c>
      <c r="G485" s="3" t="s">
        <v>2953</v>
      </c>
      <c r="H485" s="3" t="s">
        <v>3239</v>
      </c>
      <c r="I485" s="3" t="s">
        <v>3249</v>
      </c>
      <c r="J485" s="4">
        <v>1.3691679999999999</v>
      </c>
      <c r="K485" s="4">
        <v>3.5214919999999998</v>
      </c>
      <c r="L485" s="4">
        <v>-2.677702</v>
      </c>
      <c r="M485" s="4">
        <v>-2.7723740000000001</v>
      </c>
      <c r="N485" s="4" t="s">
        <v>2934</v>
      </c>
      <c r="O485" s="4" t="s">
        <v>2934</v>
      </c>
      <c r="P485" s="4">
        <v>0.66564500000000004</v>
      </c>
      <c r="Q485" s="4" t="s">
        <v>2924</v>
      </c>
      <c r="R485" s="4" t="s">
        <v>2924</v>
      </c>
      <c r="S485" s="3" t="s">
        <v>4223</v>
      </c>
      <c r="T485" s="4">
        <v>19.989999999999998</v>
      </c>
      <c r="U485" s="4">
        <v>1254.16588336</v>
      </c>
      <c r="V485" s="10">
        <v>1393.565883</v>
      </c>
      <c r="W485" s="4">
        <v>2.4012006003001498</v>
      </c>
      <c r="X485" s="4">
        <v>22.99</v>
      </c>
      <c r="Y485" s="4">
        <v>16.940000000000001</v>
      </c>
      <c r="Z485" s="4" t="s">
        <v>2924</v>
      </c>
      <c r="AA485" s="10" t="s">
        <v>2924</v>
      </c>
      <c r="AB485" s="10" t="s">
        <v>2924</v>
      </c>
      <c r="AC485" s="4">
        <v>3.017029</v>
      </c>
      <c r="AD485" s="4">
        <v>3.1316087258427001</v>
      </c>
      <c r="AE485" s="4">
        <v>3.1071703076923001</v>
      </c>
      <c r="AF485" s="4" t="s">
        <v>2924</v>
      </c>
      <c r="AG485" s="4" t="s">
        <v>2924</v>
      </c>
      <c r="AH485" s="4" t="s">
        <v>2924</v>
      </c>
      <c r="AI485" s="4">
        <v>0.66564500000000004</v>
      </c>
      <c r="AJ485" s="4">
        <v>0.690859</v>
      </c>
    </row>
    <row r="486" spans="1:36" x14ac:dyDescent="0.3">
      <c r="A486" s="1" t="s">
        <v>480</v>
      </c>
      <c r="B486" s="2">
        <v>4094418</v>
      </c>
      <c r="C486" s="3" t="s">
        <v>2919</v>
      </c>
      <c r="D486" s="4">
        <v>699.20752775999995</v>
      </c>
      <c r="E486" s="3" t="s">
        <v>2930</v>
      </c>
      <c r="F486" s="3" t="s">
        <v>2953</v>
      </c>
      <c r="G486" s="3" t="s">
        <v>2953</v>
      </c>
      <c r="H486" s="3" t="s">
        <v>3040</v>
      </c>
      <c r="I486" s="3" t="s">
        <v>3211</v>
      </c>
      <c r="J486" s="4">
        <v>29.986432000000001</v>
      </c>
      <c r="K486" s="4">
        <v>42.136499000000001</v>
      </c>
      <c r="L486" s="4">
        <v>7.8828829999999996</v>
      </c>
      <c r="M486" s="4">
        <v>3.5675680000000001</v>
      </c>
      <c r="N486" s="4">
        <v>56.352941000000001</v>
      </c>
      <c r="O486" s="4" t="s">
        <v>2924</v>
      </c>
      <c r="P486" s="4">
        <v>3.7539180000000001</v>
      </c>
      <c r="Q486" s="4">
        <v>22.615774999999999</v>
      </c>
      <c r="R486" s="4" t="s">
        <v>2924</v>
      </c>
      <c r="S486" s="3" t="s">
        <v>4224</v>
      </c>
      <c r="T486" s="5">
        <v>9.58</v>
      </c>
      <c r="U486" s="4">
        <v>699.20752775999995</v>
      </c>
      <c r="V486" s="10">
        <v>716.27552700000001</v>
      </c>
      <c r="W486" s="4">
        <v>0</v>
      </c>
      <c r="X486" s="5">
        <v>10.48</v>
      </c>
      <c r="Y486" s="5">
        <v>5.7450000000000001</v>
      </c>
      <c r="Z486" s="4">
        <v>56.352941000000001</v>
      </c>
      <c r="AA486" s="10">
        <v>27.4262811336</v>
      </c>
      <c r="AB486" s="10">
        <v>30.509554140100001</v>
      </c>
      <c r="AC486" s="4">
        <v>2.5881769999999999</v>
      </c>
      <c r="AD486" s="4">
        <v>2.2088984581281998</v>
      </c>
      <c r="AE486" s="4">
        <v>2.2955635972642998</v>
      </c>
      <c r="AF486" s="4">
        <v>22.615774999999999</v>
      </c>
      <c r="AG486" s="4">
        <v>14.3138018500866</v>
      </c>
      <c r="AH486" s="4">
        <v>15.5604399607837</v>
      </c>
      <c r="AI486" s="4">
        <v>3.7539180000000001</v>
      </c>
      <c r="AJ486" s="4">
        <v>12.313625</v>
      </c>
    </row>
    <row r="487" spans="1:36" x14ac:dyDescent="0.3">
      <c r="A487" s="1" t="s">
        <v>481</v>
      </c>
      <c r="B487" s="2">
        <v>100774</v>
      </c>
      <c r="C487" s="3" t="s">
        <v>2919</v>
      </c>
      <c r="D487" s="4">
        <v>624.23416427999996</v>
      </c>
      <c r="E487" s="3" t="s">
        <v>2930</v>
      </c>
      <c r="F487" s="3" t="s">
        <v>2931</v>
      </c>
      <c r="G487" s="3" t="s">
        <v>2931</v>
      </c>
      <c r="H487" s="3" t="s">
        <v>2932</v>
      </c>
      <c r="I487" s="3" t="s">
        <v>2933</v>
      </c>
      <c r="J487" s="4">
        <v>19.960925</v>
      </c>
      <c r="K487" s="4">
        <v>2.078138</v>
      </c>
      <c r="L487" s="4">
        <v>-3.9374189999999998</v>
      </c>
      <c r="M487" s="4">
        <v>-5.1981469999999996</v>
      </c>
      <c r="N487" s="4">
        <v>12.1184210526316</v>
      </c>
      <c r="O487" s="4">
        <v>12.765072999999999</v>
      </c>
      <c r="P487" s="4">
        <v>1.3100529999999999</v>
      </c>
      <c r="Q487" s="4" t="s">
        <v>2934</v>
      </c>
      <c r="R487" s="4" t="s">
        <v>2934</v>
      </c>
      <c r="S487" s="3" t="s">
        <v>4225</v>
      </c>
      <c r="T487" s="4">
        <v>36.840000000000003</v>
      </c>
      <c r="U487" s="4">
        <v>624.23416427999996</v>
      </c>
      <c r="V487" s="10" t="s">
        <v>2934</v>
      </c>
      <c r="W487" s="4">
        <v>2.4972855591748102</v>
      </c>
      <c r="X487" s="4">
        <v>40.86</v>
      </c>
      <c r="Y487" s="4">
        <v>25.45</v>
      </c>
      <c r="Z487" s="4">
        <v>12.118421</v>
      </c>
      <c r="AA487" s="10">
        <v>12.4320858502</v>
      </c>
      <c r="AB487" s="10">
        <v>11.948121024900001</v>
      </c>
      <c r="AC487" s="4" t="s">
        <v>2934</v>
      </c>
      <c r="AD487" s="4" t="s">
        <v>2934</v>
      </c>
      <c r="AE487" s="4" t="s">
        <v>2934</v>
      </c>
      <c r="AF487" s="4" t="s">
        <v>2934</v>
      </c>
      <c r="AG487" s="4" t="s">
        <v>2934</v>
      </c>
      <c r="AH487" s="4" t="s">
        <v>2934</v>
      </c>
      <c r="AI487" s="4">
        <v>1.3100529999999999</v>
      </c>
      <c r="AJ487" s="4">
        <v>1.6269210000000001</v>
      </c>
    </row>
    <row r="488" spans="1:36" x14ac:dyDescent="0.3">
      <c r="A488" s="1" t="s">
        <v>482</v>
      </c>
      <c r="B488" s="2">
        <v>4980655</v>
      </c>
      <c r="C488" s="3" t="s">
        <v>2919</v>
      </c>
      <c r="D488" s="4">
        <v>1079.5814173700001</v>
      </c>
      <c r="E488" s="3" t="s">
        <v>2936</v>
      </c>
      <c r="F488" s="3" t="s">
        <v>3056</v>
      </c>
      <c r="G488" s="3" t="s">
        <v>3302</v>
      </c>
      <c r="H488" s="3" t="s">
        <v>3302</v>
      </c>
      <c r="I488" s="3" t="s">
        <v>3303</v>
      </c>
      <c r="J488" s="4">
        <v>34.865062000000002</v>
      </c>
      <c r="K488" s="4">
        <v>5.7780319999999996</v>
      </c>
      <c r="L488" s="4">
        <v>-0.32345000000000002</v>
      </c>
      <c r="M488" s="4">
        <v>-0.59139799999999998</v>
      </c>
      <c r="N488" s="4">
        <v>74.8583</v>
      </c>
      <c r="O488" s="4" t="s">
        <v>2924</v>
      </c>
      <c r="P488" s="4">
        <v>0.83525300000000002</v>
      </c>
      <c r="Q488" s="4">
        <v>10.702714</v>
      </c>
      <c r="R488" s="4" t="s">
        <v>2924</v>
      </c>
      <c r="S488" s="3" t="s">
        <v>4226</v>
      </c>
      <c r="T488" s="4">
        <v>18.489999999999998</v>
      </c>
      <c r="U488" s="4">
        <v>1079.5814173700001</v>
      </c>
      <c r="V488" s="10">
        <v>3586.1584170000001</v>
      </c>
      <c r="W488" s="4">
        <v>3.2449972958355899</v>
      </c>
      <c r="X488" s="4">
        <v>20.260000000000002</v>
      </c>
      <c r="Y488" s="4">
        <v>13.41</v>
      </c>
      <c r="Z488" s="4">
        <v>21.651053999999998</v>
      </c>
      <c r="AA488" s="10">
        <v>10.505681818099999</v>
      </c>
      <c r="AB488" s="10">
        <v>13.3021582733</v>
      </c>
      <c r="AC488" s="4">
        <v>8.0172550000000005</v>
      </c>
      <c r="AD488" s="4">
        <v>8.1921680234011998</v>
      </c>
      <c r="AE488" s="4">
        <v>8.6664301998942008</v>
      </c>
      <c r="AF488" s="4">
        <v>10.702714</v>
      </c>
      <c r="AG488" s="4">
        <v>10.4403332403663</v>
      </c>
      <c r="AH488" s="4">
        <v>11.5437727123191</v>
      </c>
      <c r="AI488" s="4">
        <v>0.83525300000000002</v>
      </c>
      <c r="AJ488" s="4">
        <v>0.916072</v>
      </c>
    </row>
    <row r="489" spans="1:36" x14ac:dyDescent="0.3">
      <c r="A489" s="1" t="s">
        <v>483</v>
      </c>
      <c r="B489" s="2">
        <v>103239</v>
      </c>
      <c r="C489" s="3" t="s">
        <v>2935</v>
      </c>
      <c r="D489" s="4">
        <v>68156.821526400003</v>
      </c>
      <c r="E489" s="3" t="s">
        <v>2930</v>
      </c>
      <c r="F489" s="3" t="s">
        <v>2953</v>
      </c>
      <c r="G489" s="3" t="s">
        <v>3101</v>
      </c>
      <c r="H489" s="3" t="s">
        <v>3101</v>
      </c>
      <c r="I489" s="3" t="s">
        <v>3304</v>
      </c>
      <c r="J489" s="4">
        <v>37.698473999999997</v>
      </c>
      <c r="K489" s="4">
        <v>17.316784999999999</v>
      </c>
      <c r="L489" s="4">
        <v>-1.129006</v>
      </c>
      <c r="M489" s="4">
        <v>-3.186474</v>
      </c>
      <c r="N489" s="4">
        <v>17.864999999999998</v>
      </c>
      <c r="O489" s="4">
        <v>3.18194</v>
      </c>
      <c r="P489" s="4">
        <v>1.1734990000000001</v>
      </c>
      <c r="Q489" s="4" t="s">
        <v>2934</v>
      </c>
      <c r="R489" s="4" t="s">
        <v>2934</v>
      </c>
      <c r="S489" s="3" t="s">
        <v>4227</v>
      </c>
      <c r="T489" s="5">
        <v>178.65</v>
      </c>
      <c r="U489" s="4">
        <v>68156.821526400003</v>
      </c>
      <c r="V489" s="10" t="s">
        <v>2934</v>
      </c>
      <c r="W489" s="4">
        <v>1.34340890008396</v>
      </c>
      <c r="X489" s="5">
        <v>198.3</v>
      </c>
      <c r="Y489" s="4">
        <v>123.23</v>
      </c>
      <c r="Z489" s="4">
        <v>17.864999999999998</v>
      </c>
      <c r="AA489" s="10">
        <v>11.8355935684</v>
      </c>
      <c r="AB489" s="10">
        <v>13.120843964400001</v>
      </c>
      <c r="AC489" s="4" t="s">
        <v>2934</v>
      </c>
      <c r="AD489" s="4" t="s">
        <v>2934</v>
      </c>
      <c r="AE489" s="4" t="s">
        <v>2934</v>
      </c>
      <c r="AF489" s="4" t="s">
        <v>2934</v>
      </c>
      <c r="AG489" s="4" t="s">
        <v>2934</v>
      </c>
      <c r="AH489" s="4" t="s">
        <v>2934</v>
      </c>
      <c r="AI489" s="4">
        <v>1.1734990000000001</v>
      </c>
      <c r="AJ489" s="4">
        <v>1.5945339999999999</v>
      </c>
    </row>
    <row r="490" spans="1:36" x14ac:dyDescent="0.3">
      <c r="A490" s="1" t="s">
        <v>484</v>
      </c>
      <c r="B490" s="2">
        <v>4074337</v>
      </c>
      <c r="C490" s="3" t="s">
        <v>2919</v>
      </c>
      <c r="D490" s="4">
        <v>1003.8047192499999</v>
      </c>
      <c r="E490" s="3" t="s">
        <v>2930</v>
      </c>
      <c r="F490" s="3" t="s">
        <v>2953</v>
      </c>
      <c r="G490" s="3" t="s">
        <v>2954</v>
      </c>
      <c r="H490" s="3" t="s">
        <v>2955</v>
      </c>
      <c r="I490" s="3" t="s">
        <v>2971</v>
      </c>
      <c r="J490" s="4">
        <v>-11.442995</v>
      </c>
      <c r="K490" s="4">
        <v>-16.995267999999999</v>
      </c>
      <c r="L490" s="4">
        <v>-8.4384519999999998</v>
      </c>
      <c r="M490" s="4">
        <v>-3.1293139999999999</v>
      </c>
      <c r="N490" s="4">
        <v>12.749848999999999</v>
      </c>
      <c r="O490" s="4" t="s">
        <v>2924</v>
      </c>
      <c r="P490" s="4">
        <v>1.268607</v>
      </c>
      <c r="Q490" s="4">
        <v>10.020673</v>
      </c>
      <c r="R490" s="4">
        <v>16.058205999999998</v>
      </c>
      <c r="S490" s="3" t="s">
        <v>4228</v>
      </c>
      <c r="T490" s="4">
        <v>21.05</v>
      </c>
      <c r="U490" s="4">
        <v>1003.8047192499999</v>
      </c>
      <c r="V490" s="10">
        <v>1744.898719</v>
      </c>
      <c r="W490" s="4">
        <v>11.971496437054601</v>
      </c>
      <c r="X490" s="4">
        <v>27.23</v>
      </c>
      <c r="Y490" s="4">
        <v>20.68</v>
      </c>
      <c r="Z490" s="4">
        <v>12.749848999999999</v>
      </c>
      <c r="AA490" s="10">
        <v>8.4375501041999996</v>
      </c>
      <c r="AB490" s="10">
        <v>8.4765897128999992</v>
      </c>
      <c r="AC490" s="4">
        <v>8.9455840000000002</v>
      </c>
      <c r="AD490" s="4">
        <v>8.2833552289281993</v>
      </c>
      <c r="AE490" s="4">
        <v>8.4919996291529998</v>
      </c>
      <c r="AF490" s="4">
        <v>10.020673</v>
      </c>
      <c r="AG490" s="4" t="s">
        <v>2934</v>
      </c>
      <c r="AH490" s="4" t="s">
        <v>2934</v>
      </c>
      <c r="AI490" s="4">
        <v>1.268607</v>
      </c>
      <c r="AJ490" s="4">
        <v>1.268607</v>
      </c>
    </row>
    <row r="491" spans="1:36" x14ac:dyDescent="0.3">
      <c r="A491" s="1" t="s">
        <v>485</v>
      </c>
      <c r="B491" s="2">
        <v>4044379</v>
      </c>
      <c r="C491" s="3" t="s">
        <v>2919</v>
      </c>
      <c r="D491" s="4">
        <v>780.10123939000005</v>
      </c>
      <c r="E491" s="3" t="s">
        <v>2930</v>
      </c>
      <c r="F491" s="3" t="s">
        <v>2931</v>
      </c>
      <c r="G491" s="3" t="s">
        <v>2931</v>
      </c>
      <c r="H491" s="3" t="s">
        <v>2932</v>
      </c>
      <c r="I491" s="3" t="s">
        <v>3216</v>
      </c>
      <c r="J491" s="4">
        <v>-10.164425</v>
      </c>
      <c r="K491" s="4">
        <v>1.349073</v>
      </c>
      <c r="L491" s="4">
        <v>-9.75976</v>
      </c>
      <c r="M491" s="4">
        <v>-7.8220859999999997</v>
      </c>
      <c r="N491" s="4">
        <v>20.724137931034502</v>
      </c>
      <c r="O491" s="4">
        <v>32.663043000000002</v>
      </c>
      <c r="P491" s="4">
        <v>0.75664100000000001</v>
      </c>
      <c r="Q491" s="4" t="s">
        <v>2934</v>
      </c>
      <c r="R491" s="4" t="s">
        <v>2934</v>
      </c>
      <c r="S491" s="3" t="s">
        <v>4229</v>
      </c>
      <c r="T491" s="4">
        <v>6.01</v>
      </c>
      <c r="U491" s="4">
        <v>780.10123939000005</v>
      </c>
      <c r="V491" s="10" t="s">
        <v>2934</v>
      </c>
      <c r="W491" s="4">
        <v>5.6572379367720496</v>
      </c>
      <c r="X491" s="5">
        <v>7.2</v>
      </c>
      <c r="Y491" s="5">
        <v>4.7549999999999999</v>
      </c>
      <c r="Z491" s="4">
        <v>20.724138</v>
      </c>
      <c r="AA491" s="10">
        <v>13.659090909</v>
      </c>
      <c r="AB491" s="10">
        <v>13.659090909</v>
      </c>
      <c r="AC491" s="4" t="s">
        <v>2934</v>
      </c>
      <c r="AD491" s="4" t="s">
        <v>2934</v>
      </c>
      <c r="AE491" s="4" t="s">
        <v>2934</v>
      </c>
      <c r="AF491" s="4" t="s">
        <v>2934</v>
      </c>
      <c r="AG491" s="4" t="s">
        <v>2934</v>
      </c>
      <c r="AH491" s="4" t="s">
        <v>2934</v>
      </c>
      <c r="AI491" s="4">
        <v>0.75664100000000001</v>
      </c>
      <c r="AJ491" s="4">
        <v>0.76414499999999996</v>
      </c>
    </row>
    <row r="492" spans="1:36" x14ac:dyDescent="0.3">
      <c r="A492" s="1" t="s">
        <v>486</v>
      </c>
      <c r="B492" s="2">
        <v>4915674</v>
      </c>
      <c r="C492" s="3" t="s">
        <v>2935</v>
      </c>
      <c r="D492" s="4">
        <v>2487.5726206999998</v>
      </c>
      <c r="E492" s="3" t="s">
        <v>2925</v>
      </c>
      <c r="F492" s="3" t="s">
        <v>2996</v>
      </c>
      <c r="G492" s="3" t="s">
        <v>3120</v>
      </c>
      <c r="H492" s="3" t="s">
        <v>3121</v>
      </c>
      <c r="I492" s="3" t="s">
        <v>3305</v>
      </c>
      <c r="J492" s="4">
        <v>-57.867412000000002</v>
      </c>
      <c r="K492" s="4">
        <v>-44.894227999999998</v>
      </c>
      <c r="L492" s="4">
        <v>5.2894209999999999</v>
      </c>
      <c r="M492" s="4">
        <v>-1.2172289999999999</v>
      </c>
      <c r="N492" s="4" t="s">
        <v>2924</v>
      </c>
      <c r="O492" s="4">
        <v>6.6984130000000004</v>
      </c>
      <c r="P492" s="4">
        <v>1.675268</v>
      </c>
      <c r="Q492" s="4">
        <v>5.7709159999999997</v>
      </c>
      <c r="R492" s="4">
        <v>9.7237810000000007</v>
      </c>
      <c r="S492" s="3" t="s">
        <v>4230</v>
      </c>
      <c r="T492" s="4">
        <v>21.1</v>
      </c>
      <c r="U492" s="4">
        <v>2487.5726206999998</v>
      </c>
      <c r="V492" s="10">
        <v>5779.5726199999999</v>
      </c>
      <c r="W492" s="4">
        <v>0</v>
      </c>
      <c r="X492" s="4">
        <v>51.23</v>
      </c>
      <c r="Y492" s="4">
        <v>18.7</v>
      </c>
      <c r="Z492" s="4" t="s">
        <v>2924</v>
      </c>
      <c r="AA492" s="10">
        <v>13.408744280600001</v>
      </c>
      <c r="AB492" s="10">
        <v>12.603184842699999</v>
      </c>
      <c r="AC492" s="4">
        <v>1.205082</v>
      </c>
      <c r="AD492" s="4">
        <v>1.2774112826963999</v>
      </c>
      <c r="AE492" s="4">
        <v>1.2749670818533001</v>
      </c>
      <c r="AF492" s="4">
        <v>5.7709159999999997</v>
      </c>
      <c r="AG492" s="4">
        <v>14.9137983737597</v>
      </c>
      <c r="AH492" s="4">
        <v>15.890619527314801</v>
      </c>
      <c r="AI492" s="4">
        <v>1.675268</v>
      </c>
      <c r="AJ492" s="4" t="s">
        <v>2924</v>
      </c>
    </row>
    <row r="493" spans="1:36" x14ac:dyDescent="0.3">
      <c r="A493" s="1" t="s">
        <v>487</v>
      </c>
      <c r="B493" s="2">
        <v>4810335</v>
      </c>
      <c r="C493" s="3" t="s">
        <v>2956</v>
      </c>
      <c r="D493" s="4">
        <v>594.29169755999999</v>
      </c>
      <c r="E493" s="3" t="s">
        <v>2920</v>
      </c>
      <c r="F493" s="3" t="s">
        <v>2921</v>
      </c>
      <c r="G493" s="3" t="s">
        <v>2941</v>
      </c>
      <c r="H493" s="3" t="s">
        <v>2941</v>
      </c>
      <c r="I493" s="3" t="s">
        <v>2942</v>
      </c>
      <c r="J493" s="4">
        <v>193.707865</v>
      </c>
      <c r="K493" s="4">
        <v>158.811881</v>
      </c>
      <c r="L493" s="4">
        <v>-30.919661999999999</v>
      </c>
      <c r="M493" s="4">
        <v>-1.4328810000000001</v>
      </c>
      <c r="N493" s="4" t="s">
        <v>2924</v>
      </c>
      <c r="O493" s="4" t="s">
        <v>2924</v>
      </c>
      <c r="P493" s="4">
        <v>7.7200240000000004</v>
      </c>
      <c r="Q493" s="4" t="s">
        <v>2924</v>
      </c>
      <c r="R493" s="4" t="s">
        <v>2924</v>
      </c>
      <c r="S493" s="3" t="s">
        <v>4231</v>
      </c>
      <c r="T493" s="4">
        <v>13.07</v>
      </c>
      <c r="U493" s="4">
        <v>594.29169755999999</v>
      </c>
      <c r="V493" s="10">
        <v>510.91159699999997</v>
      </c>
      <c r="W493" s="4">
        <v>0</v>
      </c>
      <c r="X493" s="4">
        <v>23.4</v>
      </c>
      <c r="Y493" s="5">
        <v>3.52</v>
      </c>
      <c r="Z493" s="4" t="s">
        <v>2924</v>
      </c>
      <c r="AA493" s="10" t="s">
        <v>2924</v>
      </c>
      <c r="AB493" s="10" t="s">
        <v>2924</v>
      </c>
      <c r="AC493" s="4">
        <v>21.995463000000001</v>
      </c>
      <c r="AD493" s="4">
        <v>31.210238057422099</v>
      </c>
      <c r="AE493" s="4">
        <v>24.358945976240399</v>
      </c>
      <c r="AF493" s="4" t="s">
        <v>2924</v>
      </c>
      <c r="AG493" s="4" t="s">
        <v>2924</v>
      </c>
      <c r="AH493" s="4" t="s">
        <v>2924</v>
      </c>
      <c r="AI493" s="4">
        <v>7.7200240000000004</v>
      </c>
      <c r="AJ493" s="4">
        <v>7.7200240000000004</v>
      </c>
    </row>
    <row r="494" spans="1:36" x14ac:dyDescent="0.3">
      <c r="A494" s="1" t="s">
        <v>488</v>
      </c>
      <c r="B494" s="2">
        <v>4073203</v>
      </c>
      <c r="C494" s="3" t="s">
        <v>2935</v>
      </c>
      <c r="D494" s="4">
        <v>28625.00229484</v>
      </c>
      <c r="E494" s="3" t="s">
        <v>2920</v>
      </c>
      <c r="F494" s="3" t="s">
        <v>2960</v>
      </c>
      <c r="G494" s="3" t="s">
        <v>2973</v>
      </c>
      <c r="H494" s="3" t="s">
        <v>3002</v>
      </c>
      <c r="I494" s="3" t="s">
        <v>3003</v>
      </c>
      <c r="J494" s="4">
        <v>16.727523999999999</v>
      </c>
      <c r="K494" s="4">
        <v>5.7582259999999996</v>
      </c>
      <c r="L494" s="4">
        <v>-1.7118169999999999</v>
      </c>
      <c r="M494" s="4">
        <v>0.15241299999999999</v>
      </c>
      <c r="N494" s="4">
        <v>22.711213999999998</v>
      </c>
      <c r="O494" s="4">
        <v>26.717867999999999</v>
      </c>
      <c r="P494" s="4" t="s">
        <v>2924</v>
      </c>
      <c r="Q494" s="4">
        <v>10.056260999999999</v>
      </c>
      <c r="R494" s="4">
        <v>15.716901</v>
      </c>
      <c r="S494" s="3" t="s">
        <v>4232</v>
      </c>
      <c r="T494" s="4">
        <v>118.28</v>
      </c>
      <c r="U494" s="4">
        <v>28625.00229484</v>
      </c>
      <c r="V494" s="10">
        <v>30923.002294000002</v>
      </c>
      <c r="W494" s="4">
        <v>1.70984105512344</v>
      </c>
      <c r="X494" s="4">
        <v>126.23</v>
      </c>
      <c r="Y494" s="4">
        <v>93.17</v>
      </c>
      <c r="Z494" s="4">
        <v>22.711213999999998</v>
      </c>
      <c r="AA494" s="10">
        <v>14.8447501192</v>
      </c>
      <c r="AB494" s="10">
        <v>15.079521912300001</v>
      </c>
      <c r="AC494" s="4">
        <v>0.13777</v>
      </c>
      <c r="AD494" s="4">
        <v>0.13684052494580001</v>
      </c>
      <c r="AE494" s="4">
        <v>0.14038393815809999</v>
      </c>
      <c r="AF494" s="4">
        <v>10.056260999999999</v>
      </c>
      <c r="AG494" s="4">
        <v>9.7293515330893001</v>
      </c>
      <c r="AH494" s="4">
        <v>9.8210416903077995</v>
      </c>
      <c r="AI494" s="4" t="s">
        <v>2924</v>
      </c>
      <c r="AJ494" s="4" t="s">
        <v>2924</v>
      </c>
    </row>
    <row r="495" spans="1:36" x14ac:dyDescent="0.3">
      <c r="A495" s="1" t="s">
        <v>489</v>
      </c>
      <c r="B495" s="2">
        <v>4811704</v>
      </c>
      <c r="C495" s="3" t="s">
        <v>2940</v>
      </c>
      <c r="D495" s="4">
        <v>1105.39408131</v>
      </c>
      <c r="E495" s="3" t="s">
        <v>2920</v>
      </c>
      <c r="F495" s="3" t="s">
        <v>2921</v>
      </c>
      <c r="G495" s="3" t="s">
        <v>2941</v>
      </c>
      <c r="H495" s="3" t="s">
        <v>2941</v>
      </c>
      <c r="I495" s="3" t="s">
        <v>3306</v>
      </c>
      <c r="J495" s="4">
        <v>72.468619000000004</v>
      </c>
      <c r="K495" s="4">
        <v>-30.442119999999999</v>
      </c>
      <c r="L495" s="4">
        <v>-7.86768</v>
      </c>
      <c r="M495" s="4">
        <v>-9.8425200000000004</v>
      </c>
      <c r="N495" s="4" t="s">
        <v>2924</v>
      </c>
      <c r="O495" s="4" t="s">
        <v>2924</v>
      </c>
      <c r="P495" s="4">
        <v>4.0058309999999997</v>
      </c>
      <c r="Q495" s="4" t="s">
        <v>2924</v>
      </c>
      <c r="R495" s="4">
        <v>46.157038</v>
      </c>
      <c r="S495" s="3" t="s">
        <v>4233</v>
      </c>
      <c r="T495" s="4">
        <v>20.61</v>
      </c>
      <c r="U495" s="4">
        <v>1105.39408131</v>
      </c>
      <c r="V495" s="10">
        <v>894.50608099999999</v>
      </c>
      <c r="W495" s="4">
        <v>0</v>
      </c>
      <c r="X495" s="4">
        <v>34.840000000000003</v>
      </c>
      <c r="Y495" s="4">
        <v>7.42</v>
      </c>
      <c r="Z495" s="4" t="s">
        <v>2924</v>
      </c>
      <c r="AA495" s="10">
        <v>49.460043196500003</v>
      </c>
      <c r="AB495" s="10">
        <v>49.071428571399998</v>
      </c>
      <c r="AC495" s="4">
        <v>2.8599030000000001</v>
      </c>
      <c r="AD495" s="4">
        <v>2.5510588490625001</v>
      </c>
      <c r="AE495" s="4">
        <v>2.7236803257164999</v>
      </c>
      <c r="AF495" s="4" t="s">
        <v>2924</v>
      </c>
      <c r="AG495" s="4">
        <v>38.1844915670262</v>
      </c>
      <c r="AH495" s="4">
        <v>42.746197836373703</v>
      </c>
      <c r="AI495" s="4">
        <v>4.0058309999999997</v>
      </c>
      <c r="AJ495" s="4">
        <v>5.6839490000000001</v>
      </c>
    </row>
    <row r="496" spans="1:36" x14ac:dyDescent="0.3">
      <c r="A496" s="1" t="s">
        <v>490</v>
      </c>
      <c r="B496" s="2">
        <v>4531073</v>
      </c>
      <c r="C496" s="3" t="s">
        <v>2935</v>
      </c>
      <c r="D496" s="4">
        <v>5125.0805078399999</v>
      </c>
      <c r="E496" s="3" t="s">
        <v>2976</v>
      </c>
      <c r="F496" s="3" t="s">
        <v>2977</v>
      </c>
      <c r="G496" s="3" t="s">
        <v>3078</v>
      </c>
      <c r="H496" s="3" t="s">
        <v>3078</v>
      </c>
      <c r="I496" s="3" t="s">
        <v>2979</v>
      </c>
      <c r="J496" s="4">
        <v>19.842313000000001</v>
      </c>
      <c r="K496" s="4">
        <v>-9.7625329999999995</v>
      </c>
      <c r="L496" s="4">
        <v>-10.763209</v>
      </c>
      <c r="M496" s="4">
        <v>-5.0329750000000004</v>
      </c>
      <c r="N496" s="4">
        <v>38</v>
      </c>
      <c r="O496" s="4">
        <v>17.640232000000001</v>
      </c>
      <c r="P496" s="4">
        <v>1.9328860000000001</v>
      </c>
      <c r="Q496" s="4">
        <v>22.567820999999999</v>
      </c>
      <c r="R496" s="4">
        <v>23.468048</v>
      </c>
      <c r="S496" s="3" t="s">
        <v>4234</v>
      </c>
      <c r="T496" s="4">
        <v>27.36</v>
      </c>
      <c r="U496" s="4">
        <v>5125.0805078399999</v>
      </c>
      <c r="V496" s="10">
        <v>5147.2235069999997</v>
      </c>
      <c r="W496" s="4">
        <v>4.2397660818713403</v>
      </c>
      <c r="X496" s="4">
        <v>33.15</v>
      </c>
      <c r="Y496" s="4">
        <v>20.100000000000001</v>
      </c>
      <c r="Z496" s="4">
        <v>38.753540999999998</v>
      </c>
      <c r="AA496" s="10">
        <v>21.6455696202</v>
      </c>
      <c r="AB496" s="10">
        <v>33.163636363599998</v>
      </c>
      <c r="AC496" s="4">
        <v>19.129255000000001</v>
      </c>
      <c r="AD496" s="4">
        <v>15.8117816373192</v>
      </c>
      <c r="AE496" s="4">
        <v>18.962185756955499</v>
      </c>
      <c r="AF496" s="4">
        <v>22.567820999999999</v>
      </c>
      <c r="AG496" s="4">
        <v>15.513544773937699</v>
      </c>
      <c r="AH496" s="4">
        <v>19.9314966626164</v>
      </c>
      <c r="AI496" s="4">
        <v>1.9328860000000001</v>
      </c>
      <c r="AJ496" s="4">
        <v>1.9328860000000001</v>
      </c>
    </row>
    <row r="497" spans="1:36" x14ac:dyDescent="0.3">
      <c r="A497" s="1" t="s">
        <v>491</v>
      </c>
      <c r="B497" s="2">
        <v>107507545</v>
      </c>
      <c r="C497" s="3" t="s">
        <v>2919</v>
      </c>
      <c r="D497" s="4">
        <v>685.81313230000001</v>
      </c>
      <c r="E497" s="3" t="s">
        <v>2920</v>
      </c>
      <c r="F497" s="3" t="s">
        <v>2921</v>
      </c>
      <c r="G497" s="3" t="s">
        <v>2941</v>
      </c>
      <c r="H497" s="3" t="s">
        <v>2941</v>
      </c>
      <c r="I497" s="3"/>
      <c r="J497" s="4">
        <v>-38.505983999999998</v>
      </c>
      <c r="K497" s="4">
        <v>-37.526206000000002</v>
      </c>
      <c r="L497" s="4">
        <v>-5.8154240000000001</v>
      </c>
      <c r="M497" s="5">
        <v>8.4425039999999996</v>
      </c>
      <c r="N497" s="4" t="s">
        <v>2924</v>
      </c>
      <c r="O497" s="4" t="s">
        <v>2924</v>
      </c>
      <c r="P497" s="4">
        <v>1.7093039999999999</v>
      </c>
      <c r="Q497" s="4" t="s">
        <v>2924</v>
      </c>
      <c r="R497" s="4" t="s">
        <v>2924</v>
      </c>
      <c r="S497" s="3" t="s">
        <v>4235</v>
      </c>
      <c r="T497" s="4">
        <v>14.9</v>
      </c>
      <c r="U497" s="4">
        <v>685.81313230000001</v>
      </c>
      <c r="V497" s="10">
        <v>309.54913199999999</v>
      </c>
      <c r="W497" s="4">
        <v>0</v>
      </c>
      <c r="X497" s="4">
        <v>33.92</v>
      </c>
      <c r="Y497" s="4">
        <v>12.17</v>
      </c>
      <c r="Z497" s="4" t="s">
        <v>2924</v>
      </c>
      <c r="AA497" s="10" t="s">
        <v>2924</v>
      </c>
      <c r="AB497" s="10" t="s">
        <v>2924</v>
      </c>
      <c r="AC497" s="4" t="s">
        <v>2934</v>
      </c>
      <c r="AD497" s="4" t="s">
        <v>2934</v>
      </c>
      <c r="AE497" s="4" t="s">
        <v>2934</v>
      </c>
      <c r="AF497" s="4" t="s">
        <v>2924</v>
      </c>
      <c r="AG497" s="4" t="s">
        <v>2934</v>
      </c>
      <c r="AH497" s="4" t="s">
        <v>2934</v>
      </c>
      <c r="AI497" s="4">
        <v>1.7093039999999999</v>
      </c>
      <c r="AJ497" s="4">
        <v>1.7093039999999999</v>
      </c>
    </row>
    <row r="498" spans="1:36" x14ac:dyDescent="0.3">
      <c r="A498" s="1" t="s">
        <v>492</v>
      </c>
      <c r="B498" s="2">
        <v>5202190</v>
      </c>
      <c r="C498" s="3" t="s">
        <v>2919</v>
      </c>
      <c r="D498" s="4">
        <v>3736.6004650199998</v>
      </c>
      <c r="E498" s="3" t="s">
        <v>3102</v>
      </c>
      <c r="F498" s="3" t="s">
        <v>3103</v>
      </c>
      <c r="G498" s="3" t="s">
        <v>3104</v>
      </c>
      <c r="H498" s="3" t="s">
        <v>3104</v>
      </c>
      <c r="I498" s="3" t="s">
        <v>3205</v>
      </c>
      <c r="J498" s="4">
        <v>48.761353999999997</v>
      </c>
      <c r="K498" s="4">
        <v>18.714991999999999</v>
      </c>
      <c r="L498" s="4">
        <v>2.4744030000000001</v>
      </c>
      <c r="M498" s="4">
        <v>-4.3535969999999997</v>
      </c>
      <c r="N498" s="4" t="s">
        <v>2924</v>
      </c>
      <c r="O498" s="4">
        <v>46.914062999999999</v>
      </c>
      <c r="P498" s="4">
        <v>7.7020090000000003</v>
      </c>
      <c r="Q498" s="4">
        <v>28.424378000000001</v>
      </c>
      <c r="R498" s="4">
        <v>29.346423000000001</v>
      </c>
      <c r="S498" s="3" t="s">
        <v>4236</v>
      </c>
      <c r="T498" s="4">
        <v>36.03</v>
      </c>
      <c r="U498" s="4">
        <v>3736.6004650199998</v>
      </c>
      <c r="V498" s="10">
        <v>3678.647465</v>
      </c>
      <c r="W498" s="4">
        <v>0</v>
      </c>
      <c r="X498" s="4">
        <v>39.1</v>
      </c>
      <c r="Y498" s="4">
        <v>21.18</v>
      </c>
      <c r="Z498" s="4" t="s">
        <v>2924</v>
      </c>
      <c r="AA498" s="10">
        <v>19.0998727735</v>
      </c>
      <c r="AB498" s="10">
        <v>21.0475278063</v>
      </c>
      <c r="AC498" s="4">
        <v>4.1381050000000004</v>
      </c>
      <c r="AD498" s="4">
        <v>3.8232921658650998</v>
      </c>
      <c r="AE498" s="4">
        <v>4.1047988570180998</v>
      </c>
      <c r="AF498" s="4">
        <v>28.424378000000001</v>
      </c>
      <c r="AG498" s="4">
        <v>13.477397147603201</v>
      </c>
      <c r="AH498" s="4">
        <v>14.997744272312399</v>
      </c>
      <c r="AI498" s="4">
        <v>7.7020090000000003</v>
      </c>
      <c r="AJ498" s="4">
        <v>8.7835199999999993</v>
      </c>
    </row>
    <row r="499" spans="1:36" x14ac:dyDescent="0.3">
      <c r="A499" s="1" t="s">
        <v>493</v>
      </c>
      <c r="B499" s="2">
        <v>4987870</v>
      </c>
      <c r="C499" s="3" t="s">
        <v>2935</v>
      </c>
      <c r="D499" s="4">
        <v>17098.35967863</v>
      </c>
      <c r="E499" s="3" t="s">
        <v>2936</v>
      </c>
      <c r="F499" s="3" t="s">
        <v>2937</v>
      </c>
      <c r="G499" s="3" t="s">
        <v>2943</v>
      </c>
      <c r="H499" s="3" t="s">
        <v>2943</v>
      </c>
      <c r="I499" s="3" t="s">
        <v>3307</v>
      </c>
      <c r="J499" s="4">
        <v>21.217074</v>
      </c>
      <c r="K499" s="4">
        <v>-13.435397999999999</v>
      </c>
      <c r="L499" s="4">
        <v>-12.382739000000001</v>
      </c>
      <c r="M499" s="4">
        <v>-9.9421470000000003</v>
      </c>
      <c r="N499" s="4">
        <v>20.292366000000001</v>
      </c>
      <c r="O499" s="4">
        <v>19.350829000000001</v>
      </c>
      <c r="P499" s="4">
        <v>6.1985060000000001</v>
      </c>
      <c r="Q499" s="4">
        <v>13.114459999999999</v>
      </c>
      <c r="R499" s="4">
        <v>6.434113</v>
      </c>
      <c r="S499" s="3" t="s">
        <v>4237</v>
      </c>
      <c r="T499" s="4">
        <v>378.27</v>
      </c>
      <c r="U499" s="4">
        <v>17098.35967863</v>
      </c>
      <c r="V499" s="10">
        <v>17857.959677999999</v>
      </c>
      <c r="W499" s="4">
        <v>1.05744573981548</v>
      </c>
      <c r="X499" s="4">
        <v>481.26</v>
      </c>
      <c r="Y499" s="4">
        <v>297.25</v>
      </c>
      <c r="Z499" s="4">
        <v>13.386771</v>
      </c>
      <c r="AA499" s="10">
        <v>17.229882073199999</v>
      </c>
      <c r="AB499" s="10">
        <v>18.7727047146</v>
      </c>
      <c r="AC499" s="4">
        <v>3.565744</v>
      </c>
      <c r="AD499" s="4">
        <v>3.4144039757992002</v>
      </c>
      <c r="AE499" s="4">
        <v>3.5444198037443</v>
      </c>
      <c r="AF499" s="4">
        <v>13.114459999999999</v>
      </c>
      <c r="AG499" s="4">
        <v>12.644951834647999</v>
      </c>
      <c r="AH499" s="4">
        <v>13.3087016800086</v>
      </c>
      <c r="AI499" s="4">
        <v>6.1985060000000001</v>
      </c>
      <c r="AJ499" s="4" t="s">
        <v>2924</v>
      </c>
    </row>
    <row r="500" spans="1:36" x14ac:dyDescent="0.3">
      <c r="A500" s="1" t="s">
        <v>494</v>
      </c>
      <c r="B500" s="2">
        <v>4622047</v>
      </c>
      <c r="C500" s="3" t="s">
        <v>2919</v>
      </c>
      <c r="D500" s="4">
        <v>916.31271600000002</v>
      </c>
      <c r="E500" s="3" t="s">
        <v>2930</v>
      </c>
      <c r="F500" s="3" t="s">
        <v>2953</v>
      </c>
      <c r="G500" s="3" t="s">
        <v>2954</v>
      </c>
      <c r="H500" s="3" t="s">
        <v>2955</v>
      </c>
      <c r="I500" s="3" t="s">
        <v>3308</v>
      </c>
      <c r="J500" s="4">
        <v>15.606935999999999</v>
      </c>
      <c r="K500" s="4">
        <v>5.2631579999999998</v>
      </c>
      <c r="L500" s="4">
        <v>8.3684530000000006</v>
      </c>
      <c r="M500" s="4">
        <v>0.89686100000000002</v>
      </c>
      <c r="N500" s="4">
        <v>10.446895</v>
      </c>
      <c r="O500" s="4">
        <v>3.3720490000000001</v>
      </c>
      <c r="P500" s="5">
        <v>1.068503</v>
      </c>
      <c r="Q500" s="4" t="s">
        <v>2934</v>
      </c>
      <c r="R500" s="4">
        <v>14.439591999999999</v>
      </c>
      <c r="S500" s="3" t="s">
        <v>4238</v>
      </c>
      <c r="T500" s="4">
        <v>18</v>
      </c>
      <c r="U500" s="4">
        <v>916.31271600000002</v>
      </c>
      <c r="V500" s="10">
        <v>1788.664716</v>
      </c>
      <c r="W500" s="4">
        <v>10</v>
      </c>
      <c r="X500" s="4">
        <v>18.739999999999998</v>
      </c>
      <c r="Y500" s="4">
        <v>14.76</v>
      </c>
      <c r="Z500" s="4">
        <v>10.446895</v>
      </c>
      <c r="AA500" s="10">
        <v>10.3270223752</v>
      </c>
      <c r="AB500" s="10">
        <v>9.1166936790000008</v>
      </c>
      <c r="AC500" s="5">
        <v>7.4864269999999999</v>
      </c>
      <c r="AD500" s="4">
        <v>7.6236246069730003</v>
      </c>
      <c r="AE500" s="4">
        <v>7.7313227665083</v>
      </c>
      <c r="AF500" s="4" t="s">
        <v>2934</v>
      </c>
      <c r="AG500" s="4" t="s">
        <v>2934</v>
      </c>
      <c r="AH500" s="4" t="s">
        <v>2934</v>
      </c>
      <c r="AI500" s="5">
        <v>1.068503</v>
      </c>
      <c r="AJ500" s="5">
        <v>1.068503</v>
      </c>
    </row>
    <row r="501" spans="1:36" x14ac:dyDescent="0.3">
      <c r="A501" s="1" t="s">
        <v>495</v>
      </c>
      <c r="B501" s="2">
        <v>4099394</v>
      </c>
      <c r="C501" s="3" t="s">
        <v>2935</v>
      </c>
      <c r="D501" s="4">
        <v>13055.474216070001</v>
      </c>
      <c r="E501" s="3" t="s">
        <v>2925</v>
      </c>
      <c r="F501" s="3" t="s">
        <v>2926</v>
      </c>
      <c r="G501" s="3" t="s">
        <v>2927</v>
      </c>
      <c r="H501" s="3" t="s">
        <v>3024</v>
      </c>
      <c r="I501" s="3" t="s">
        <v>3207</v>
      </c>
      <c r="J501" s="4">
        <v>10.128071</v>
      </c>
      <c r="K501" s="4">
        <v>10.735874000000001</v>
      </c>
      <c r="L501" s="4">
        <v>9.9269499999999997</v>
      </c>
      <c r="M501" s="4">
        <v>-2.3069790000000001</v>
      </c>
      <c r="N501" s="4" t="s">
        <v>2934</v>
      </c>
      <c r="O501" s="4" t="s">
        <v>2934</v>
      </c>
      <c r="P501" s="4" t="s">
        <v>2934</v>
      </c>
      <c r="Q501" s="4" t="s">
        <v>2934</v>
      </c>
      <c r="R501" s="4" t="s">
        <v>2934</v>
      </c>
      <c r="S501" s="3" t="s">
        <v>4239</v>
      </c>
      <c r="T501" s="4">
        <v>84.27</v>
      </c>
      <c r="U501" s="4">
        <v>13055.474216070001</v>
      </c>
      <c r="V501" s="10">
        <v>31999.177216</v>
      </c>
      <c r="W501" s="4">
        <v>0</v>
      </c>
      <c r="X501" s="4">
        <v>91.25</v>
      </c>
      <c r="Y501" s="4">
        <v>65.83</v>
      </c>
      <c r="Z501" s="4" t="s">
        <v>2934</v>
      </c>
      <c r="AA501" s="10">
        <v>21.508971642900001</v>
      </c>
      <c r="AB501" s="10">
        <v>26.4427904408</v>
      </c>
      <c r="AC501" s="4" t="s">
        <v>2934</v>
      </c>
      <c r="AD501" s="4">
        <v>1.1838422822265999</v>
      </c>
      <c r="AE501" s="4">
        <v>1.2218262182646</v>
      </c>
      <c r="AF501" s="4" t="s">
        <v>2934</v>
      </c>
      <c r="AG501" s="4">
        <v>23.311546590416501</v>
      </c>
      <c r="AH501" s="4">
        <v>29.778864484461302</v>
      </c>
      <c r="AI501" s="4" t="s">
        <v>2934</v>
      </c>
      <c r="AJ501" s="4" t="s">
        <v>2934</v>
      </c>
    </row>
    <row r="502" spans="1:36" x14ac:dyDescent="0.3">
      <c r="A502" s="1" t="s">
        <v>496</v>
      </c>
      <c r="B502" s="2">
        <v>4980730</v>
      </c>
      <c r="C502" s="3" t="s">
        <v>2935</v>
      </c>
      <c r="D502" s="4">
        <v>34367.053886191483</v>
      </c>
      <c r="E502" s="3" t="s">
        <v>2925</v>
      </c>
      <c r="F502" s="3" t="s">
        <v>2980</v>
      </c>
      <c r="G502" s="3" t="s">
        <v>2981</v>
      </c>
      <c r="H502" s="3" t="s">
        <v>3059</v>
      </c>
      <c r="I502" s="3" t="s">
        <v>3309</v>
      </c>
      <c r="J502" s="4">
        <v>41.574221000000001</v>
      </c>
      <c r="K502" s="4">
        <v>41.052632000000003</v>
      </c>
      <c r="L502" s="4">
        <v>6.8580540000000001</v>
      </c>
      <c r="M502" s="4">
        <v>3.474904</v>
      </c>
      <c r="N502" s="4" t="s">
        <v>2934</v>
      </c>
      <c r="O502" s="4" t="s">
        <v>2934</v>
      </c>
      <c r="P502" s="4" t="s">
        <v>2934</v>
      </c>
      <c r="Q502" s="4" t="s">
        <v>2934</v>
      </c>
      <c r="R502" s="4" t="s">
        <v>2934</v>
      </c>
      <c r="S502" s="3" t="s">
        <v>4240</v>
      </c>
      <c r="T502" s="4">
        <v>26.8</v>
      </c>
      <c r="U502" s="4">
        <v>34367.053886191483</v>
      </c>
      <c r="V502" s="10">
        <v>62033.053886000002</v>
      </c>
      <c r="W502" s="4">
        <v>0</v>
      </c>
      <c r="X502" s="4">
        <v>27.164999999999999</v>
      </c>
      <c r="Y502" s="4">
        <v>13.78</v>
      </c>
      <c r="Z502" s="4" t="s">
        <v>2934</v>
      </c>
      <c r="AA502" s="10">
        <v>15.357374118199999</v>
      </c>
      <c r="AB502" s="10">
        <v>15.357374118199999</v>
      </c>
      <c r="AC502" s="4" t="s">
        <v>2934</v>
      </c>
      <c r="AD502" s="4">
        <v>2.3720174000059999</v>
      </c>
      <c r="AE502" s="4">
        <v>2.3720174000059999</v>
      </c>
      <c r="AF502" s="4" t="s">
        <v>2934</v>
      </c>
      <c r="AG502" s="4">
        <v>9.4038929232899999</v>
      </c>
      <c r="AH502" s="4">
        <v>9.4038929232899999</v>
      </c>
      <c r="AI502" s="4" t="s">
        <v>2934</v>
      </c>
      <c r="AJ502" s="4" t="s">
        <v>2934</v>
      </c>
    </row>
    <row r="503" spans="1:36" x14ac:dyDescent="0.3">
      <c r="A503" s="1" t="s">
        <v>497</v>
      </c>
      <c r="B503" s="2">
        <v>4004423</v>
      </c>
      <c r="C503" s="3" t="s">
        <v>2935</v>
      </c>
      <c r="D503" s="4">
        <v>8472.1305142599995</v>
      </c>
      <c r="E503" s="3" t="s">
        <v>3031</v>
      </c>
      <c r="F503" s="3" t="s">
        <v>3031</v>
      </c>
      <c r="G503" s="3" t="s">
        <v>3051</v>
      </c>
      <c r="H503" s="3" t="s">
        <v>3079</v>
      </c>
      <c r="I503" s="3" t="s">
        <v>3194</v>
      </c>
      <c r="J503" s="4">
        <v>137.820064</v>
      </c>
      <c r="K503" s="4">
        <v>8.5030319999999993</v>
      </c>
      <c r="L503" s="4">
        <v>-5.9380189999999997</v>
      </c>
      <c r="M503" s="4">
        <v>-2.3665919999999998</v>
      </c>
      <c r="N503" s="4">
        <v>37.838379000000003</v>
      </c>
      <c r="O503" s="4">
        <v>41.154964</v>
      </c>
      <c r="P503" s="4">
        <v>5.102519</v>
      </c>
      <c r="Q503" s="4">
        <v>17.31344</v>
      </c>
      <c r="R503" s="4">
        <v>60.982384000000003</v>
      </c>
      <c r="S503" s="3" t="s">
        <v>4241</v>
      </c>
      <c r="T503" s="4">
        <v>169.97</v>
      </c>
      <c r="U503" s="4">
        <v>8472.1305142599995</v>
      </c>
      <c r="V503" s="10">
        <v>9024.6305140000004</v>
      </c>
      <c r="W503" s="4">
        <v>0.47067129493440002</v>
      </c>
      <c r="X503" s="4">
        <v>198.24</v>
      </c>
      <c r="Y503" s="4">
        <v>58.868699999999997</v>
      </c>
      <c r="Z503" s="4">
        <v>37.838379000000003</v>
      </c>
      <c r="AA503" s="10">
        <v>23.6503033338</v>
      </c>
      <c r="AB503" s="10">
        <v>24.4155747147</v>
      </c>
      <c r="AC503" s="4">
        <v>3.1941069999999998</v>
      </c>
      <c r="AD503" s="4">
        <v>2.9553106040722001</v>
      </c>
      <c r="AE503" s="4">
        <v>2.9916279069242999</v>
      </c>
      <c r="AF503" s="4">
        <v>17.31344</v>
      </c>
      <c r="AG503" s="4">
        <v>13.554462881104399</v>
      </c>
      <c r="AH503" s="4">
        <v>14.043978475122801</v>
      </c>
      <c r="AI503" s="4">
        <v>5.102519</v>
      </c>
      <c r="AJ503" s="4">
        <v>5.9693050000000003</v>
      </c>
    </row>
    <row r="504" spans="1:36" x14ac:dyDescent="0.3">
      <c r="A504" s="1" t="s">
        <v>498</v>
      </c>
      <c r="B504" s="2">
        <v>4338125</v>
      </c>
      <c r="C504" s="3" t="s">
        <v>2935</v>
      </c>
      <c r="D504" s="4">
        <v>616.23124991999998</v>
      </c>
      <c r="E504" s="3" t="s">
        <v>2925</v>
      </c>
      <c r="F504" s="3" t="s">
        <v>2980</v>
      </c>
      <c r="G504" s="3" t="s">
        <v>3016</v>
      </c>
      <c r="H504" s="3" t="s">
        <v>3017</v>
      </c>
      <c r="I504" s="3" t="s">
        <v>3310</v>
      </c>
      <c r="J504" s="4">
        <v>60.507534</v>
      </c>
      <c r="K504" s="4">
        <v>22.927422</v>
      </c>
      <c r="L504" s="4">
        <v>5.8300650000000003</v>
      </c>
      <c r="M504" s="4">
        <v>-4.9383000000000003E-2</v>
      </c>
      <c r="N504" s="4">
        <v>18.14433</v>
      </c>
      <c r="O504" s="4">
        <v>15.189493000000001</v>
      </c>
      <c r="P504" s="4">
        <v>3.1102569999999998</v>
      </c>
      <c r="Q504" s="4">
        <v>10.299673</v>
      </c>
      <c r="R504" s="4">
        <v>16.606940000000002</v>
      </c>
      <c r="S504" s="3" t="s">
        <v>4242</v>
      </c>
      <c r="T504" s="4">
        <v>40.479999999999997</v>
      </c>
      <c r="U504" s="4">
        <v>616.23124991999998</v>
      </c>
      <c r="V504" s="10">
        <v>1179.8172489999999</v>
      </c>
      <c r="W504" s="4">
        <v>1.11166007905138</v>
      </c>
      <c r="X504" s="4">
        <v>42.13</v>
      </c>
      <c r="Y504" s="4">
        <v>22.84</v>
      </c>
      <c r="Z504" s="4">
        <v>18.14433</v>
      </c>
      <c r="AA504" s="10">
        <v>14.4056939501</v>
      </c>
      <c r="AB504" s="10">
        <v>16</v>
      </c>
      <c r="AC504" s="4">
        <v>2.9107430000000001</v>
      </c>
      <c r="AD504" s="4">
        <v>2.8351245821748998</v>
      </c>
      <c r="AE504" s="4">
        <v>2.9261648938512002</v>
      </c>
      <c r="AF504" s="4">
        <v>10.299673</v>
      </c>
      <c r="AG504" s="4">
        <v>9.7611236048945997</v>
      </c>
      <c r="AH504" s="4">
        <v>9.6886405594003993</v>
      </c>
      <c r="AI504" s="4">
        <v>3.1102569999999998</v>
      </c>
      <c r="AJ504" s="4" t="s">
        <v>2924</v>
      </c>
    </row>
    <row r="505" spans="1:36" x14ac:dyDescent="0.3">
      <c r="A505" s="1" t="s">
        <v>499</v>
      </c>
      <c r="B505" s="2">
        <v>4158618</v>
      </c>
      <c r="C505" s="3" t="s">
        <v>2935</v>
      </c>
      <c r="D505" s="4">
        <v>61451.10195489</v>
      </c>
      <c r="E505" s="3" t="s">
        <v>2936</v>
      </c>
      <c r="F505" s="3" t="s">
        <v>2937</v>
      </c>
      <c r="G505" s="3" t="s">
        <v>2943</v>
      </c>
      <c r="H505" s="3" t="s">
        <v>2943</v>
      </c>
      <c r="I505" s="3" t="s">
        <v>2950</v>
      </c>
      <c r="J505" s="4">
        <v>19.947461000000001</v>
      </c>
      <c r="K505" s="4">
        <v>-14.301802</v>
      </c>
      <c r="L505" s="4">
        <v>-8.0671140000000001</v>
      </c>
      <c r="M505" s="4">
        <v>-6.1909330000000002</v>
      </c>
      <c r="N505" s="4">
        <v>68.489999999999995</v>
      </c>
      <c r="O505" s="4">
        <v>64.613208</v>
      </c>
      <c r="P505" s="4">
        <v>4.1848960000000002</v>
      </c>
      <c r="Q505" s="4">
        <v>19.526236999999998</v>
      </c>
      <c r="R505" s="4">
        <v>41.885880999999998</v>
      </c>
      <c r="S505" s="3" t="s">
        <v>4243</v>
      </c>
      <c r="T505" s="4">
        <v>68.489999999999995</v>
      </c>
      <c r="U505" s="4">
        <v>61451.10195489</v>
      </c>
      <c r="V505" s="10">
        <v>72452.101953999998</v>
      </c>
      <c r="W505" s="4">
        <v>1.3140604467805499</v>
      </c>
      <c r="X505" s="4">
        <v>83.32</v>
      </c>
      <c r="Y505" s="4">
        <v>53.13</v>
      </c>
      <c r="Z505" s="4">
        <v>22.83</v>
      </c>
      <c r="AA505" s="10">
        <v>23.806047966600001</v>
      </c>
      <c r="AB505" s="10">
        <v>27.181915235599998</v>
      </c>
      <c r="AC505" s="4">
        <v>2.921338</v>
      </c>
      <c r="AD505" s="4">
        <v>3.1611586193749002</v>
      </c>
      <c r="AE505" s="4">
        <v>3.2002811480930999</v>
      </c>
      <c r="AF505" s="4">
        <v>19.526236999999998</v>
      </c>
      <c r="AG505" s="4">
        <v>14.6238483834506</v>
      </c>
      <c r="AH505" s="4">
        <v>15.3389721458402</v>
      </c>
      <c r="AI505" s="4">
        <v>4.1848960000000002</v>
      </c>
      <c r="AJ505" s="4" t="s">
        <v>2924</v>
      </c>
    </row>
    <row r="506" spans="1:36" x14ac:dyDescent="0.3">
      <c r="A506" s="1" t="s">
        <v>500</v>
      </c>
      <c r="B506" s="2">
        <v>4206401</v>
      </c>
      <c r="C506" s="3" t="s">
        <v>2935</v>
      </c>
      <c r="D506" s="4">
        <v>1130.34770658</v>
      </c>
      <c r="E506" s="3" t="s">
        <v>3102</v>
      </c>
      <c r="F506" s="3" t="s">
        <v>3103</v>
      </c>
      <c r="G506" s="3" t="s">
        <v>3104</v>
      </c>
      <c r="H506" s="3" t="s">
        <v>3104</v>
      </c>
      <c r="I506" s="3" t="s">
        <v>3205</v>
      </c>
      <c r="J506" s="4">
        <v>-10.872894000000001</v>
      </c>
      <c r="K506" s="4">
        <v>-2.838063</v>
      </c>
      <c r="L506" s="4">
        <v>-4.6422720000000002</v>
      </c>
      <c r="M506" s="4">
        <v>-4.7982550000000002</v>
      </c>
      <c r="N506" s="4">
        <v>29.593219999999999</v>
      </c>
      <c r="O506" s="4">
        <v>8.0721220000000002</v>
      </c>
      <c r="P506" s="4">
        <v>2.2596090000000002</v>
      </c>
      <c r="Q506" s="4">
        <v>9.3260959999999997</v>
      </c>
      <c r="R506" s="4">
        <v>11.370811</v>
      </c>
      <c r="S506" s="3" t="s">
        <v>4244</v>
      </c>
      <c r="T506" s="4">
        <v>17.46</v>
      </c>
      <c r="U506" s="4">
        <v>1130.34770658</v>
      </c>
      <c r="V506" s="10">
        <v>1545.753706</v>
      </c>
      <c r="W506" s="4">
        <v>0</v>
      </c>
      <c r="X506" s="4">
        <v>21.24</v>
      </c>
      <c r="Y506" s="4">
        <v>15.05</v>
      </c>
      <c r="Z506" s="4">
        <v>29.593219999999999</v>
      </c>
      <c r="AA506" s="10">
        <v>7.2926238409000002</v>
      </c>
      <c r="AB506" s="10">
        <v>9.8234479964000005</v>
      </c>
      <c r="AC506" s="4">
        <v>2.1518799999999998</v>
      </c>
      <c r="AD506" s="4">
        <v>2.0744270374461999</v>
      </c>
      <c r="AE506" s="4">
        <v>2.1381288156759002</v>
      </c>
      <c r="AF506" s="4">
        <v>9.3260959999999997</v>
      </c>
      <c r="AG506" s="4">
        <v>7.0995855128844001</v>
      </c>
      <c r="AH506" s="4">
        <v>7.3940873656384998</v>
      </c>
      <c r="AI506" s="4">
        <v>2.2596090000000002</v>
      </c>
      <c r="AJ506" s="4" t="s">
        <v>2924</v>
      </c>
    </row>
    <row r="507" spans="1:36" x14ac:dyDescent="0.3">
      <c r="A507" s="1" t="s">
        <v>501</v>
      </c>
      <c r="B507" s="2">
        <v>4436011</v>
      </c>
      <c r="C507" s="3" t="s">
        <v>2935</v>
      </c>
      <c r="D507" s="4">
        <v>2005.19961096</v>
      </c>
      <c r="E507" s="3" t="s">
        <v>2925</v>
      </c>
      <c r="F507" s="3" t="s">
        <v>2996</v>
      </c>
      <c r="G507" s="3" t="s">
        <v>3120</v>
      </c>
      <c r="H507" s="3" t="s">
        <v>3121</v>
      </c>
      <c r="I507" s="3" t="s">
        <v>3305</v>
      </c>
      <c r="J507" s="4">
        <v>-25.235151999999999</v>
      </c>
      <c r="K507" s="4">
        <v>-17.041896999999999</v>
      </c>
      <c r="L507" s="4">
        <v>9.1622520000000005</v>
      </c>
      <c r="M507" s="4">
        <v>-8.9783000000000002E-2</v>
      </c>
      <c r="N507" s="4">
        <v>8.7885010000000001</v>
      </c>
      <c r="O507" s="4">
        <v>7.1562700000000001</v>
      </c>
      <c r="P507" s="4">
        <v>2.417869</v>
      </c>
      <c r="Q507" s="4">
        <v>4.9204980000000003</v>
      </c>
      <c r="R507" s="4">
        <v>12.115467000000001</v>
      </c>
      <c r="S507" s="3" t="s">
        <v>4245</v>
      </c>
      <c r="T507" s="4">
        <v>55.64</v>
      </c>
      <c r="U507" s="4">
        <v>2005.19961096</v>
      </c>
      <c r="V507" s="10">
        <v>2924.3466100000001</v>
      </c>
      <c r="W507" s="4">
        <v>5.7512580877066899</v>
      </c>
      <c r="X507" s="4">
        <v>88.03</v>
      </c>
      <c r="Y507" s="4">
        <v>50.27</v>
      </c>
      <c r="Z507" s="4">
        <v>8.7885010000000001</v>
      </c>
      <c r="AA507" s="10">
        <v>11.338210421199999</v>
      </c>
      <c r="AB507" s="10">
        <v>10.478915044300001</v>
      </c>
      <c r="AC507" s="5">
        <v>1.028883</v>
      </c>
      <c r="AD507" s="4">
        <v>1.0431398533498999</v>
      </c>
      <c r="AE507" s="4">
        <v>1.0375213364264999</v>
      </c>
      <c r="AF507" s="4">
        <v>4.9204980000000003</v>
      </c>
      <c r="AG507" s="4">
        <v>9.6218780640601995</v>
      </c>
      <c r="AH507" s="4">
        <v>8.8034543562480998</v>
      </c>
      <c r="AI507" s="4">
        <v>2.417869</v>
      </c>
      <c r="AJ507" s="4">
        <v>6.7409739999999996</v>
      </c>
    </row>
    <row r="508" spans="1:36" x14ac:dyDescent="0.3">
      <c r="A508" s="1" t="s">
        <v>502</v>
      </c>
      <c r="B508" s="2">
        <v>6676338</v>
      </c>
      <c r="C508" s="3" t="s">
        <v>2935</v>
      </c>
      <c r="D508" s="4">
        <v>28845.42216246</v>
      </c>
      <c r="E508" s="3" t="s">
        <v>2925</v>
      </c>
      <c r="F508" s="3" t="s">
        <v>2926</v>
      </c>
      <c r="G508" s="3" t="s">
        <v>2927</v>
      </c>
      <c r="H508" s="3" t="s">
        <v>3024</v>
      </c>
      <c r="I508" s="3" t="s">
        <v>3311</v>
      </c>
      <c r="J508" s="4">
        <v>310.04749700000002</v>
      </c>
      <c r="K508" s="4">
        <v>29.111302999999999</v>
      </c>
      <c r="L508" s="4">
        <v>-8.1963190000000008</v>
      </c>
      <c r="M508" s="4">
        <v>-9.5830819999999992</v>
      </c>
      <c r="N508" s="4" t="s">
        <v>2924</v>
      </c>
      <c r="O508" s="4">
        <v>49.747340000000001</v>
      </c>
      <c r="P508" s="4">
        <v>46.452815000000001</v>
      </c>
      <c r="Q508" s="4">
        <v>31.094434</v>
      </c>
      <c r="R508" s="4">
        <v>48.233142999999998</v>
      </c>
      <c r="S508" s="3" t="s">
        <v>4246</v>
      </c>
      <c r="T508" s="4">
        <v>224.46</v>
      </c>
      <c r="U508" s="4">
        <v>28845.42216246</v>
      </c>
      <c r="V508" s="10">
        <v>33395.422162000003</v>
      </c>
      <c r="W508" s="4">
        <v>0</v>
      </c>
      <c r="X508" s="4">
        <v>268.33920000000001</v>
      </c>
      <c r="Y508" s="4">
        <v>40.209200000000003</v>
      </c>
      <c r="Z508" s="4" t="s">
        <v>2924</v>
      </c>
      <c r="AA508" s="10">
        <v>92.951797250200002</v>
      </c>
      <c r="AB508" s="10">
        <v>155.875</v>
      </c>
      <c r="AC508" s="4">
        <v>2.66099</v>
      </c>
      <c r="AD508" s="4">
        <v>2.2157922077236001</v>
      </c>
      <c r="AE508" s="4">
        <v>2.4888314874909998</v>
      </c>
      <c r="AF508" s="4">
        <v>31.094434</v>
      </c>
      <c r="AG508" s="4">
        <v>19.826306157992398</v>
      </c>
      <c r="AH508" s="4">
        <v>25.016925005196001</v>
      </c>
      <c r="AI508" s="4">
        <v>46.452815000000001</v>
      </c>
      <c r="AJ508" s="4">
        <v>49.615385000000003</v>
      </c>
    </row>
    <row r="509" spans="1:36" x14ac:dyDescent="0.3">
      <c r="A509" s="1" t="s">
        <v>503</v>
      </c>
      <c r="B509" s="2">
        <v>4088041</v>
      </c>
      <c r="C509" s="3" t="s">
        <v>2919</v>
      </c>
      <c r="D509" s="4">
        <v>6709.3477024399999</v>
      </c>
      <c r="E509" s="3" t="s">
        <v>2936</v>
      </c>
      <c r="F509" s="3" t="s">
        <v>2966</v>
      </c>
      <c r="G509" s="3" t="s">
        <v>2967</v>
      </c>
      <c r="H509" s="3" t="s">
        <v>2968</v>
      </c>
      <c r="I509" s="3" t="s">
        <v>3179</v>
      </c>
      <c r="J509" s="4">
        <v>23.049233999999998</v>
      </c>
      <c r="K509" s="4">
        <v>6.1504560000000001</v>
      </c>
      <c r="L509" s="4">
        <v>-2.8243930000000002</v>
      </c>
      <c r="M509" s="4">
        <v>-8.4858000000000003E-2</v>
      </c>
      <c r="N509" s="4" t="s">
        <v>2924</v>
      </c>
      <c r="O509" s="4">
        <v>110.84728</v>
      </c>
      <c r="P509" s="4">
        <v>4.3807359999999997</v>
      </c>
      <c r="Q509" s="4">
        <v>21.314444000000002</v>
      </c>
      <c r="R509" s="4">
        <v>69.006467000000001</v>
      </c>
      <c r="S509" s="3" t="s">
        <v>4247</v>
      </c>
      <c r="T509" s="4">
        <v>105.97</v>
      </c>
      <c r="U509" s="4">
        <v>6709.3477024399999</v>
      </c>
      <c r="V509" s="10">
        <v>7363.9647020000002</v>
      </c>
      <c r="W509" s="4">
        <v>0</v>
      </c>
      <c r="X509" s="4">
        <v>114.88</v>
      </c>
      <c r="Y509" s="4">
        <v>80.040000000000006</v>
      </c>
      <c r="Z509" s="4" t="s">
        <v>2924</v>
      </c>
      <c r="AA509" s="10">
        <v>123.16364481630001</v>
      </c>
      <c r="AB509" s="10">
        <v>166.03472048130001</v>
      </c>
      <c r="AC509" s="4">
        <v>4.944369</v>
      </c>
      <c r="AD509" s="4">
        <v>4.3001349153359003</v>
      </c>
      <c r="AE509" s="4">
        <v>4.7563159544375999</v>
      </c>
      <c r="AF509" s="4">
        <v>21.314444000000002</v>
      </c>
      <c r="AG509" s="4">
        <v>18.0966719362868</v>
      </c>
      <c r="AH509" s="4">
        <v>20.163512804152099</v>
      </c>
      <c r="AI509" s="4">
        <v>4.3807359999999997</v>
      </c>
      <c r="AJ509" s="4">
        <v>19.152359000000001</v>
      </c>
    </row>
    <row r="510" spans="1:36" x14ac:dyDescent="0.3">
      <c r="A510" s="1" t="s">
        <v>504</v>
      </c>
      <c r="B510" s="2">
        <v>4097130</v>
      </c>
      <c r="C510" s="3" t="s">
        <v>2919</v>
      </c>
      <c r="D510" s="4">
        <v>14964.313070640001</v>
      </c>
      <c r="E510" s="3" t="s">
        <v>3006</v>
      </c>
      <c r="F510" s="3" t="s">
        <v>3070</v>
      </c>
      <c r="G510" s="3" t="s">
        <v>3070</v>
      </c>
      <c r="H510" s="3" t="s">
        <v>3071</v>
      </c>
      <c r="I510" s="3" t="s">
        <v>3312</v>
      </c>
      <c r="J510" s="4">
        <v>47.240786999999997</v>
      </c>
      <c r="K510" s="4">
        <v>9.5543479999999992</v>
      </c>
      <c r="L510" s="4">
        <v>-2.606595</v>
      </c>
      <c r="M510" s="4">
        <v>-5.1990499999999997</v>
      </c>
      <c r="N510" s="4">
        <v>28.110444999999999</v>
      </c>
      <c r="O510" s="4">
        <v>36.828355000000002</v>
      </c>
      <c r="P510" s="4">
        <v>4.4836910000000003</v>
      </c>
      <c r="Q510" s="4">
        <v>15.188434000000001</v>
      </c>
      <c r="R510" s="4">
        <v>56.698326000000002</v>
      </c>
      <c r="S510" s="3" t="s">
        <v>4248</v>
      </c>
      <c r="T510" s="4">
        <v>403.16</v>
      </c>
      <c r="U510" s="4">
        <v>14964.313070640001</v>
      </c>
      <c r="V510" s="10">
        <v>17320.070070000002</v>
      </c>
      <c r="W510" s="4">
        <v>0.49608096041273902</v>
      </c>
      <c r="X510" s="4">
        <v>439.67649999999998</v>
      </c>
      <c r="Y510" s="4">
        <v>268.07</v>
      </c>
      <c r="Z510" s="4">
        <v>28.110444999999999</v>
      </c>
      <c r="AA510" s="10">
        <v>27.660683901399999</v>
      </c>
      <c r="AB510" s="10">
        <v>28.503374860099999</v>
      </c>
      <c r="AC510" s="4">
        <v>1.1566940000000001</v>
      </c>
      <c r="AD510" s="4">
        <v>1.0368805403926999</v>
      </c>
      <c r="AE510" s="4">
        <v>1.0954563888577999</v>
      </c>
      <c r="AF510" s="4">
        <v>15.188434000000001</v>
      </c>
      <c r="AG510" s="4">
        <v>13.6577391281446</v>
      </c>
      <c r="AH510" s="4">
        <v>14.6091428791505</v>
      </c>
      <c r="AI510" s="4">
        <v>4.4836910000000003</v>
      </c>
      <c r="AJ510" s="4">
        <v>5.5837789999999998</v>
      </c>
    </row>
    <row r="511" spans="1:36" x14ac:dyDescent="0.3">
      <c r="A511" s="1" t="s">
        <v>505</v>
      </c>
      <c r="B511" s="2">
        <v>100886</v>
      </c>
      <c r="C511" s="3" t="s">
        <v>2919</v>
      </c>
      <c r="D511" s="4">
        <v>569.77259755</v>
      </c>
      <c r="E511" s="3" t="s">
        <v>2930</v>
      </c>
      <c r="F511" s="3" t="s">
        <v>2953</v>
      </c>
      <c r="G511" s="3" t="s">
        <v>2953</v>
      </c>
      <c r="H511" s="3" t="s">
        <v>3040</v>
      </c>
      <c r="I511" s="3" t="s">
        <v>3211</v>
      </c>
      <c r="J511" s="4">
        <v>-7.775093</v>
      </c>
      <c r="K511" s="4">
        <v>-0.30864200000000003</v>
      </c>
      <c r="L511" s="4">
        <v>-4.350797</v>
      </c>
      <c r="M511" s="4">
        <v>-4.2198909999999996</v>
      </c>
      <c r="N511" s="4">
        <v>24.994047999999999</v>
      </c>
      <c r="O511" s="4">
        <v>37.625447999999999</v>
      </c>
      <c r="P511" s="4">
        <v>2.3998400000000002</v>
      </c>
      <c r="Q511" s="4">
        <v>5.9673629999999998</v>
      </c>
      <c r="R511" s="4" t="s">
        <v>2924</v>
      </c>
      <c r="S511" s="3" t="s">
        <v>4249</v>
      </c>
      <c r="T511" s="4">
        <v>41.99</v>
      </c>
      <c r="U511" s="4">
        <v>569.77259755</v>
      </c>
      <c r="V511" s="10">
        <v>346.91859699999998</v>
      </c>
      <c r="W511" s="4">
        <v>2.95308406763515</v>
      </c>
      <c r="X511" s="4">
        <v>50.25</v>
      </c>
      <c r="Y511" s="4">
        <v>37.99</v>
      </c>
      <c r="Z511" s="4">
        <v>24.994047999999999</v>
      </c>
      <c r="AA511" s="10">
        <v>20.383495145600001</v>
      </c>
      <c r="AB511" s="10">
        <v>33.062992125900003</v>
      </c>
      <c r="AC511" s="4">
        <v>1.5767089999999999</v>
      </c>
      <c r="AD511" s="4">
        <v>1.6892369722939</v>
      </c>
      <c r="AE511" s="4">
        <v>1.7462843587820001</v>
      </c>
      <c r="AF511" s="4">
        <v>5.9673629999999998</v>
      </c>
      <c r="AG511" s="4" t="s">
        <v>2934</v>
      </c>
      <c r="AH511" s="4" t="s">
        <v>2934</v>
      </c>
      <c r="AI511" s="4">
        <v>2.3998400000000002</v>
      </c>
      <c r="AJ511" s="4">
        <v>2.6215899999999999</v>
      </c>
    </row>
    <row r="512" spans="1:36" x14ac:dyDescent="0.3">
      <c r="A512" s="1" t="s">
        <v>506</v>
      </c>
      <c r="B512" s="2">
        <v>4812517</v>
      </c>
      <c r="C512" s="3" t="s">
        <v>2956</v>
      </c>
      <c r="D512" s="4">
        <v>113.05961625</v>
      </c>
      <c r="E512" s="3" t="s">
        <v>2920</v>
      </c>
      <c r="F512" s="3" t="s">
        <v>2921</v>
      </c>
      <c r="G512" s="3" t="s">
        <v>3109</v>
      </c>
      <c r="H512" s="3" t="s">
        <v>3109</v>
      </c>
      <c r="I512" s="3" t="s">
        <v>2942</v>
      </c>
      <c r="J512" s="4">
        <v>-90.183792999999994</v>
      </c>
      <c r="K512" s="4">
        <v>-92.108797999999993</v>
      </c>
      <c r="L512" s="4">
        <v>-90.978887</v>
      </c>
      <c r="M512" s="4">
        <v>-14.545455</v>
      </c>
      <c r="N512" s="4" t="s">
        <v>2924</v>
      </c>
      <c r="O512" s="4" t="s">
        <v>2924</v>
      </c>
      <c r="P512" s="4">
        <v>0.67664800000000003</v>
      </c>
      <c r="Q512" s="4">
        <v>0.25061699999999998</v>
      </c>
      <c r="R512" s="4">
        <v>0.43462400000000001</v>
      </c>
      <c r="S512" s="3" t="s">
        <v>4250</v>
      </c>
      <c r="T512" s="4">
        <v>2.35</v>
      </c>
      <c r="U512" s="4">
        <v>113.05961625</v>
      </c>
      <c r="V512" s="10">
        <v>-35.918384000000003</v>
      </c>
      <c r="W512" s="4">
        <v>0</v>
      </c>
      <c r="X512" s="4">
        <v>42.2</v>
      </c>
      <c r="Y512" s="4">
        <v>2.23</v>
      </c>
      <c r="Z512" s="4" t="s">
        <v>2924</v>
      </c>
      <c r="AA512" s="10" t="s">
        <v>2924</v>
      </c>
      <c r="AB512" s="10" t="s">
        <v>2924</v>
      </c>
      <c r="AC512" s="4" t="s">
        <v>2934</v>
      </c>
      <c r="AD512" s="4" t="s">
        <v>2934</v>
      </c>
      <c r="AE512" s="4" t="s">
        <v>2934</v>
      </c>
      <c r="AF512" s="4">
        <v>0.25061699999999998</v>
      </c>
      <c r="AG512" s="4" t="s">
        <v>2934</v>
      </c>
      <c r="AH512" s="4" t="s">
        <v>2934</v>
      </c>
      <c r="AI512" s="4">
        <v>0.67664800000000003</v>
      </c>
      <c r="AJ512" s="4">
        <v>0.67684299999999997</v>
      </c>
    </row>
    <row r="513" spans="1:36" x14ac:dyDescent="0.3">
      <c r="A513" s="1" t="s">
        <v>507</v>
      </c>
      <c r="B513" s="2">
        <v>5176861</v>
      </c>
      <c r="C513" s="3" t="s">
        <v>2940</v>
      </c>
      <c r="D513" s="4">
        <v>771.04099653000003</v>
      </c>
      <c r="E513" s="3" t="s">
        <v>2920</v>
      </c>
      <c r="F513" s="3" t="s">
        <v>2960</v>
      </c>
      <c r="G513" s="3" t="s">
        <v>2973</v>
      </c>
      <c r="H513" s="3" t="s">
        <v>3004</v>
      </c>
      <c r="I513" s="3" t="s">
        <v>3313</v>
      </c>
      <c r="J513" s="4">
        <v>27.27693</v>
      </c>
      <c r="K513" s="4">
        <v>-12.51986</v>
      </c>
      <c r="L513" s="4">
        <v>-3.233743</v>
      </c>
      <c r="M513" s="4">
        <v>-4.6414960000000001</v>
      </c>
      <c r="N513" s="4">
        <v>131.09523799999999</v>
      </c>
      <c r="O513" s="4">
        <v>21.918790000000001</v>
      </c>
      <c r="P513" s="4">
        <v>1.7461629999999999</v>
      </c>
      <c r="Q513" s="4">
        <v>33.762714000000003</v>
      </c>
      <c r="R513" s="4">
        <v>16.637497</v>
      </c>
      <c r="S513" s="3" t="s">
        <v>4251</v>
      </c>
      <c r="T513" s="4">
        <v>27.53</v>
      </c>
      <c r="U513" s="4">
        <v>771.04099653000003</v>
      </c>
      <c r="V513" s="10">
        <v>517.99599599999999</v>
      </c>
      <c r="W513" s="4">
        <v>0</v>
      </c>
      <c r="X513" s="4">
        <v>35.840000000000003</v>
      </c>
      <c r="Y513" s="4">
        <v>16.965</v>
      </c>
      <c r="Z513" s="4">
        <v>131.09523799999999</v>
      </c>
      <c r="AA513" s="10" t="s">
        <v>2924</v>
      </c>
      <c r="AB513" s="10">
        <v>78.408475976099993</v>
      </c>
      <c r="AC513" s="4">
        <v>1.660893</v>
      </c>
      <c r="AD513" s="4">
        <v>1.8629062857389</v>
      </c>
      <c r="AE513" s="4">
        <v>1.5889712883552001</v>
      </c>
      <c r="AF513" s="4">
        <v>33.762714000000003</v>
      </c>
      <c r="AG513" s="4" t="s">
        <v>2924</v>
      </c>
      <c r="AH513" s="4">
        <v>26.428367142857098</v>
      </c>
      <c r="AI513" s="4">
        <v>1.7461629999999999</v>
      </c>
      <c r="AJ513" s="4">
        <v>2.3304830000000001</v>
      </c>
    </row>
    <row r="514" spans="1:36" x14ac:dyDescent="0.3">
      <c r="A514" s="1" t="s">
        <v>508</v>
      </c>
      <c r="B514" s="2">
        <v>4338031</v>
      </c>
      <c r="C514" s="3" t="s">
        <v>2935</v>
      </c>
      <c r="D514" s="4">
        <v>11522.355479280001</v>
      </c>
      <c r="E514" s="3" t="s">
        <v>2920</v>
      </c>
      <c r="F514" s="3" t="s">
        <v>2921</v>
      </c>
      <c r="G514" s="3" t="s">
        <v>3109</v>
      </c>
      <c r="H514" s="3" t="s">
        <v>3109</v>
      </c>
      <c r="I514" s="3" t="s">
        <v>3048</v>
      </c>
      <c r="J514" s="4">
        <v>42.204301000000001</v>
      </c>
      <c r="K514" s="4">
        <v>5.1864129999999999</v>
      </c>
      <c r="L514" s="4">
        <v>7.411168</v>
      </c>
      <c r="M514" s="4">
        <v>1.9922880000000001</v>
      </c>
      <c r="N514" s="4" t="s">
        <v>2924</v>
      </c>
      <c r="O514" s="4">
        <v>116.26373599999999</v>
      </c>
      <c r="P514" s="4">
        <v>3.2527159999999999</v>
      </c>
      <c r="Q514" s="4">
        <v>31.435666000000001</v>
      </c>
      <c r="R514" s="4">
        <v>31.667037000000001</v>
      </c>
      <c r="S514" s="3" t="s">
        <v>4252</v>
      </c>
      <c r="T514" s="4">
        <v>63.48</v>
      </c>
      <c r="U514" s="4">
        <v>11522.355479280001</v>
      </c>
      <c r="V514" s="10">
        <v>16134.355479</v>
      </c>
      <c r="W514" s="4">
        <v>0</v>
      </c>
      <c r="X514" s="4">
        <v>63.5</v>
      </c>
      <c r="Y514" s="4">
        <v>42.07</v>
      </c>
      <c r="Z514" s="4" t="s">
        <v>2924</v>
      </c>
      <c r="AA514" s="10">
        <v>67.531914893600003</v>
      </c>
      <c r="AB514" s="10">
        <v>75.571428571400006</v>
      </c>
      <c r="AC514" s="4">
        <v>3.6486559999999999</v>
      </c>
      <c r="AD514" s="4">
        <v>3.3928492827102001</v>
      </c>
      <c r="AE514" s="4">
        <v>3.4862228356078</v>
      </c>
      <c r="AF514" s="4">
        <v>31.435666000000001</v>
      </c>
      <c r="AG514" s="4">
        <v>18.9104025773558</v>
      </c>
      <c r="AH514" s="4">
        <v>19.692854240205101</v>
      </c>
      <c r="AI514" s="4">
        <v>3.2527159999999999</v>
      </c>
      <c r="AJ514" s="4">
        <v>31.566385</v>
      </c>
    </row>
    <row r="515" spans="1:36" x14ac:dyDescent="0.3">
      <c r="A515" s="1" t="s">
        <v>509</v>
      </c>
      <c r="B515" s="2">
        <v>4810405</v>
      </c>
      <c r="C515" s="3" t="s">
        <v>2956</v>
      </c>
      <c r="D515" s="4">
        <v>2536.9459837200002</v>
      </c>
      <c r="E515" s="3" t="s">
        <v>2920</v>
      </c>
      <c r="F515" s="3" t="s">
        <v>2921</v>
      </c>
      <c r="G515" s="3" t="s">
        <v>2941</v>
      </c>
      <c r="H515" s="3" t="s">
        <v>2941</v>
      </c>
      <c r="I515" s="3" t="s">
        <v>2942</v>
      </c>
      <c r="J515" s="4">
        <v>28.287092999999999</v>
      </c>
      <c r="K515" s="4">
        <v>2.308802</v>
      </c>
      <c r="L515" s="4">
        <v>0.56737599999999999</v>
      </c>
      <c r="M515" s="4">
        <v>-0.51449999999999996</v>
      </c>
      <c r="N515" s="4">
        <v>18.040711999999999</v>
      </c>
      <c r="O515" s="4">
        <v>13.186609000000001</v>
      </c>
      <c r="P515" s="4">
        <v>3.8379650000000001</v>
      </c>
      <c r="Q515" s="4">
        <v>9.9021399999999993</v>
      </c>
      <c r="R515" s="4">
        <v>13.923591</v>
      </c>
      <c r="S515" s="3" t="s">
        <v>4253</v>
      </c>
      <c r="T515" s="4">
        <v>21.27</v>
      </c>
      <c r="U515" s="4">
        <v>2536.9459837200002</v>
      </c>
      <c r="V515" s="10">
        <v>2097.8969830000001</v>
      </c>
      <c r="W515" s="4">
        <v>0</v>
      </c>
      <c r="X515" s="4">
        <v>24.27</v>
      </c>
      <c r="Y515" s="4">
        <v>13.116099999999999</v>
      </c>
      <c r="Z515" s="4">
        <v>18.040711999999999</v>
      </c>
      <c r="AA515" s="10">
        <v>15.6777474754</v>
      </c>
      <c r="AB515" s="10">
        <v>17.4583240993</v>
      </c>
      <c r="AC515" s="4">
        <v>4.5558719999999999</v>
      </c>
      <c r="AD515" s="4">
        <v>3.8352953770355001</v>
      </c>
      <c r="AE515" s="4">
        <v>4.3342332776996999</v>
      </c>
      <c r="AF515" s="4">
        <v>9.9021399999999993</v>
      </c>
      <c r="AG515" s="4">
        <v>10.3721192001902</v>
      </c>
      <c r="AH515" s="4">
        <v>10.203638154998201</v>
      </c>
      <c r="AI515" s="4">
        <v>3.8379650000000001</v>
      </c>
      <c r="AJ515" s="4">
        <v>5.1253010000000003</v>
      </c>
    </row>
    <row r="516" spans="1:36" x14ac:dyDescent="0.3">
      <c r="A516" s="1" t="s">
        <v>510</v>
      </c>
      <c r="B516" s="2">
        <v>114523</v>
      </c>
      <c r="C516" s="3" t="s">
        <v>2935</v>
      </c>
      <c r="D516" s="4">
        <v>176725.02270751999</v>
      </c>
      <c r="E516" s="3" t="s">
        <v>2936</v>
      </c>
      <c r="F516" s="3" t="s">
        <v>2937</v>
      </c>
      <c r="G516" s="3" t="s">
        <v>3044</v>
      </c>
      <c r="H516" s="3" t="s">
        <v>3099</v>
      </c>
      <c r="I516" s="3" t="s">
        <v>3314</v>
      </c>
      <c r="J516" s="4">
        <v>26.064195999999999</v>
      </c>
      <c r="K516" s="4">
        <v>-0.75375499999999995</v>
      </c>
      <c r="L516" s="4">
        <v>-4.0524250000000004</v>
      </c>
      <c r="M516" s="4">
        <v>-3.802791</v>
      </c>
      <c r="N516" s="4">
        <v>17.430475999999999</v>
      </c>
      <c r="O516" s="4">
        <v>18.756854000000001</v>
      </c>
      <c r="P516" s="4">
        <v>9.1109120000000008</v>
      </c>
      <c r="Q516" s="4">
        <v>13.023396</v>
      </c>
      <c r="R516" s="4">
        <v>28.681327</v>
      </c>
      <c r="S516" s="3" t="s">
        <v>4254</v>
      </c>
      <c r="T516" s="4">
        <v>366.04</v>
      </c>
      <c r="U516" s="4">
        <v>176725.02270751999</v>
      </c>
      <c r="V516" s="10">
        <v>209872.022707</v>
      </c>
      <c r="W516" s="4">
        <v>1.5408152114522999</v>
      </c>
      <c r="X516" s="5">
        <v>418.5</v>
      </c>
      <c r="Y516" s="5">
        <v>276.94</v>
      </c>
      <c r="Z516" s="4">
        <v>17.430475999999999</v>
      </c>
      <c r="AA516" s="10">
        <v>17.209619407999998</v>
      </c>
      <c r="AB516" s="10">
        <v>16.7461871131</v>
      </c>
      <c r="AC516" s="4">
        <v>3.1961499999999998</v>
      </c>
      <c r="AD516" s="4">
        <v>3.2317445929605002</v>
      </c>
      <c r="AE516" s="4">
        <v>3.2493528847592001</v>
      </c>
      <c r="AF516" s="4">
        <v>13.023396</v>
      </c>
      <c r="AG516" s="4">
        <v>13.549273459541601</v>
      </c>
      <c r="AH516" s="4">
        <v>13.5974612978448</v>
      </c>
      <c r="AI516" s="4">
        <v>9.1109120000000008</v>
      </c>
      <c r="AJ516" s="4">
        <v>12.964052000000001</v>
      </c>
    </row>
    <row r="517" spans="1:36" x14ac:dyDescent="0.3">
      <c r="A517" s="1" t="s">
        <v>511</v>
      </c>
      <c r="B517" s="2">
        <v>100173</v>
      </c>
      <c r="C517" s="3" t="s">
        <v>2919</v>
      </c>
      <c r="D517" s="4">
        <v>3381.2230336799998</v>
      </c>
      <c r="E517" s="3" t="s">
        <v>2930</v>
      </c>
      <c r="F517" s="3" t="s">
        <v>2931</v>
      </c>
      <c r="G517" s="3" t="s">
        <v>2931</v>
      </c>
      <c r="H517" s="3" t="s">
        <v>2932</v>
      </c>
      <c r="I517" s="3" t="s">
        <v>2933</v>
      </c>
      <c r="J517" s="4">
        <v>6.5754039999999998</v>
      </c>
      <c r="K517" s="4">
        <v>9.4744119999999992</v>
      </c>
      <c r="L517" s="4">
        <v>-6.4236449999999996</v>
      </c>
      <c r="M517" s="4">
        <v>-6.0905680000000002</v>
      </c>
      <c r="N517" s="4">
        <v>11.9622166246851</v>
      </c>
      <c r="O517" s="4">
        <v>11.32602</v>
      </c>
      <c r="P517" s="5">
        <v>1.1972769999999999</v>
      </c>
      <c r="Q517" s="4" t="s">
        <v>2934</v>
      </c>
      <c r="R517" s="4" t="s">
        <v>2934</v>
      </c>
      <c r="S517" s="3" t="s">
        <v>4255</v>
      </c>
      <c r="T517" s="4">
        <v>47.49</v>
      </c>
      <c r="U517" s="4">
        <v>3381.2230336799998</v>
      </c>
      <c r="V517" s="10" t="s">
        <v>2934</v>
      </c>
      <c r="W517" s="4">
        <v>2.86376079174563</v>
      </c>
      <c r="X517" s="4">
        <v>55.29</v>
      </c>
      <c r="Y517" s="4">
        <v>33.880000000000003</v>
      </c>
      <c r="Z517" s="4">
        <v>11.989397</v>
      </c>
      <c r="AA517" s="10">
        <v>11.4821083172</v>
      </c>
      <c r="AB517" s="10">
        <v>11.795827123600001</v>
      </c>
      <c r="AC517" s="4" t="s">
        <v>2934</v>
      </c>
      <c r="AD517" s="4" t="s">
        <v>2934</v>
      </c>
      <c r="AE517" s="4" t="s">
        <v>2934</v>
      </c>
      <c r="AF517" s="4" t="s">
        <v>2934</v>
      </c>
      <c r="AG517" s="4" t="s">
        <v>2934</v>
      </c>
      <c r="AH517" s="4" t="s">
        <v>2934</v>
      </c>
      <c r="AI517" s="5">
        <v>1.1972769999999999</v>
      </c>
      <c r="AJ517" s="4">
        <v>1.3825730000000001</v>
      </c>
    </row>
    <row r="518" spans="1:36" x14ac:dyDescent="0.3">
      <c r="A518" s="1" t="s">
        <v>512</v>
      </c>
      <c r="B518" s="2">
        <v>7660826</v>
      </c>
      <c r="C518" s="3" t="s">
        <v>2935</v>
      </c>
      <c r="D518" s="4">
        <v>13640.7149517</v>
      </c>
      <c r="E518" s="3" t="s">
        <v>2925</v>
      </c>
      <c r="F518" s="3" t="s">
        <v>2980</v>
      </c>
      <c r="G518" s="3" t="s">
        <v>2981</v>
      </c>
      <c r="H518" s="3" t="s">
        <v>3163</v>
      </c>
      <c r="I518" s="3" t="s">
        <v>3249</v>
      </c>
      <c r="J518" s="4">
        <v>183.99332100000001</v>
      </c>
      <c r="K518" s="4">
        <v>-7.5626990000000003</v>
      </c>
      <c r="L518" s="4">
        <v>-14.775575</v>
      </c>
      <c r="M518" s="4">
        <v>-4.0306329999999999</v>
      </c>
      <c r="N518" s="4">
        <v>257.68398300000001</v>
      </c>
      <c r="O518" s="4" t="s">
        <v>2924</v>
      </c>
      <c r="P518" s="4">
        <v>22.124140000000001</v>
      </c>
      <c r="Q518" s="4">
        <v>80.798715999999999</v>
      </c>
      <c r="R518" s="4" t="s">
        <v>2924</v>
      </c>
      <c r="S518" s="3" t="s">
        <v>4256</v>
      </c>
      <c r="T518" s="4">
        <v>119.05</v>
      </c>
      <c r="U518" s="4">
        <v>13640.7149517</v>
      </c>
      <c r="V518" s="10">
        <v>13643.347951</v>
      </c>
      <c r="W518" s="4">
        <v>0</v>
      </c>
      <c r="X518" s="4">
        <v>172.4299</v>
      </c>
      <c r="Y518" s="4">
        <v>39.049999999999997</v>
      </c>
      <c r="Z518" s="4">
        <v>257.68398300000001</v>
      </c>
      <c r="AA518" s="10">
        <v>204.69394773030001</v>
      </c>
      <c r="AB518" s="10">
        <v>238.46723954890001</v>
      </c>
      <c r="AC518" s="4">
        <v>14.935442999999999</v>
      </c>
      <c r="AD518" s="4">
        <v>12.0485500567264</v>
      </c>
      <c r="AE518" s="4">
        <v>14.1996516808012</v>
      </c>
      <c r="AF518" s="4">
        <v>80.798715999999999</v>
      </c>
      <c r="AG518" s="4">
        <v>87.636451613939201</v>
      </c>
      <c r="AH518" s="4">
        <v>109.59706974487101</v>
      </c>
      <c r="AI518" s="4">
        <v>22.124140000000001</v>
      </c>
      <c r="AJ518" s="4">
        <v>22.244021</v>
      </c>
    </row>
    <row r="519" spans="1:36" x14ac:dyDescent="0.3">
      <c r="A519" s="1" t="s">
        <v>513</v>
      </c>
      <c r="B519" s="2">
        <v>4281313</v>
      </c>
      <c r="C519" s="3" t="s">
        <v>2919</v>
      </c>
      <c r="D519" s="4">
        <v>3690.9677615999999</v>
      </c>
      <c r="E519" s="3" t="s">
        <v>2925</v>
      </c>
      <c r="F519" s="3" t="s">
        <v>2996</v>
      </c>
      <c r="G519" s="3" t="s">
        <v>3230</v>
      </c>
      <c r="H519" s="3" t="s">
        <v>3231</v>
      </c>
      <c r="I519" s="3" t="s">
        <v>3288</v>
      </c>
      <c r="J519" s="4">
        <v>30.848372999999999</v>
      </c>
      <c r="K519" s="4">
        <v>4.4817220000000004</v>
      </c>
      <c r="L519" s="4">
        <v>-4.2300329999999997</v>
      </c>
      <c r="M519" s="4">
        <v>-6.057855</v>
      </c>
      <c r="N519" s="4">
        <v>25.778507999999999</v>
      </c>
      <c r="O519" s="4">
        <v>25.587277</v>
      </c>
      <c r="P519" s="5">
        <v>3.5651359999999999</v>
      </c>
      <c r="Q519" s="4">
        <v>17.726002000000001</v>
      </c>
      <c r="R519" s="4">
        <v>38.332839</v>
      </c>
      <c r="S519" s="3" t="s">
        <v>4257</v>
      </c>
      <c r="T519" s="4">
        <v>455.3</v>
      </c>
      <c r="U519" s="4">
        <v>3690.9677615999999</v>
      </c>
      <c r="V519" s="10">
        <v>3342.6187610000002</v>
      </c>
      <c r="W519" s="4">
        <v>0</v>
      </c>
      <c r="X519" s="4">
        <v>544.08000000000004</v>
      </c>
      <c r="Y519" s="4">
        <v>304.10000000000002</v>
      </c>
      <c r="Z519" s="4">
        <v>25.778507999999999</v>
      </c>
      <c r="AA519" s="10">
        <v>20.770985401400001</v>
      </c>
      <c r="AB519" s="10">
        <v>23.566252587899999</v>
      </c>
      <c r="AC519" s="4">
        <v>1.804921</v>
      </c>
      <c r="AD519" s="4">
        <v>1.6605277399374001</v>
      </c>
      <c r="AE519" s="4">
        <v>1.7130311096921</v>
      </c>
      <c r="AF519" s="4">
        <v>17.726002000000001</v>
      </c>
      <c r="AG519" s="4">
        <v>13.4396894446399</v>
      </c>
      <c r="AH519" s="4">
        <v>16.058663135567802</v>
      </c>
      <c r="AI519" s="5">
        <v>3.5651359999999999</v>
      </c>
      <c r="AJ519" s="4">
        <v>4.1619440000000001</v>
      </c>
    </row>
    <row r="520" spans="1:36" x14ac:dyDescent="0.3">
      <c r="A520" s="1" t="s">
        <v>1574</v>
      </c>
      <c r="B520" s="2">
        <v>4276840</v>
      </c>
      <c r="C520" s="3" t="s">
        <v>2935</v>
      </c>
      <c r="D520" s="4">
        <v>19322.448514290001</v>
      </c>
      <c r="E520" s="3" t="s">
        <v>2936</v>
      </c>
      <c r="F520" s="3" t="s">
        <v>2966</v>
      </c>
      <c r="G520" s="3" t="s">
        <v>3082</v>
      </c>
      <c r="H520" s="3" t="s">
        <v>3118</v>
      </c>
      <c r="I520" s="3" t="s">
        <v>3262</v>
      </c>
      <c r="J520" s="10">
        <v>34.544271999999999</v>
      </c>
      <c r="K520" s="10">
        <v>-7.7995669999999997</v>
      </c>
      <c r="L520" s="10">
        <v>-10.693802</v>
      </c>
      <c r="M520" s="11">
        <v>-5.4518149999999999</v>
      </c>
      <c r="N520" s="4">
        <v>18.10125</v>
      </c>
      <c r="O520" s="4">
        <v>15.623044999999999</v>
      </c>
      <c r="P520" s="4">
        <v>4.1847760000000003</v>
      </c>
      <c r="Q520" s="4">
        <v>10.29979</v>
      </c>
      <c r="R520" s="4">
        <v>18.412589000000001</v>
      </c>
      <c r="S520" s="3" t="s">
        <v>5317</v>
      </c>
      <c r="T520" s="4">
        <v>144.81</v>
      </c>
      <c r="U520" s="4">
        <v>19322.448514290001</v>
      </c>
      <c r="V520" s="10">
        <v>23326.448514</v>
      </c>
      <c r="W520" s="4">
        <v>1.1048960707133499</v>
      </c>
      <c r="X520" s="4">
        <v>202.8999</v>
      </c>
      <c r="Y520" s="4">
        <v>106.38</v>
      </c>
      <c r="Z520" s="4">
        <v>18.10125</v>
      </c>
      <c r="AA520" s="10">
        <v>14.1482335469</v>
      </c>
      <c r="AB520" s="10">
        <v>14.322733791599999</v>
      </c>
      <c r="AC520" s="4">
        <v>1.433093</v>
      </c>
      <c r="AD520" s="4">
        <v>1.3879414656968001</v>
      </c>
      <c r="AE520" s="4">
        <v>1.4202182241398</v>
      </c>
      <c r="AF520" s="4">
        <v>10.29979</v>
      </c>
      <c r="AG520" s="4">
        <v>10.9678685218305</v>
      </c>
      <c r="AH520" s="4">
        <v>10.942496711122001</v>
      </c>
      <c r="AI520" s="4">
        <v>4.1847760000000003</v>
      </c>
      <c r="AJ520" s="4" t="s">
        <v>2924</v>
      </c>
    </row>
    <row r="521" spans="1:36" x14ac:dyDescent="0.3">
      <c r="A521" s="1" t="s">
        <v>515</v>
      </c>
      <c r="B521" s="2">
        <v>103092</v>
      </c>
      <c r="C521" s="3" t="s">
        <v>2935</v>
      </c>
      <c r="D521" s="4">
        <v>909.25597303999996</v>
      </c>
      <c r="E521" s="3" t="s">
        <v>2976</v>
      </c>
      <c r="F521" s="3" t="s">
        <v>2977</v>
      </c>
      <c r="G521" s="3" t="s">
        <v>2978</v>
      </c>
      <c r="H521" s="3" t="s">
        <v>2978</v>
      </c>
      <c r="I521" s="3" t="s">
        <v>2979</v>
      </c>
      <c r="J521" s="4">
        <v>21.337710000000001</v>
      </c>
      <c r="K521" s="4">
        <v>19.765087000000001</v>
      </c>
      <c r="L521" s="4">
        <v>2.7806739999999999</v>
      </c>
      <c r="M521" s="4">
        <v>-5.9478369999999998</v>
      </c>
      <c r="N521" s="4">
        <v>28.990196078431399</v>
      </c>
      <c r="O521" s="4">
        <v>4.489827</v>
      </c>
      <c r="P521" s="4">
        <v>2.996858</v>
      </c>
      <c r="Q521" s="4">
        <v>8.0104480000000002</v>
      </c>
      <c r="R521" s="4">
        <v>10.949159999999999</v>
      </c>
      <c r="S521" s="3" t="s">
        <v>4259</v>
      </c>
      <c r="T521" s="4">
        <v>29.57</v>
      </c>
      <c r="U521" s="4">
        <v>909.25597303999996</v>
      </c>
      <c r="V521" s="10">
        <v>2609.0109729999999</v>
      </c>
      <c r="W521" s="4">
        <v>5.4108894149475804</v>
      </c>
      <c r="X521" s="4">
        <v>32.200000000000003</v>
      </c>
      <c r="Y521" s="4">
        <v>20.97</v>
      </c>
      <c r="Z521" s="4">
        <v>29.248269000000001</v>
      </c>
      <c r="AA521" s="10" t="s">
        <v>2934</v>
      </c>
      <c r="AB521" s="10">
        <v>27.896226415000001</v>
      </c>
      <c r="AC521" s="4">
        <v>4.9830230000000002</v>
      </c>
      <c r="AD521" s="4" t="s">
        <v>2934</v>
      </c>
      <c r="AE521" s="4">
        <v>5.1056966203523002</v>
      </c>
      <c r="AF521" s="4">
        <v>8.0104480000000002</v>
      </c>
      <c r="AG521" s="4" t="s">
        <v>2934</v>
      </c>
      <c r="AH521" s="4">
        <v>7.0134703575269004</v>
      </c>
      <c r="AI521" s="4">
        <v>2.996858</v>
      </c>
      <c r="AJ521" s="4">
        <v>15.289555</v>
      </c>
    </row>
    <row r="522" spans="1:36" x14ac:dyDescent="0.3">
      <c r="A522" s="1" t="s">
        <v>516</v>
      </c>
      <c r="B522" s="2">
        <v>5721903</v>
      </c>
      <c r="C522" s="3" t="s">
        <v>2935</v>
      </c>
      <c r="D522" s="4">
        <v>695.89366958999994</v>
      </c>
      <c r="E522" s="3" t="s">
        <v>2930</v>
      </c>
      <c r="F522" s="3" t="s">
        <v>2953</v>
      </c>
      <c r="G522" s="3" t="s">
        <v>2954</v>
      </c>
      <c r="H522" s="3" t="s">
        <v>2955</v>
      </c>
      <c r="I522" s="3"/>
      <c r="J522" s="4">
        <v>-7.1028039999999999</v>
      </c>
      <c r="K522" s="4">
        <v>-20.859873</v>
      </c>
      <c r="L522" s="4">
        <v>-10.288809000000001</v>
      </c>
      <c r="M522" s="4">
        <v>-8.8073390000000007</v>
      </c>
      <c r="N522" s="4">
        <v>28.4</v>
      </c>
      <c r="O522" s="4">
        <v>5.860849</v>
      </c>
      <c r="P522" s="4">
        <v>0.92741200000000001</v>
      </c>
      <c r="Q522" s="4" t="s">
        <v>2934</v>
      </c>
      <c r="R522" s="4">
        <v>87.316457999999997</v>
      </c>
      <c r="S522" s="3" t="s">
        <v>4260</v>
      </c>
      <c r="T522" s="4">
        <v>4.97</v>
      </c>
      <c r="U522" s="4">
        <v>695.89366958999994</v>
      </c>
      <c r="V522" s="10">
        <v>1031.3159889999999</v>
      </c>
      <c r="W522" s="4">
        <v>14.486921529175101</v>
      </c>
      <c r="X522" s="4">
        <v>6.69</v>
      </c>
      <c r="Y522" s="4">
        <v>4.68</v>
      </c>
      <c r="Z522" s="4">
        <v>28.4</v>
      </c>
      <c r="AA522" s="10" t="s">
        <v>2934</v>
      </c>
      <c r="AB522" s="10" t="s">
        <v>2934</v>
      </c>
      <c r="AC522" s="4">
        <v>23.855312000000001</v>
      </c>
      <c r="AD522" s="4" t="s">
        <v>2934</v>
      </c>
      <c r="AE522" s="4" t="s">
        <v>2934</v>
      </c>
      <c r="AF522" s="4" t="s">
        <v>2934</v>
      </c>
      <c r="AG522" s="4" t="s">
        <v>2934</v>
      </c>
      <c r="AH522" s="4" t="s">
        <v>2934</v>
      </c>
      <c r="AI522" s="4">
        <v>0.92741200000000001</v>
      </c>
      <c r="AJ522" s="4">
        <v>0.92741200000000001</v>
      </c>
    </row>
    <row r="523" spans="1:36" x14ac:dyDescent="0.3">
      <c r="A523" s="1" t="s">
        <v>517</v>
      </c>
      <c r="B523" s="2">
        <v>4025774</v>
      </c>
      <c r="C523" s="3" t="s">
        <v>2935</v>
      </c>
      <c r="D523" s="4">
        <v>38850.992829800001</v>
      </c>
      <c r="E523" s="3" t="s">
        <v>2976</v>
      </c>
      <c r="F523" s="3" t="s">
        <v>3316</v>
      </c>
      <c r="G523" s="3" t="s">
        <v>3316</v>
      </c>
      <c r="H523" s="3" t="s">
        <v>3317</v>
      </c>
      <c r="I523" s="3" t="s">
        <v>3318</v>
      </c>
      <c r="J523" s="4">
        <v>40.467646000000002</v>
      </c>
      <c r="K523" s="4">
        <v>6.2171050000000001</v>
      </c>
      <c r="L523" s="4">
        <v>-1.988162</v>
      </c>
      <c r="M523" s="4">
        <v>-5.9286240000000001</v>
      </c>
      <c r="N523" s="4">
        <v>41.530546623794201</v>
      </c>
      <c r="O523" s="4">
        <v>43.269682000000003</v>
      </c>
      <c r="P523" s="4">
        <v>4.4696680000000004</v>
      </c>
      <c r="Q523" s="4">
        <v>17.63165</v>
      </c>
      <c r="R523" s="4">
        <v>44.110751999999998</v>
      </c>
      <c r="S523" s="3" t="s">
        <v>4261</v>
      </c>
      <c r="T523" s="4">
        <v>129.16</v>
      </c>
      <c r="U523" s="4">
        <v>38850.992829800001</v>
      </c>
      <c r="V523" s="10">
        <v>45676.992829000003</v>
      </c>
      <c r="W523" s="4">
        <v>0</v>
      </c>
      <c r="X523" s="4">
        <v>142</v>
      </c>
      <c r="Y523" s="4">
        <v>82.75</v>
      </c>
      <c r="Z523" s="4">
        <v>43.053333000000002</v>
      </c>
      <c r="AA523" s="10">
        <v>21.951799857200001</v>
      </c>
      <c r="AB523" s="10">
        <v>25.755352072200001</v>
      </c>
      <c r="AC523" s="4">
        <v>1.331186</v>
      </c>
      <c r="AD523" s="4">
        <v>1.1901430529402</v>
      </c>
      <c r="AE523" s="4">
        <v>1.2850116614355001</v>
      </c>
      <c r="AF523" s="4">
        <v>17.63165</v>
      </c>
      <c r="AG523" s="4">
        <v>14.6156064280904</v>
      </c>
      <c r="AH523" s="4">
        <v>16.865693784750999</v>
      </c>
      <c r="AI523" s="4">
        <v>4.4696680000000004</v>
      </c>
      <c r="AJ523" s="4">
        <v>71.675916000000001</v>
      </c>
    </row>
    <row r="524" spans="1:36" x14ac:dyDescent="0.3">
      <c r="A524" s="1" t="s">
        <v>518</v>
      </c>
      <c r="B524" s="2">
        <v>4426762</v>
      </c>
      <c r="C524" s="3" t="s">
        <v>2919</v>
      </c>
      <c r="D524" s="4">
        <v>7537.3031246999999</v>
      </c>
      <c r="E524" s="3" t="s">
        <v>2945</v>
      </c>
      <c r="F524" s="3" t="s">
        <v>2946</v>
      </c>
      <c r="G524" s="3" t="s">
        <v>2947</v>
      </c>
      <c r="H524" s="3" t="s">
        <v>2989</v>
      </c>
      <c r="I524" s="3" t="s">
        <v>2949</v>
      </c>
      <c r="J524" s="4">
        <v>5.4243220000000001</v>
      </c>
      <c r="K524" s="4">
        <v>9.7449910000000006</v>
      </c>
      <c r="L524" s="4">
        <v>0.249584</v>
      </c>
      <c r="M524" s="4">
        <v>-0.65952200000000005</v>
      </c>
      <c r="N524" s="4">
        <v>172.14285699999999</v>
      </c>
      <c r="O524" s="4">
        <v>36.626139999999999</v>
      </c>
      <c r="P524" s="4">
        <v>3.8833389999999999</v>
      </c>
      <c r="Q524" s="4">
        <v>40.850853999999998</v>
      </c>
      <c r="R524" s="4">
        <v>30.929369000000001</v>
      </c>
      <c r="S524" s="3" t="s">
        <v>4262</v>
      </c>
      <c r="T524" s="4">
        <v>12.05</v>
      </c>
      <c r="U524" s="4">
        <v>7537.3031246999999</v>
      </c>
      <c r="V524" s="10">
        <v>8125.7251239999996</v>
      </c>
      <c r="W524" s="4">
        <v>0</v>
      </c>
      <c r="X524" s="4">
        <v>12.88</v>
      </c>
      <c r="Y524" s="4">
        <v>9.7899999999999991</v>
      </c>
      <c r="Z524" s="4">
        <v>172.14285699999999</v>
      </c>
      <c r="AA524" s="10">
        <v>29.7898640296</v>
      </c>
      <c r="AB524" s="10">
        <v>32.271887302800003</v>
      </c>
      <c r="AC524" s="4">
        <v>8.7662110000000002</v>
      </c>
      <c r="AD524" s="4">
        <v>8.1195015260803007</v>
      </c>
      <c r="AE524" s="4">
        <v>8.6112944921777004</v>
      </c>
      <c r="AF524" s="4">
        <v>40.850853999999998</v>
      </c>
      <c r="AG524" s="4">
        <v>19.045854161388</v>
      </c>
      <c r="AH524" s="4">
        <v>20.560118796265801</v>
      </c>
      <c r="AI524" s="4">
        <v>3.8833389999999999</v>
      </c>
      <c r="AJ524" s="4" t="s">
        <v>2924</v>
      </c>
    </row>
    <row r="525" spans="1:36" x14ac:dyDescent="0.3">
      <c r="A525" s="1" t="s">
        <v>519</v>
      </c>
      <c r="B525" s="2">
        <v>4114659</v>
      </c>
      <c r="C525" s="3" t="s">
        <v>2919</v>
      </c>
      <c r="D525" s="4">
        <v>23258.57674086</v>
      </c>
      <c r="E525" s="3" t="s">
        <v>2945</v>
      </c>
      <c r="F525" s="3" t="s">
        <v>3021</v>
      </c>
      <c r="G525" s="3" t="s">
        <v>3027</v>
      </c>
      <c r="H525" s="3" t="s">
        <v>3184</v>
      </c>
      <c r="I525" s="3" t="s">
        <v>3319</v>
      </c>
      <c r="J525" s="4">
        <v>-22.989013</v>
      </c>
      <c r="K525" s="4">
        <v>-22.534399000000001</v>
      </c>
      <c r="L525" s="4">
        <v>-0.82959300000000002</v>
      </c>
      <c r="M525" s="4">
        <v>-0.86902199999999996</v>
      </c>
      <c r="N525" s="4">
        <v>21.81625</v>
      </c>
      <c r="O525" s="4">
        <v>17.440791000000001</v>
      </c>
      <c r="P525" s="4">
        <v>9.8956739999999996</v>
      </c>
      <c r="Q525" s="4">
        <v>13.917591</v>
      </c>
      <c r="R525" s="4">
        <v>20.961932000000001</v>
      </c>
      <c r="S525" s="3" t="s">
        <v>4263</v>
      </c>
      <c r="T525" s="4">
        <v>174.53</v>
      </c>
      <c r="U525" s="4">
        <v>23258.57674086</v>
      </c>
      <c r="V525" s="10">
        <v>28646.57674</v>
      </c>
      <c r="W525" s="4">
        <v>1.43241849538761</v>
      </c>
      <c r="X525" s="4">
        <v>263.37</v>
      </c>
      <c r="Y525" s="4">
        <v>170.68</v>
      </c>
      <c r="Z525" s="4">
        <v>21.81625</v>
      </c>
      <c r="AA525" s="10">
        <v>17.804278412999999</v>
      </c>
      <c r="AB525" s="10">
        <v>18.592457340500001</v>
      </c>
      <c r="AC525" s="4">
        <v>1.3751770000000001</v>
      </c>
      <c r="AD525" s="4">
        <v>1.3592355188165</v>
      </c>
      <c r="AE525" s="4">
        <v>1.3752065952957999</v>
      </c>
      <c r="AF525" s="4">
        <v>13.917591</v>
      </c>
      <c r="AG525" s="4">
        <v>13.4105860133952</v>
      </c>
      <c r="AH525" s="4">
        <v>13.709496722141401</v>
      </c>
      <c r="AI525" s="4">
        <v>9.8956739999999996</v>
      </c>
      <c r="AJ525" s="4" t="s">
        <v>2924</v>
      </c>
    </row>
    <row r="526" spans="1:36" x14ac:dyDescent="0.3">
      <c r="A526" s="1" t="s">
        <v>520</v>
      </c>
      <c r="B526" s="2">
        <v>4988762</v>
      </c>
      <c r="C526" s="3" t="s">
        <v>2919</v>
      </c>
      <c r="D526" s="4">
        <v>1031.53124082</v>
      </c>
      <c r="E526" s="3" t="s">
        <v>2936</v>
      </c>
      <c r="F526" s="3" t="s">
        <v>2966</v>
      </c>
      <c r="G526" s="3" t="s">
        <v>2967</v>
      </c>
      <c r="H526" s="3" t="s">
        <v>2968</v>
      </c>
      <c r="I526" s="3" t="s">
        <v>3320</v>
      </c>
      <c r="J526" s="4">
        <v>40.361733000000001</v>
      </c>
      <c r="K526" s="4">
        <v>3.947832</v>
      </c>
      <c r="L526" s="4">
        <v>-1.601602</v>
      </c>
      <c r="M526" s="4">
        <v>-8.1594519999999999</v>
      </c>
      <c r="N526" s="4">
        <v>89.635257999999993</v>
      </c>
      <c r="O526" s="4">
        <v>42.801161</v>
      </c>
      <c r="P526" s="4">
        <v>4.2757719999999999</v>
      </c>
      <c r="Q526" s="4">
        <v>18.902077999999999</v>
      </c>
      <c r="R526" s="4">
        <v>30.332723999999999</v>
      </c>
      <c r="S526" s="3" t="s">
        <v>4264</v>
      </c>
      <c r="T526" s="4">
        <v>29.49</v>
      </c>
      <c r="U526" s="4">
        <v>1031.53124082</v>
      </c>
      <c r="V526" s="10">
        <v>1156.6512399999999</v>
      </c>
      <c r="W526" s="4">
        <v>0</v>
      </c>
      <c r="X526" s="4">
        <v>35.159999999999997</v>
      </c>
      <c r="Y526" s="4">
        <v>18.5</v>
      </c>
      <c r="Z526" s="4">
        <v>89.635257999999993</v>
      </c>
      <c r="AA526" s="10">
        <v>31.767747495399998</v>
      </c>
      <c r="AB526" s="10">
        <v>37.726918008799998</v>
      </c>
      <c r="AC526" s="4">
        <v>2.0912989999999998</v>
      </c>
      <c r="AD526" s="4">
        <v>1.7646275436911001</v>
      </c>
      <c r="AE526" s="4">
        <v>2.0034646659467001</v>
      </c>
      <c r="AF526" s="4">
        <v>18.902077999999999</v>
      </c>
      <c r="AG526" s="4">
        <v>15.0229469700217</v>
      </c>
      <c r="AH526" s="4">
        <v>17.412190432089499</v>
      </c>
      <c r="AI526" s="4">
        <v>4.2757719999999999</v>
      </c>
      <c r="AJ526" s="4" t="s">
        <v>2924</v>
      </c>
    </row>
    <row r="527" spans="1:36" x14ac:dyDescent="0.3">
      <c r="A527" s="1" t="s">
        <v>521</v>
      </c>
      <c r="B527" s="2">
        <v>4103411</v>
      </c>
      <c r="C527" s="3" t="s">
        <v>2935</v>
      </c>
      <c r="D527" s="4">
        <v>7460.5590832500002</v>
      </c>
      <c r="E527" s="3" t="s">
        <v>3031</v>
      </c>
      <c r="F527" s="3" t="s">
        <v>3031</v>
      </c>
      <c r="G527" s="3" t="s">
        <v>3032</v>
      </c>
      <c r="H527" s="3" t="s">
        <v>3068</v>
      </c>
      <c r="I527" s="3" t="s">
        <v>3069</v>
      </c>
      <c r="J527" s="4">
        <v>-56.092382999999998</v>
      </c>
      <c r="K527" s="4">
        <v>-46.217494000000002</v>
      </c>
      <c r="L527" s="4">
        <v>-6.3786009999999997</v>
      </c>
      <c r="M527" s="4">
        <v>-0.48119000000000001</v>
      </c>
      <c r="N527" s="4">
        <v>6.8250000000000002</v>
      </c>
      <c r="O527" s="4">
        <v>8.8280949999999994</v>
      </c>
      <c r="P527" s="4">
        <v>1.0252209999999999</v>
      </c>
      <c r="Q527" s="4">
        <v>9.2206069999999993</v>
      </c>
      <c r="R527" s="4">
        <v>19.206166</v>
      </c>
      <c r="S527" s="3" t="s">
        <v>4265</v>
      </c>
      <c r="T527" s="4">
        <v>68.25</v>
      </c>
      <c r="U527" s="4">
        <v>7460.5590832500002</v>
      </c>
      <c r="V527" s="10">
        <v>20430.559083</v>
      </c>
      <c r="W527" s="4">
        <v>4.1025641025641004</v>
      </c>
      <c r="X527" s="4">
        <v>172.16</v>
      </c>
      <c r="Y527" s="4">
        <v>66.73</v>
      </c>
      <c r="Z527" s="4">
        <v>7.5833329999999997</v>
      </c>
      <c r="AA527" s="10">
        <v>8.5042490093000005</v>
      </c>
      <c r="AB527" s="10">
        <v>8.3718088994999995</v>
      </c>
      <c r="AC527" s="5">
        <v>1.949667</v>
      </c>
      <c r="AD527" s="4">
        <v>1.9776676882238999</v>
      </c>
      <c r="AE527" s="4">
        <v>1.9850184760376</v>
      </c>
      <c r="AF527" s="4">
        <v>9.2206069999999993</v>
      </c>
      <c r="AG527" s="4">
        <v>8.7022753987358001</v>
      </c>
      <c r="AH527" s="4">
        <v>8.6193326192463005</v>
      </c>
      <c r="AI527" s="4">
        <v>1.0252209999999999</v>
      </c>
      <c r="AJ527" s="4" t="s">
        <v>2924</v>
      </c>
    </row>
    <row r="528" spans="1:36" x14ac:dyDescent="0.3">
      <c r="A528" s="1" t="s">
        <v>522</v>
      </c>
      <c r="B528" s="2">
        <v>4812050</v>
      </c>
      <c r="C528" s="3" t="s">
        <v>2956</v>
      </c>
      <c r="D528" s="4">
        <v>1667.8940930399999</v>
      </c>
      <c r="E528" s="3" t="s">
        <v>2920</v>
      </c>
      <c r="F528" s="3" t="s">
        <v>2921</v>
      </c>
      <c r="G528" s="3" t="s">
        <v>2941</v>
      </c>
      <c r="H528" s="3" t="s">
        <v>2941</v>
      </c>
      <c r="I528" s="3" t="s">
        <v>2942</v>
      </c>
      <c r="J528" s="4">
        <v>-36.322187999999997</v>
      </c>
      <c r="K528" s="4">
        <v>-39.039766999999998</v>
      </c>
      <c r="L528" s="4">
        <v>-4.7727269999999997</v>
      </c>
      <c r="M528" s="4">
        <v>-1.0625739999999999</v>
      </c>
      <c r="N528" s="4" t="s">
        <v>2924</v>
      </c>
      <c r="O528" s="4" t="s">
        <v>2924</v>
      </c>
      <c r="P528" s="4">
        <v>2.1222349999999999</v>
      </c>
      <c r="Q528" s="4" t="s">
        <v>2924</v>
      </c>
      <c r="R528" s="4" t="s">
        <v>2924</v>
      </c>
      <c r="S528" s="3" t="s">
        <v>4266</v>
      </c>
      <c r="T528" s="4">
        <v>25.14</v>
      </c>
      <c r="U528" s="4">
        <v>1667.8940930399999</v>
      </c>
      <c r="V528" s="10">
        <v>914.98209299999996</v>
      </c>
      <c r="W528" s="4">
        <v>0</v>
      </c>
      <c r="X528" s="4">
        <v>53.18</v>
      </c>
      <c r="Y528" s="4">
        <v>22.929099999999998</v>
      </c>
      <c r="Z528" s="4" t="s">
        <v>2924</v>
      </c>
      <c r="AA528" s="10" t="s">
        <v>2924</v>
      </c>
      <c r="AB528" s="10" t="s">
        <v>2924</v>
      </c>
      <c r="AC528" s="4">
        <v>91.718333000000001</v>
      </c>
      <c r="AD528" s="4" t="s">
        <v>2924</v>
      </c>
      <c r="AE528" s="4">
        <v>133.98478444867479</v>
      </c>
      <c r="AF528" s="4" t="s">
        <v>2924</v>
      </c>
      <c r="AG528" s="4" t="s">
        <v>2924</v>
      </c>
      <c r="AH528" s="4" t="s">
        <v>2924</v>
      </c>
      <c r="AI528" s="4">
        <v>2.1222349999999999</v>
      </c>
      <c r="AJ528" s="4">
        <v>2.198321</v>
      </c>
    </row>
    <row r="529" spans="1:36" x14ac:dyDescent="0.3">
      <c r="A529" s="1" t="s">
        <v>523</v>
      </c>
      <c r="B529" s="2">
        <v>5062978</v>
      </c>
      <c r="C529" s="3" t="s">
        <v>2919</v>
      </c>
      <c r="D529" s="4">
        <v>4913.5543049600001</v>
      </c>
      <c r="E529" s="3" t="s">
        <v>2945</v>
      </c>
      <c r="F529" s="3" t="s">
        <v>2946</v>
      </c>
      <c r="G529" s="3" t="s">
        <v>2947</v>
      </c>
      <c r="H529" s="3" t="s">
        <v>2989</v>
      </c>
      <c r="I529" s="3" t="s">
        <v>2949</v>
      </c>
      <c r="J529" s="4">
        <v>157.07762600000001</v>
      </c>
      <c r="K529" s="4">
        <v>29.425287000000001</v>
      </c>
      <c r="L529" s="4">
        <v>18.526316000000001</v>
      </c>
      <c r="M529" s="4">
        <v>13.279678000000001</v>
      </c>
      <c r="N529" s="4" t="s">
        <v>2924</v>
      </c>
      <c r="O529" s="4">
        <v>45.494948999999998</v>
      </c>
      <c r="P529" s="4">
        <v>15.759271999999999</v>
      </c>
      <c r="Q529" s="4">
        <v>62.166060999999999</v>
      </c>
      <c r="R529" s="4">
        <v>51.621295000000003</v>
      </c>
      <c r="S529" s="3" t="s">
        <v>4267</v>
      </c>
      <c r="T529" s="4">
        <v>22.52</v>
      </c>
      <c r="U529" s="4">
        <v>4913.5543049600001</v>
      </c>
      <c r="V529" s="10">
        <v>4512.2303039999997</v>
      </c>
      <c r="W529" s="4">
        <v>0</v>
      </c>
      <c r="X529" s="4">
        <v>22.629799999999999</v>
      </c>
      <c r="Y529" s="4">
        <v>7.91</v>
      </c>
      <c r="Z529" s="4" t="s">
        <v>2924</v>
      </c>
      <c r="AA529" s="10">
        <v>58.875816993400001</v>
      </c>
      <c r="AB529" s="10">
        <v>52.6315789473</v>
      </c>
      <c r="AC529" s="4">
        <v>11.714997</v>
      </c>
      <c r="AD529" s="4">
        <v>10.122414629013999</v>
      </c>
      <c r="AE529" s="4">
        <v>11.2978340488472</v>
      </c>
      <c r="AF529" s="4">
        <v>62.166060999999999</v>
      </c>
      <c r="AG529" s="4">
        <v>40.841427168481303</v>
      </c>
      <c r="AH529" s="4">
        <v>45.945485327876902</v>
      </c>
      <c r="AI529" s="4">
        <v>15.759271999999999</v>
      </c>
      <c r="AJ529" s="4">
        <v>18.190629999999999</v>
      </c>
    </row>
    <row r="530" spans="1:36" x14ac:dyDescent="0.3">
      <c r="A530" s="1" t="s">
        <v>524</v>
      </c>
      <c r="B530" s="2">
        <v>4484099</v>
      </c>
      <c r="C530" s="3" t="s">
        <v>2956</v>
      </c>
      <c r="D530" s="4">
        <v>6348.1995185200003</v>
      </c>
      <c r="E530" s="3" t="s">
        <v>3006</v>
      </c>
      <c r="F530" s="3" t="s">
        <v>3007</v>
      </c>
      <c r="G530" s="3" t="s">
        <v>3283</v>
      </c>
      <c r="H530" s="3" t="s">
        <v>3321</v>
      </c>
      <c r="I530" s="3" t="s">
        <v>3322</v>
      </c>
      <c r="J530" s="4">
        <v>-46.023181999999998</v>
      </c>
      <c r="K530" s="4">
        <v>-18.570997999999999</v>
      </c>
      <c r="L530" s="4">
        <v>-2.5261640000000001</v>
      </c>
      <c r="M530" s="4">
        <v>-15.036175</v>
      </c>
      <c r="N530" s="4">
        <v>37.566063999999997</v>
      </c>
      <c r="O530" s="4">
        <v>44.206218999999997</v>
      </c>
      <c r="P530" s="4">
        <v>14.980587999999999</v>
      </c>
      <c r="Q530" s="4">
        <v>26.236739</v>
      </c>
      <c r="R530" s="4">
        <v>56.842232000000003</v>
      </c>
      <c r="S530" s="3" t="s">
        <v>4268</v>
      </c>
      <c r="T530" s="4">
        <v>27.01</v>
      </c>
      <c r="U530" s="4">
        <v>6348.1995185200003</v>
      </c>
      <c r="V530" s="10">
        <v>6274.7785180000001</v>
      </c>
      <c r="W530" s="4">
        <v>0</v>
      </c>
      <c r="X530" s="4">
        <v>99.619900000000001</v>
      </c>
      <c r="Y530" s="4">
        <v>25.23</v>
      </c>
      <c r="Z530" s="4">
        <v>37.566063999999997</v>
      </c>
      <c r="AA530" s="10">
        <v>32.262302914400003</v>
      </c>
      <c r="AB530" s="10">
        <v>39.264427969099998</v>
      </c>
      <c r="AC530" s="4">
        <v>4.5772300000000001</v>
      </c>
      <c r="AD530" s="4">
        <v>4.1136685201008998</v>
      </c>
      <c r="AE530" s="4">
        <v>4.6076505236527998</v>
      </c>
      <c r="AF530" s="4">
        <v>26.236739</v>
      </c>
      <c r="AG530" s="4">
        <v>20.9372983958961</v>
      </c>
      <c r="AH530" s="4">
        <v>26.388439504186</v>
      </c>
      <c r="AI530" s="4">
        <v>14.980587999999999</v>
      </c>
      <c r="AJ530" s="4">
        <v>15.972797</v>
      </c>
    </row>
    <row r="531" spans="1:36" x14ac:dyDescent="0.3">
      <c r="A531" s="1" t="s">
        <v>525</v>
      </c>
      <c r="B531" s="2">
        <v>4022647</v>
      </c>
      <c r="C531" s="3" t="s">
        <v>2935</v>
      </c>
      <c r="D531" s="4">
        <v>44007.955076600003</v>
      </c>
      <c r="E531" s="3" t="s">
        <v>2920</v>
      </c>
      <c r="F531" s="3" t="s">
        <v>2960</v>
      </c>
      <c r="G531" s="3" t="s">
        <v>2973</v>
      </c>
      <c r="H531" s="3" t="s">
        <v>3002</v>
      </c>
      <c r="I531" s="3" t="s">
        <v>3323</v>
      </c>
      <c r="J531" s="4">
        <v>12.140465000000001</v>
      </c>
      <c r="K531" s="4">
        <v>-0.18412200000000001</v>
      </c>
      <c r="L531" s="4">
        <v>-6.3774670000000002</v>
      </c>
      <c r="M531" s="4">
        <v>-1.9591799999999999</v>
      </c>
      <c r="N531" s="4">
        <v>30.237715999999999</v>
      </c>
      <c r="O531" s="4">
        <v>15.077809</v>
      </c>
      <c r="P531" s="4">
        <v>68.726230000000001</v>
      </c>
      <c r="Q531" s="4">
        <v>10.477789</v>
      </c>
      <c r="R531" s="4">
        <v>12.329357</v>
      </c>
      <c r="S531" s="3" t="s">
        <v>4269</v>
      </c>
      <c r="T531" s="5">
        <v>227.69</v>
      </c>
      <c r="U531" s="4">
        <v>44007.955076600003</v>
      </c>
      <c r="V531" s="10">
        <v>46638.932075999997</v>
      </c>
      <c r="W531" s="4">
        <v>0.96622600904738898</v>
      </c>
      <c r="X531" s="4">
        <v>253.27</v>
      </c>
      <c r="Y531" s="4">
        <v>202.255</v>
      </c>
      <c r="Z531" s="4">
        <v>30.237715999999999</v>
      </c>
      <c r="AA531" s="10">
        <v>15.2032734212</v>
      </c>
      <c r="AB531" s="10">
        <v>15.2032734212</v>
      </c>
      <c r="AC531" s="4">
        <v>0.15865799999999999</v>
      </c>
      <c r="AD531" s="4">
        <v>0.14688122399020001</v>
      </c>
      <c r="AE531" s="4">
        <v>0.14688122399020001</v>
      </c>
      <c r="AF531" s="4">
        <v>10.477789</v>
      </c>
      <c r="AG531" s="4">
        <v>10.786225436977499</v>
      </c>
      <c r="AH531" s="4">
        <v>10.786225436977499</v>
      </c>
      <c r="AI531" s="4">
        <v>68.726230000000001</v>
      </c>
      <c r="AJ531" s="4" t="s">
        <v>2924</v>
      </c>
    </row>
    <row r="532" spans="1:36" x14ac:dyDescent="0.3">
      <c r="A532" s="1" t="s">
        <v>526</v>
      </c>
      <c r="B532" s="2">
        <v>4022661</v>
      </c>
      <c r="C532" s="3" t="s">
        <v>2935</v>
      </c>
      <c r="D532" s="4">
        <v>30079.8567</v>
      </c>
      <c r="E532" s="3" t="s">
        <v>2920</v>
      </c>
      <c r="F532" s="3" t="s">
        <v>2960</v>
      </c>
      <c r="G532" s="3" t="s">
        <v>2973</v>
      </c>
      <c r="H532" s="3" t="s">
        <v>3087</v>
      </c>
      <c r="I532" s="3" t="s">
        <v>3324</v>
      </c>
      <c r="J532" s="4">
        <v>-18.761931000000001</v>
      </c>
      <c r="K532" s="4">
        <v>-21.200899</v>
      </c>
      <c r="L532" s="4">
        <v>0.81218299999999999</v>
      </c>
      <c r="M532" s="4">
        <v>0.26927000000000001</v>
      </c>
      <c r="N532" s="4">
        <v>10.34375</v>
      </c>
      <c r="O532" s="4">
        <v>131.35892828027801</v>
      </c>
      <c r="P532" s="4">
        <v>1.1129169999999999</v>
      </c>
      <c r="Q532" s="4">
        <v>5.6107209999999998</v>
      </c>
      <c r="R532" s="4">
        <v>22.948851000000001</v>
      </c>
      <c r="S532" s="3" t="s">
        <v>4270</v>
      </c>
      <c r="T532" s="4">
        <v>59.58</v>
      </c>
      <c r="U532" s="4">
        <v>30079.8567</v>
      </c>
      <c r="V532" s="10">
        <v>33209.856699999997</v>
      </c>
      <c r="W532" s="4">
        <v>0</v>
      </c>
      <c r="X532" s="4">
        <v>81.415000000000006</v>
      </c>
      <c r="Y532" s="4">
        <v>55.03</v>
      </c>
      <c r="Z532" s="4">
        <v>11.916</v>
      </c>
      <c r="AA532" s="10">
        <v>8.7515974088000004</v>
      </c>
      <c r="AB532" s="10">
        <v>8.7223218533000004</v>
      </c>
      <c r="AC532" s="4">
        <v>0.22714699999999999</v>
      </c>
      <c r="AD532" s="4">
        <v>0.2001611627972</v>
      </c>
      <c r="AE532" s="4">
        <v>0.2057589753772</v>
      </c>
      <c r="AF532" s="4">
        <v>5.6107209999999998</v>
      </c>
      <c r="AG532" s="4">
        <v>8.1171631396980004</v>
      </c>
      <c r="AH532" s="4">
        <v>7.8444825729568004</v>
      </c>
      <c r="AI532" s="4">
        <v>1.1129169999999999</v>
      </c>
      <c r="AJ532" s="4">
        <v>7.2934260000000002</v>
      </c>
    </row>
    <row r="533" spans="1:36" x14ac:dyDescent="0.3">
      <c r="A533" s="1" t="s">
        <v>527</v>
      </c>
      <c r="B533" s="2">
        <v>4074390</v>
      </c>
      <c r="C533" s="3" t="s">
        <v>2935</v>
      </c>
      <c r="D533" s="4">
        <v>21207.205561039998</v>
      </c>
      <c r="E533" s="3" t="s">
        <v>3090</v>
      </c>
      <c r="F533" s="3" t="s">
        <v>3090</v>
      </c>
      <c r="G533" s="3" t="s">
        <v>3122</v>
      </c>
      <c r="H533" s="3" t="s">
        <v>3122</v>
      </c>
      <c r="I533" s="3" t="s">
        <v>3325</v>
      </c>
      <c r="J533" s="4">
        <v>14.65821</v>
      </c>
      <c r="K533" s="4">
        <v>15.512957</v>
      </c>
      <c r="L533" s="4">
        <v>3.0725370000000001</v>
      </c>
      <c r="M533" s="4">
        <v>1.878522</v>
      </c>
      <c r="N533" s="4">
        <v>32.54</v>
      </c>
      <c r="O533" s="4" t="s">
        <v>2924</v>
      </c>
      <c r="P533" s="4">
        <v>2.012991</v>
      </c>
      <c r="Q533" s="4">
        <v>13.043628999999999</v>
      </c>
      <c r="R533" s="4" t="s">
        <v>2924</v>
      </c>
      <c r="S533" s="3" t="s">
        <v>4271</v>
      </c>
      <c r="T533" s="4">
        <v>32.54</v>
      </c>
      <c r="U533" s="4">
        <v>21207.205561039998</v>
      </c>
      <c r="V533" s="10">
        <v>40422.205561000002</v>
      </c>
      <c r="W533" s="4">
        <v>2.7043638598647801</v>
      </c>
      <c r="X533" s="4">
        <v>33</v>
      </c>
      <c r="Y533" s="4">
        <v>25.41</v>
      </c>
      <c r="Z533" s="4">
        <v>32.54</v>
      </c>
      <c r="AA533" s="10">
        <v>18.699000114899999</v>
      </c>
      <c r="AB533" s="10">
        <v>20.118335878500002</v>
      </c>
      <c r="AC533" s="4">
        <v>4.7205659999999998</v>
      </c>
      <c r="AD533" s="4">
        <v>4.3515503378005</v>
      </c>
      <c r="AE533" s="4">
        <v>4.5149593979188998</v>
      </c>
      <c r="AF533" s="4">
        <v>13.043628999999999</v>
      </c>
      <c r="AG533" s="4">
        <v>10.8679596828224</v>
      </c>
      <c r="AH533" s="4">
        <v>11.642973934598199</v>
      </c>
      <c r="AI533" s="4">
        <v>2.012991</v>
      </c>
      <c r="AJ533" s="4">
        <v>3.2170040000000002</v>
      </c>
    </row>
    <row r="534" spans="1:36" x14ac:dyDescent="0.3">
      <c r="A534" s="1" t="s">
        <v>528</v>
      </c>
      <c r="B534" s="2">
        <v>107231</v>
      </c>
      <c r="C534" s="3" t="s">
        <v>2935</v>
      </c>
      <c r="D534" s="4">
        <v>1093.9160697499999</v>
      </c>
      <c r="E534" s="3" t="s">
        <v>2976</v>
      </c>
      <c r="F534" s="3" t="s">
        <v>2977</v>
      </c>
      <c r="G534" s="3" t="s">
        <v>3127</v>
      </c>
      <c r="H534" s="3" t="s">
        <v>3150</v>
      </c>
      <c r="I534" s="3" t="s">
        <v>3276</v>
      </c>
      <c r="J534" s="4">
        <v>14.085724000000001</v>
      </c>
      <c r="K534" s="4">
        <v>-9.7854310000000009</v>
      </c>
      <c r="L534" s="5">
        <v>-9.0144730000000006</v>
      </c>
      <c r="M534" s="4">
        <v>-4.9532040000000004</v>
      </c>
      <c r="N534" s="4" t="s">
        <v>2924</v>
      </c>
      <c r="O534" s="4">
        <v>11.7875</v>
      </c>
      <c r="P534" s="4">
        <v>1.6263430000000001</v>
      </c>
      <c r="Q534" s="4">
        <v>17.434246000000002</v>
      </c>
      <c r="R534" s="4">
        <v>17.887775999999999</v>
      </c>
      <c r="S534" s="3" t="s">
        <v>4272</v>
      </c>
      <c r="T534" s="4">
        <v>66.010000000000005</v>
      </c>
      <c r="U534" s="4">
        <v>1093.9160697499999</v>
      </c>
      <c r="V534" s="10">
        <v>2233.4140689999999</v>
      </c>
      <c r="W534" s="4">
        <v>4.54476594455386</v>
      </c>
      <c r="X534" s="4">
        <v>76.16</v>
      </c>
      <c r="Y534" s="4">
        <v>52.26</v>
      </c>
      <c r="Z534" s="4" t="s">
        <v>2924</v>
      </c>
      <c r="AA534" s="10" t="s">
        <v>2924</v>
      </c>
      <c r="AB534" s="10" t="s">
        <v>2924</v>
      </c>
      <c r="AC534" s="4">
        <v>8.6351560000000003</v>
      </c>
      <c r="AD534" s="4">
        <v>8.3421572823279995</v>
      </c>
      <c r="AE534" s="4">
        <v>8.5802574376041001</v>
      </c>
      <c r="AF534" s="4">
        <v>17.434246000000002</v>
      </c>
      <c r="AG534" s="4">
        <v>16.830030639595901</v>
      </c>
      <c r="AH534" s="4">
        <v>17.070224561386901</v>
      </c>
      <c r="AI534" s="4">
        <v>1.6263430000000001</v>
      </c>
      <c r="AJ534" s="4">
        <v>1.6263430000000001</v>
      </c>
    </row>
    <row r="535" spans="1:36" x14ac:dyDescent="0.3">
      <c r="A535" s="1" t="s">
        <v>529</v>
      </c>
      <c r="B535" s="2">
        <v>27758603</v>
      </c>
      <c r="C535" s="3" t="s">
        <v>2919</v>
      </c>
      <c r="D535" s="4">
        <v>2262.46836816</v>
      </c>
      <c r="E535" s="3" t="s">
        <v>2920</v>
      </c>
      <c r="F535" s="3" t="s">
        <v>2921</v>
      </c>
      <c r="G535" s="3" t="s">
        <v>2941</v>
      </c>
      <c r="H535" s="3" t="s">
        <v>2941</v>
      </c>
      <c r="I535" s="3" t="s">
        <v>3048</v>
      </c>
      <c r="J535" s="4">
        <v>114.5</v>
      </c>
      <c r="K535" s="4">
        <v>3.4981909999999998</v>
      </c>
      <c r="L535" s="4">
        <v>2.5089610000000002</v>
      </c>
      <c r="M535" s="5">
        <v>3.5606520000000002</v>
      </c>
      <c r="N535" s="4" t="s">
        <v>2924</v>
      </c>
      <c r="O535" s="4" t="s">
        <v>2924</v>
      </c>
      <c r="P535" s="4">
        <v>4.52651</v>
      </c>
      <c r="Q535" s="4" t="s">
        <v>2924</v>
      </c>
      <c r="R535" s="4" t="s">
        <v>2924</v>
      </c>
      <c r="S535" s="3" t="s">
        <v>4273</v>
      </c>
      <c r="T535" s="4">
        <v>17.16</v>
      </c>
      <c r="U535" s="4">
        <v>2262.46836816</v>
      </c>
      <c r="V535" s="10">
        <v>1828.739368</v>
      </c>
      <c r="W535" s="4">
        <v>0</v>
      </c>
      <c r="X535" s="4">
        <v>18.97</v>
      </c>
      <c r="Y535" s="5">
        <v>6.65</v>
      </c>
      <c r="Z535" s="4" t="s">
        <v>2924</v>
      </c>
      <c r="AA535" s="10" t="s">
        <v>2924</v>
      </c>
      <c r="AB535" s="10" t="s">
        <v>2924</v>
      </c>
      <c r="AC535" s="4">
        <v>266.85238099999998</v>
      </c>
      <c r="AD535" s="4" t="s">
        <v>2934</v>
      </c>
      <c r="AE535" s="4" t="s">
        <v>2934</v>
      </c>
      <c r="AF535" s="4" t="s">
        <v>2924</v>
      </c>
      <c r="AG535" s="4" t="s">
        <v>2924</v>
      </c>
      <c r="AH535" s="4" t="s">
        <v>2924</v>
      </c>
      <c r="AI535" s="4">
        <v>4.52651</v>
      </c>
      <c r="AJ535" s="4">
        <v>4.52651</v>
      </c>
    </row>
    <row r="536" spans="1:36" x14ac:dyDescent="0.3">
      <c r="A536" s="1" t="s">
        <v>530</v>
      </c>
      <c r="B536" s="2">
        <v>4067529</v>
      </c>
      <c r="C536" s="3" t="s">
        <v>2919</v>
      </c>
      <c r="D536" s="4">
        <v>2295.0484302599998</v>
      </c>
      <c r="E536" s="3" t="s">
        <v>3006</v>
      </c>
      <c r="F536" s="3" t="s">
        <v>3235</v>
      </c>
      <c r="G536" s="3" t="s">
        <v>3326</v>
      </c>
      <c r="H536" s="3" t="s">
        <v>3326</v>
      </c>
      <c r="I536" s="3" t="s">
        <v>3237</v>
      </c>
      <c r="J536" s="4">
        <v>-18.947368000000001</v>
      </c>
      <c r="K536" s="4">
        <v>5.1194540000000002</v>
      </c>
      <c r="L536" s="4">
        <v>7.1447690000000001</v>
      </c>
      <c r="M536" s="4">
        <v>-1.6699409999999999</v>
      </c>
      <c r="N536" s="4">
        <v>24.716049000000002</v>
      </c>
      <c r="O536" s="4">
        <v>7.4799179999999996</v>
      </c>
      <c r="P536" s="4">
        <v>1.727649</v>
      </c>
      <c r="Q536" s="4">
        <v>7.3884420000000004</v>
      </c>
      <c r="R536" s="4">
        <v>8.6360980000000005</v>
      </c>
      <c r="S536" s="3" t="s">
        <v>4274</v>
      </c>
      <c r="T536" s="4">
        <v>40.04</v>
      </c>
      <c r="U536" s="4">
        <v>2295.0484302599998</v>
      </c>
      <c r="V536" s="10">
        <v>2963.8364299999998</v>
      </c>
      <c r="W536" s="4">
        <v>0</v>
      </c>
      <c r="X536" s="4">
        <v>51.71</v>
      </c>
      <c r="Y536" s="4">
        <v>32.17</v>
      </c>
      <c r="Z536" s="4">
        <v>24.716049000000002</v>
      </c>
      <c r="AA536" s="10">
        <v>17.6610178462</v>
      </c>
      <c r="AB536" s="10">
        <v>17.6610178462</v>
      </c>
      <c r="AC536" s="4">
        <v>0.92606599999999994</v>
      </c>
      <c r="AD536" s="4">
        <v>0.91629918794840004</v>
      </c>
      <c r="AE536" s="4">
        <v>0.91629918794840004</v>
      </c>
      <c r="AF536" s="4">
        <v>7.3884420000000004</v>
      </c>
      <c r="AG536" s="4">
        <v>8.9331832150209003</v>
      </c>
      <c r="AH536" s="4">
        <v>8.9331832150209003</v>
      </c>
      <c r="AI536" s="4">
        <v>1.727649</v>
      </c>
      <c r="AJ536" s="4">
        <v>5.0613070000000002</v>
      </c>
    </row>
    <row r="537" spans="1:36" x14ac:dyDescent="0.3">
      <c r="A537" s="1" t="s">
        <v>531</v>
      </c>
      <c r="B537" s="2">
        <v>100213</v>
      </c>
      <c r="C537" s="3" t="s">
        <v>2935</v>
      </c>
      <c r="D537" s="4">
        <v>765.65473328999997</v>
      </c>
      <c r="E537" s="3" t="s">
        <v>2930</v>
      </c>
      <c r="F537" s="3" t="s">
        <v>2931</v>
      </c>
      <c r="G537" s="3" t="s">
        <v>2931</v>
      </c>
      <c r="H537" s="3" t="s">
        <v>2932</v>
      </c>
      <c r="I537" s="3" t="s">
        <v>2933</v>
      </c>
      <c r="J537" s="4">
        <v>42.232278000000001</v>
      </c>
      <c r="K537" s="4">
        <v>-0.105932</v>
      </c>
      <c r="L537" s="4">
        <v>-7.6998369999999996</v>
      </c>
      <c r="M537" s="4">
        <v>-8.4762210000000007</v>
      </c>
      <c r="N537" s="4">
        <v>13.4714285714286</v>
      </c>
      <c r="O537" s="4">
        <v>10.847393</v>
      </c>
      <c r="P537" s="4">
        <v>1.4081630000000001</v>
      </c>
      <c r="Q537" s="4" t="s">
        <v>2934</v>
      </c>
      <c r="R537" s="4" t="s">
        <v>2934</v>
      </c>
      <c r="S537" s="3" t="s">
        <v>4275</v>
      </c>
      <c r="T537" s="4">
        <v>28.29</v>
      </c>
      <c r="U537" s="4">
        <v>765.65473328999997</v>
      </c>
      <c r="V537" s="10" t="s">
        <v>2934</v>
      </c>
      <c r="W537" s="4">
        <v>3.6762106751502301</v>
      </c>
      <c r="X537" s="4">
        <v>33.25</v>
      </c>
      <c r="Y537" s="4">
        <v>17.995000000000001</v>
      </c>
      <c r="Z537" s="4">
        <v>13.471429000000001</v>
      </c>
      <c r="AA537" s="10">
        <v>11.430303030299999</v>
      </c>
      <c r="AB537" s="10">
        <v>12.3807439824</v>
      </c>
      <c r="AC537" s="4" t="s">
        <v>2934</v>
      </c>
      <c r="AD537" s="4" t="s">
        <v>2934</v>
      </c>
      <c r="AE537" s="4" t="s">
        <v>2934</v>
      </c>
      <c r="AF537" s="4" t="s">
        <v>2934</v>
      </c>
      <c r="AG537" s="4" t="s">
        <v>2934</v>
      </c>
      <c r="AH537" s="4" t="s">
        <v>2934</v>
      </c>
      <c r="AI537" s="4">
        <v>1.4081630000000001</v>
      </c>
      <c r="AJ537" s="4">
        <v>1.411818</v>
      </c>
    </row>
    <row r="538" spans="1:36" x14ac:dyDescent="0.3">
      <c r="A538" s="1" t="s">
        <v>532</v>
      </c>
      <c r="B538" s="2">
        <v>4047972</v>
      </c>
      <c r="C538" s="3" t="s">
        <v>2970</v>
      </c>
      <c r="D538" s="4">
        <v>1292.4978088400001</v>
      </c>
      <c r="E538" s="3" t="s">
        <v>2930</v>
      </c>
      <c r="F538" s="3" t="s">
        <v>2953</v>
      </c>
      <c r="G538" s="3" t="s">
        <v>2954</v>
      </c>
      <c r="H538" s="3" t="s">
        <v>2955</v>
      </c>
      <c r="I538" s="3" t="s">
        <v>3155</v>
      </c>
      <c r="J538" s="4">
        <v>19.973649999999999</v>
      </c>
      <c r="K538" s="4">
        <v>-0.21915399999999999</v>
      </c>
      <c r="L538" s="4">
        <v>-1.514168</v>
      </c>
      <c r="M538" s="4">
        <v>-2.275166</v>
      </c>
      <c r="N538" s="4">
        <v>4.4118219999999999</v>
      </c>
      <c r="O538" s="4">
        <v>35.267234999999999</v>
      </c>
      <c r="P538" s="4">
        <v>0.86593500000000001</v>
      </c>
      <c r="Q538" s="4">
        <v>76.794065000000003</v>
      </c>
      <c r="R538" s="4">
        <v>138.191945</v>
      </c>
      <c r="S538" s="3" t="s">
        <v>4276</v>
      </c>
      <c r="T538" s="4">
        <v>45.53</v>
      </c>
      <c r="U538" s="4">
        <v>1292.4978088400001</v>
      </c>
      <c r="V538" s="10">
        <v>1295.160478</v>
      </c>
      <c r="W538" s="4">
        <v>9.0050516143202302</v>
      </c>
      <c r="X538" s="4">
        <v>49.51</v>
      </c>
      <c r="Y538" s="4">
        <v>36.89</v>
      </c>
      <c r="Z538" s="4">
        <v>4.4118219999999999</v>
      </c>
      <c r="AA538" s="10" t="s">
        <v>2934</v>
      </c>
      <c r="AB538" s="10" t="s">
        <v>2934</v>
      </c>
      <c r="AC538" s="4">
        <v>55.408462999999998</v>
      </c>
      <c r="AD538" s="4" t="s">
        <v>2934</v>
      </c>
      <c r="AE538" s="4" t="s">
        <v>2934</v>
      </c>
      <c r="AF538" s="4">
        <v>76.794065000000003</v>
      </c>
      <c r="AG538" s="4">
        <v>12.726430452830188</v>
      </c>
      <c r="AH538" s="4">
        <v>12.726430452830188</v>
      </c>
      <c r="AI538" s="4">
        <v>0.86593500000000001</v>
      </c>
      <c r="AJ538" s="4">
        <v>0.86593500000000001</v>
      </c>
    </row>
    <row r="539" spans="1:36" x14ac:dyDescent="0.3">
      <c r="A539" s="1" t="s">
        <v>533</v>
      </c>
      <c r="B539" s="2">
        <v>4094268</v>
      </c>
      <c r="C539" s="3" t="s">
        <v>2970</v>
      </c>
      <c r="D539" s="4">
        <v>1095.2811231999999</v>
      </c>
      <c r="E539" s="3" t="s">
        <v>3093</v>
      </c>
      <c r="F539" s="3" t="s">
        <v>3093</v>
      </c>
      <c r="G539" s="3" t="s">
        <v>3094</v>
      </c>
      <c r="H539" s="3" t="s">
        <v>3095</v>
      </c>
      <c r="I539" s="3" t="s">
        <v>3327</v>
      </c>
      <c r="J539" s="4">
        <v>23.315487999999998</v>
      </c>
      <c r="K539" s="4">
        <v>48.411464000000002</v>
      </c>
      <c r="L539" s="4">
        <v>-11.099281</v>
      </c>
      <c r="M539" s="4">
        <v>-7.7602869999999999</v>
      </c>
      <c r="N539" s="4">
        <v>14.212766</v>
      </c>
      <c r="O539" s="4" t="s">
        <v>2924</v>
      </c>
      <c r="P539" s="4">
        <v>14.334764</v>
      </c>
      <c r="Q539" s="4">
        <v>12.164370999999999</v>
      </c>
      <c r="R539" s="4">
        <v>62.216611</v>
      </c>
      <c r="S539" s="3" t="s">
        <v>4277</v>
      </c>
      <c r="T539" s="4">
        <v>66.8</v>
      </c>
      <c r="U539" s="4">
        <v>1095.2811231999999</v>
      </c>
      <c r="V539" s="10">
        <v>1071.6811230000001</v>
      </c>
      <c r="W539" s="4">
        <v>0</v>
      </c>
      <c r="X539" s="4">
        <v>118.3599</v>
      </c>
      <c r="Y539" s="4">
        <v>33.51</v>
      </c>
      <c r="Z539" s="4">
        <v>14.212766</v>
      </c>
      <c r="AA539" s="10">
        <v>21.583198707499999</v>
      </c>
      <c r="AB539" s="10">
        <v>23.479789103600002</v>
      </c>
      <c r="AC539" s="4">
        <v>2.7200030000000002</v>
      </c>
      <c r="AD539" s="4">
        <v>2.8252938059410999</v>
      </c>
      <c r="AE539" s="4">
        <v>2.6989954180742002</v>
      </c>
      <c r="AF539" s="4">
        <v>12.164370999999999</v>
      </c>
      <c r="AG539" s="4">
        <v>17.238829196338202</v>
      </c>
      <c r="AH539" s="4">
        <v>25.886017463768098</v>
      </c>
      <c r="AI539" s="4">
        <v>14.334764</v>
      </c>
      <c r="AJ539" s="4">
        <v>24.777448</v>
      </c>
    </row>
    <row r="540" spans="1:36" x14ac:dyDescent="0.3">
      <c r="A540" s="1" t="s">
        <v>534</v>
      </c>
      <c r="B540" s="2">
        <v>4790262</v>
      </c>
      <c r="C540" s="3" t="s">
        <v>2935</v>
      </c>
      <c r="D540" s="4">
        <v>1796.0205010899999</v>
      </c>
      <c r="E540" s="3" t="s">
        <v>2936</v>
      </c>
      <c r="F540" s="3" t="s">
        <v>2937</v>
      </c>
      <c r="G540" s="3" t="s">
        <v>3035</v>
      </c>
      <c r="H540" s="3" t="s">
        <v>3035</v>
      </c>
      <c r="I540" s="3" t="s">
        <v>3328</v>
      </c>
      <c r="J540" s="4">
        <v>-12.278426</v>
      </c>
      <c r="K540" s="4">
        <v>22.081828999999999</v>
      </c>
      <c r="L540" s="4">
        <v>-3.701946</v>
      </c>
      <c r="M540" s="4">
        <v>-3.518783</v>
      </c>
      <c r="N540" s="4" t="s">
        <v>2924</v>
      </c>
      <c r="O540" s="4">
        <v>16.362902999999999</v>
      </c>
      <c r="P540" s="4">
        <v>3.4060769999999998</v>
      </c>
      <c r="Q540" s="4">
        <v>6.343807</v>
      </c>
      <c r="R540" s="4" t="s">
        <v>2934</v>
      </c>
      <c r="S540" s="3" t="s">
        <v>4278</v>
      </c>
      <c r="T540" s="4">
        <v>20.29</v>
      </c>
      <c r="U540" s="4">
        <v>1796.0205010899999</v>
      </c>
      <c r="V540" s="10">
        <v>2809.2155010000001</v>
      </c>
      <c r="W540" s="4">
        <v>0</v>
      </c>
      <c r="X540" s="4">
        <v>28.645</v>
      </c>
      <c r="Y540" s="4">
        <v>14.47</v>
      </c>
      <c r="Z540" s="4" t="s">
        <v>2924</v>
      </c>
      <c r="AA540" s="10">
        <v>26.402081977800002</v>
      </c>
      <c r="AB540" s="10" t="s">
        <v>2934</v>
      </c>
      <c r="AC540" s="4">
        <v>1.086541</v>
      </c>
      <c r="AD540" s="4">
        <v>1.0466728104765</v>
      </c>
      <c r="AE540" s="4">
        <v>1.0826771111158</v>
      </c>
      <c r="AF540" s="4">
        <v>6.343807</v>
      </c>
      <c r="AG540" s="4">
        <v>9.8243795220940999</v>
      </c>
      <c r="AH540" s="4">
        <v>11.74600332442</v>
      </c>
      <c r="AI540" s="4">
        <v>3.4060769999999998</v>
      </c>
      <c r="AJ540" s="4" t="s">
        <v>2924</v>
      </c>
    </row>
    <row r="541" spans="1:36" x14ac:dyDescent="0.3">
      <c r="A541" s="1" t="s">
        <v>535</v>
      </c>
      <c r="B541" s="2">
        <v>4210228</v>
      </c>
      <c r="C541" s="3" t="s">
        <v>2919</v>
      </c>
      <c r="D541" s="4">
        <v>1701.0028105199999</v>
      </c>
      <c r="E541" s="3" t="s">
        <v>3031</v>
      </c>
      <c r="F541" s="3" t="s">
        <v>3031</v>
      </c>
      <c r="G541" s="3" t="s">
        <v>3051</v>
      </c>
      <c r="H541" s="3" t="s">
        <v>3073</v>
      </c>
      <c r="I541" s="3" t="s">
        <v>3074</v>
      </c>
      <c r="J541" s="4">
        <v>44.901186000000003</v>
      </c>
      <c r="K541" s="4">
        <v>28.451295999999999</v>
      </c>
      <c r="L541" s="4">
        <v>-20.580589</v>
      </c>
      <c r="M541" s="4">
        <v>-12.170579999999999</v>
      </c>
      <c r="N541" s="4">
        <v>5.7496859999999996</v>
      </c>
      <c r="O541" s="4" t="s">
        <v>2924</v>
      </c>
      <c r="P541" s="4">
        <v>2.6085099999999999</v>
      </c>
      <c r="Q541" s="4">
        <v>12.147679</v>
      </c>
      <c r="R541" s="4" t="s">
        <v>2924</v>
      </c>
      <c r="S541" s="3" t="s">
        <v>4279</v>
      </c>
      <c r="T541" s="4">
        <v>18.329999999999998</v>
      </c>
      <c r="U541" s="4">
        <v>1701.0028105199999</v>
      </c>
      <c r="V541" s="10">
        <v>2130.7028100000002</v>
      </c>
      <c r="W541" s="4">
        <v>0</v>
      </c>
      <c r="X541" s="4">
        <v>25.39</v>
      </c>
      <c r="Y541" s="5">
        <v>9.6449999999999996</v>
      </c>
      <c r="Z541" s="4">
        <v>5.7496859999999996</v>
      </c>
      <c r="AA541" s="10">
        <v>8.2567567566999998</v>
      </c>
      <c r="AB541" s="10">
        <v>17.625</v>
      </c>
      <c r="AC541" s="4">
        <v>1.0138</v>
      </c>
      <c r="AD541" s="4">
        <v>0.87820575797540001</v>
      </c>
      <c r="AE541" s="4">
        <v>1.0052381628609</v>
      </c>
      <c r="AF541" s="4">
        <v>12.147679</v>
      </c>
      <c r="AG541" s="4">
        <v>6.6549794528913004</v>
      </c>
      <c r="AH541" s="4">
        <v>8.8840980108977998</v>
      </c>
      <c r="AI541" s="4">
        <v>2.6085099999999999</v>
      </c>
      <c r="AJ541" s="4">
        <v>2.6085099999999999</v>
      </c>
    </row>
    <row r="542" spans="1:36" x14ac:dyDescent="0.3">
      <c r="A542" s="1" t="s">
        <v>536</v>
      </c>
      <c r="B542" s="2">
        <v>4535992</v>
      </c>
      <c r="C542" s="3" t="s">
        <v>2935</v>
      </c>
      <c r="D542" s="4">
        <v>2373.7824464999999</v>
      </c>
      <c r="E542" s="3" t="s">
        <v>2925</v>
      </c>
      <c r="F542" s="3" t="s">
        <v>2996</v>
      </c>
      <c r="G542" s="3" t="s">
        <v>3230</v>
      </c>
      <c r="H542" s="3" t="s">
        <v>3231</v>
      </c>
      <c r="I542" s="3" t="s">
        <v>3329</v>
      </c>
      <c r="J542" s="4">
        <v>-15.030847</v>
      </c>
      <c r="K542" s="4">
        <v>-26.648591</v>
      </c>
      <c r="L542" s="4">
        <v>-12.377096999999999</v>
      </c>
      <c r="M542" s="4">
        <v>-8.4481509999999993</v>
      </c>
      <c r="N542" s="4">
        <v>7.5523429999999996</v>
      </c>
      <c r="O542" s="4" t="s">
        <v>2924</v>
      </c>
      <c r="P542" s="4">
        <v>0.93180300000000005</v>
      </c>
      <c r="Q542" s="4">
        <v>8.4287299999999998</v>
      </c>
      <c r="R542" s="4" t="s">
        <v>2924</v>
      </c>
      <c r="S542" s="3" t="s">
        <v>4280</v>
      </c>
      <c r="T542" s="4">
        <v>75.75</v>
      </c>
      <c r="U542" s="4">
        <v>2373.7824464999999</v>
      </c>
      <c r="V542" s="10">
        <v>4004.7844460000001</v>
      </c>
      <c r="W542" s="4">
        <v>1.37293729372937</v>
      </c>
      <c r="X542" s="4">
        <v>108.42</v>
      </c>
      <c r="Y542" s="4">
        <v>73.599999999999994</v>
      </c>
      <c r="Z542" s="4">
        <v>7.5523429999999996</v>
      </c>
      <c r="AA542" s="10">
        <v>6.7154255319000002</v>
      </c>
      <c r="AB542" s="10">
        <v>7.1699006152000004</v>
      </c>
      <c r="AC542" s="4">
        <v>0.92479900000000004</v>
      </c>
      <c r="AD542" s="4">
        <v>0.83142184857550006</v>
      </c>
      <c r="AE542" s="4">
        <v>0.91936432073889995</v>
      </c>
      <c r="AF542" s="4">
        <v>8.4287299999999998</v>
      </c>
      <c r="AG542" s="4">
        <v>7.2166561207114999</v>
      </c>
      <c r="AH542" s="4">
        <v>7.7060002589970997</v>
      </c>
      <c r="AI542" s="4">
        <v>0.93180300000000005</v>
      </c>
      <c r="AJ542" s="4">
        <v>0.95966300000000004</v>
      </c>
    </row>
    <row r="543" spans="1:36" x14ac:dyDescent="0.3">
      <c r="A543" s="1" t="s">
        <v>537</v>
      </c>
      <c r="B543" s="2">
        <v>7001816</v>
      </c>
      <c r="C543" s="3" t="s">
        <v>2919</v>
      </c>
      <c r="D543" s="4">
        <v>964.38864848000003</v>
      </c>
      <c r="E543" s="3" t="s">
        <v>2920</v>
      </c>
      <c r="F543" s="3" t="s">
        <v>2960</v>
      </c>
      <c r="G543" s="3" t="s">
        <v>2961</v>
      </c>
      <c r="H543" s="3" t="s">
        <v>2962</v>
      </c>
      <c r="I543" s="3" t="s">
        <v>2963</v>
      </c>
      <c r="J543" s="5">
        <v>7.68</v>
      </c>
      <c r="K543" s="5">
        <v>7.68</v>
      </c>
      <c r="L543" s="4">
        <v>7.4221870000000001</v>
      </c>
      <c r="M543" s="4">
        <v>-7.871321</v>
      </c>
      <c r="N543" s="4" t="s">
        <v>2924</v>
      </c>
      <c r="O543" s="4" t="s">
        <v>2924</v>
      </c>
      <c r="P543" s="4" t="s">
        <v>2924</v>
      </c>
      <c r="Q543" s="4" t="s">
        <v>2924</v>
      </c>
      <c r="R543" s="4" t="s">
        <v>2934</v>
      </c>
      <c r="S543" s="3" t="s">
        <v>4281</v>
      </c>
      <c r="T543" s="4">
        <v>26.92</v>
      </c>
      <c r="U543" s="4">
        <v>964.38864848000003</v>
      </c>
      <c r="V543" s="10">
        <v>1119.815648</v>
      </c>
      <c r="W543" s="4">
        <v>0</v>
      </c>
      <c r="X543" s="4">
        <v>32.748899999999999</v>
      </c>
      <c r="Y543" s="4">
        <v>23</v>
      </c>
      <c r="Z543" s="4" t="s">
        <v>2924</v>
      </c>
      <c r="AA543" s="10" t="s">
        <v>2924</v>
      </c>
      <c r="AB543" s="10" t="s">
        <v>2924</v>
      </c>
      <c r="AC543" s="4">
        <v>18.650849000000001</v>
      </c>
      <c r="AD543" s="4">
        <v>14.632871990947001</v>
      </c>
      <c r="AE543" s="4">
        <v>17.3985918182393</v>
      </c>
      <c r="AF543" s="4" t="s">
        <v>2924</v>
      </c>
      <c r="AG543" s="4" t="s">
        <v>2924</v>
      </c>
      <c r="AH543" s="4" t="s">
        <v>2924</v>
      </c>
      <c r="AI543" s="4" t="s">
        <v>2924</v>
      </c>
      <c r="AJ543" s="4" t="s">
        <v>2924</v>
      </c>
    </row>
    <row r="544" spans="1:36" x14ac:dyDescent="0.3">
      <c r="A544" s="1" t="s">
        <v>538</v>
      </c>
      <c r="B544" s="2">
        <v>6481256</v>
      </c>
      <c r="C544" s="3" t="s">
        <v>2919</v>
      </c>
      <c r="D544" s="4">
        <v>1724.04024723</v>
      </c>
      <c r="E544" s="3" t="s">
        <v>2920</v>
      </c>
      <c r="F544" s="3" t="s">
        <v>2960</v>
      </c>
      <c r="G544" s="3" t="s">
        <v>3330</v>
      </c>
      <c r="H544" s="3" t="s">
        <v>3330</v>
      </c>
      <c r="I544" s="3" t="s">
        <v>2949</v>
      </c>
      <c r="J544" s="4">
        <v>-39.627958999999997</v>
      </c>
      <c r="K544" s="4">
        <v>-1.7431190000000001</v>
      </c>
      <c r="L544" s="4">
        <v>12.146597</v>
      </c>
      <c r="M544" s="4">
        <v>-6.6259810000000003</v>
      </c>
      <c r="N544" s="4" t="s">
        <v>2924</v>
      </c>
      <c r="O544" s="4">
        <v>49.128439999999998</v>
      </c>
      <c r="P544" s="4">
        <v>1.635864</v>
      </c>
      <c r="Q544" s="4">
        <v>21.406215</v>
      </c>
      <c r="R544" s="4">
        <v>21.610084000000001</v>
      </c>
      <c r="S544" s="3" t="s">
        <v>4282</v>
      </c>
      <c r="T544" s="4">
        <v>10.71</v>
      </c>
      <c r="U544" s="4">
        <v>1724.04024723</v>
      </c>
      <c r="V544" s="10">
        <v>1799.6472470000001</v>
      </c>
      <c r="W544" s="4">
        <v>0</v>
      </c>
      <c r="X544" s="4">
        <v>19.870200000000001</v>
      </c>
      <c r="Y544" s="4">
        <v>9.41</v>
      </c>
      <c r="Z544" s="4" t="s">
        <v>2924</v>
      </c>
      <c r="AA544" s="10">
        <v>21.5753424657</v>
      </c>
      <c r="AB544" s="10">
        <v>25.153244557099999</v>
      </c>
      <c r="AC544" s="4">
        <v>4.8274189999999999</v>
      </c>
      <c r="AD544" s="4">
        <v>4.3477858232950002</v>
      </c>
      <c r="AE544" s="4">
        <v>4.6999754456496001</v>
      </c>
      <c r="AF544" s="4">
        <v>21.406215</v>
      </c>
      <c r="AG544" s="4">
        <v>13.4295118161826</v>
      </c>
      <c r="AH544" s="4">
        <v>14.8208637875998</v>
      </c>
      <c r="AI544" s="4">
        <v>1.635864</v>
      </c>
      <c r="AJ544" s="4" t="s">
        <v>2924</v>
      </c>
    </row>
    <row r="545" spans="1:36" x14ac:dyDescent="0.3">
      <c r="A545" s="1" t="s">
        <v>2853</v>
      </c>
      <c r="B545" s="2">
        <v>4963899</v>
      </c>
      <c r="C545" s="3" t="s">
        <v>2935</v>
      </c>
      <c r="D545" s="4">
        <v>899.10166719999995</v>
      </c>
      <c r="E545" s="3" t="s">
        <v>2945</v>
      </c>
      <c r="F545" s="3" t="s">
        <v>2990</v>
      </c>
      <c r="G545" s="3" t="s">
        <v>2990</v>
      </c>
      <c r="H545" s="3" t="s">
        <v>3029</v>
      </c>
      <c r="I545" s="3" t="s">
        <v>3030</v>
      </c>
      <c r="J545" s="18">
        <v>-84.154849999999996</v>
      </c>
      <c r="K545" s="18">
        <v>-13.08642</v>
      </c>
      <c r="L545" s="18">
        <v>9.31677</v>
      </c>
      <c r="M545" s="18">
        <v>-14.666667</v>
      </c>
      <c r="N545" s="4" t="s">
        <v>2924</v>
      </c>
      <c r="O545" s="4" t="s">
        <v>2924</v>
      </c>
      <c r="P545" s="4">
        <v>1.4205000000000001</v>
      </c>
      <c r="Q545" s="4" t="s">
        <v>2924</v>
      </c>
      <c r="R545" s="4" t="s">
        <v>2924</v>
      </c>
      <c r="S545" s="3" t="s">
        <v>6593</v>
      </c>
      <c r="T545" s="4">
        <v>7.04</v>
      </c>
      <c r="U545" s="4">
        <v>899.10166719999995</v>
      </c>
      <c r="V545" s="10">
        <v>5520.8016669999997</v>
      </c>
      <c r="W545" s="4">
        <v>0</v>
      </c>
      <c r="X545" s="18">
        <v>47.43</v>
      </c>
      <c r="Y545" s="19">
        <v>6.1</v>
      </c>
      <c r="Z545" s="4" t="s">
        <v>2924</v>
      </c>
      <c r="AA545" s="10" t="s">
        <v>2924</v>
      </c>
      <c r="AB545" s="10" t="s">
        <v>2924</v>
      </c>
      <c r="AC545" s="4">
        <v>6.8624010000000002</v>
      </c>
      <c r="AD545" s="4">
        <v>6.6538634555509999</v>
      </c>
      <c r="AE545" s="4">
        <v>6.7596728712595997</v>
      </c>
      <c r="AF545" s="4" t="s">
        <v>2924</v>
      </c>
      <c r="AG545" s="4" t="s">
        <v>2924</v>
      </c>
      <c r="AH545" s="4" t="s">
        <v>2924</v>
      </c>
      <c r="AI545" s="4">
        <v>1.4205000000000001</v>
      </c>
      <c r="AJ545" s="4">
        <v>3.6307369999999999</v>
      </c>
    </row>
    <row r="546" spans="1:36" x14ac:dyDescent="0.3">
      <c r="A546" s="1" t="s">
        <v>540</v>
      </c>
      <c r="B546" s="2">
        <v>4533245</v>
      </c>
      <c r="C546" s="3" t="s">
        <v>2935</v>
      </c>
      <c r="D546" s="4">
        <v>14788.21356642</v>
      </c>
      <c r="E546" s="3" t="s">
        <v>3031</v>
      </c>
      <c r="F546" s="3" t="s">
        <v>3031</v>
      </c>
      <c r="G546" s="3" t="s">
        <v>3032</v>
      </c>
      <c r="H546" s="3" t="s">
        <v>3331</v>
      </c>
      <c r="I546" s="3" t="s">
        <v>3332</v>
      </c>
      <c r="J546" s="4">
        <v>5.630827</v>
      </c>
      <c r="K546" s="4">
        <v>4.1293959999999998</v>
      </c>
      <c r="L546" s="4">
        <v>-5.4832609999999997</v>
      </c>
      <c r="M546" s="4">
        <v>-5.0502789999999997</v>
      </c>
      <c r="N546" s="4">
        <v>14.163333</v>
      </c>
      <c r="O546" s="4">
        <v>8.6134199999999996</v>
      </c>
      <c r="P546" s="4">
        <v>2.8521559999999999</v>
      </c>
      <c r="Q546" s="4">
        <v>6.6908289999999999</v>
      </c>
      <c r="R546" s="4">
        <v>11.713927</v>
      </c>
      <c r="S546" s="3" t="s">
        <v>4284</v>
      </c>
      <c r="T546" s="4">
        <v>84.98</v>
      </c>
      <c r="U546" s="4">
        <v>14788.21356642</v>
      </c>
      <c r="V546" s="10">
        <v>18704.213565999999</v>
      </c>
      <c r="W546" s="4">
        <v>2.3534949399858802</v>
      </c>
      <c r="X546" s="4">
        <v>94.46</v>
      </c>
      <c r="Y546" s="4">
        <v>69.13</v>
      </c>
      <c r="Z546" s="4">
        <v>14.163333</v>
      </c>
      <c r="AA546" s="10">
        <v>13.8401654696</v>
      </c>
      <c r="AB546" s="10">
        <v>13.736472451799999</v>
      </c>
      <c r="AC546" s="4">
        <v>3.1262270000000001</v>
      </c>
      <c r="AD546" s="4">
        <v>3.1657831973405002</v>
      </c>
      <c r="AE546" s="4">
        <v>3.1709132757627998</v>
      </c>
      <c r="AF546" s="4">
        <v>6.6908289999999999</v>
      </c>
      <c r="AG546" s="4">
        <v>7.9213736269041997</v>
      </c>
      <c r="AH546" s="4">
        <v>8.0156607208748003</v>
      </c>
      <c r="AI546" s="4">
        <v>2.8521559999999999</v>
      </c>
      <c r="AJ546" s="4">
        <v>6.7767150000000003</v>
      </c>
    </row>
    <row r="547" spans="1:36" x14ac:dyDescent="0.3">
      <c r="A547" s="1" t="s">
        <v>541</v>
      </c>
      <c r="B547" s="2">
        <v>5210215</v>
      </c>
      <c r="C547" s="3" t="s">
        <v>2919</v>
      </c>
      <c r="D547" s="4">
        <v>1938.9427822499999</v>
      </c>
      <c r="E547" s="3" t="s">
        <v>2920</v>
      </c>
      <c r="F547" s="3" t="s">
        <v>2921</v>
      </c>
      <c r="G547" s="3" t="s">
        <v>2941</v>
      </c>
      <c r="H547" s="3" t="s">
        <v>2941</v>
      </c>
      <c r="I547" s="3" t="s">
        <v>3210</v>
      </c>
      <c r="J547" s="4">
        <v>-22.867903999999999</v>
      </c>
      <c r="K547" s="4">
        <v>-26.487179999999999</v>
      </c>
      <c r="L547" s="4">
        <v>-11.073200999999999</v>
      </c>
      <c r="M547" s="4">
        <v>-0.31293500000000002</v>
      </c>
      <c r="N547" s="4" t="s">
        <v>2924</v>
      </c>
      <c r="O547" s="4" t="s">
        <v>2924</v>
      </c>
      <c r="P547" s="4">
        <v>3.6071970000000002</v>
      </c>
      <c r="Q547" s="4" t="s">
        <v>2924</v>
      </c>
      <c r="R547" s="4" t="s">
        <v>2924</v>
      </c>
      <c r="S547" s="3" t="s">
        <v>4285</v>
      </c>
      <c r="T547" s="4">
        <v>28.67</v>
      </c>
      <c r="U547" s="4">
        <v>1938.9427822499999</v>
      </c>
      <c r="V547" s="10">
        <v>1398.5287820000001</v>
      </c>
      <c r="W547" s="4">
        <v>0</v>
      </c>
      <c r="X547" s="4">
        <v>50.23</v>
      </c>
      <c r="Y547" s="4">
        <v>25.77</v>
      </c>
      <c r="Z547" s="4" t="s">
        <v>2924</v>
      </c>
      <c r="AA547" s="10" t="s">
        <v>2924</v>
      </c>
      <c r="AB547" s="10" t="s">
        <v>2924</v>
      </c>
      <c r="AC547" s="4" t="s">
        <v>2924</v>
      </c>
      <c r="AD547" s="4" t="s">
        <v>2924</v>
      </c>
      <c r="AE547" s="4" t="s">
        <v>2924</v>
      </c>
      <c r="AF547" s="4" t="s">
        <v>2924</v>
      </c>
      <c r="AG547" s="4" t="s">
        <v>2924</v>
      </c>
      <c r="AH547" s="4" t="s">
        <v>2924</v>
      </c>
      <c r="AI547" s="4">
        <v>3.6071970000000002</v>
      </c>
      <c r="AJ547" s="4">
        <v>3.6071970000000002</v>
      </c>
    </row>
    <row r="548" spans="1:36" x14ac:dyDescent="0.3">
      <c r="A548" s="1" t="s">
        <v>542</v>
      </c>
      <c r="B548" s="2">
        <v>7560886</v>
      </c>
      <c r="C548" s="3" t="s">
        <v>2935</v>
      </c>
      <c r="D548" s="4">
        <v>5512.4341935299999</v>
      </c>
      <c r="E548" s="3" t="s">
        <v>2925</v>
      </c>
      <c r="F548" s="3" t="s">
        <v>2996</v>
      </c>
      <c r="G548" s="3" t="s">
        <v>3230</v>
      </c>
      <c r="H548" s="3" t="s">
        <v>3231</v>
      </c>
      <c r="I548" s="3" t="s">
        <v>3288</v>
      </c>
      <c r="J548" s="4">
        <v>28.743798999999999</v>
      </c>
      <c r="K548" s="4">
        <v>3.4694539999999998</v>
      </c>
      <c r="L548" s="4">
        <v>-2.1499899999999998</v>
      </c>
      <c r="M548" s="4">
        <v>-8.8640030000000003</v>
      </c>
      <c r="N548" s="4">
        <v>37.163313000000002</v>
      </c>
      <c r="O548" s="4">
        <v>30.293375000000001</v>
      </c>
      <c r="P548" s="4">
        <v>3.6927509999999999</v>
      </c>
      <c r="Q548" s="4">
        <v>21.969004999999999</v>
      </c>
      <c r="R548" s="4">
        <v>114.069954</v>
      </c>
      <c r="S548" s="3" t="s">
        <v>4286</v>
      </c>
      <c r="T548" s="5">
        <v>96.03</v>
      </c>
      <c r="U548" s="4">
        <v>5512.4341935299999</v>
      </c>
      <c r="V548" s="10">
        <v>5052.8711929999999</v>
      </c>
      <c r="W548" s="4">
        <v>0</v>
      </c>
      <c r="X548" s="4">
        <v>116.49</v>
      </c>
      <c r="Y548" s="4">
        <v>64.820300000000003</v>
      </c>
      <c r="Z548" s="4">
        <v>37.163313000000002</v>
      </c>
      <c r="AA548" s="10">
        <v>26.639480692399999</v>
      </c>
      <c r="AB548" s="10">
        <v>28.302387267899999</v>
      </c>
      <c r="AC548" s="4">
        <v>2.158909</v>
      </c>
      <c r="AD548" s="4">
        <v>2.0163272773736001</v>
      </c>
      <c r="AE548" s="4">
        <v>2.0812198067155001</v>
      </c>
      <c r="AF548" s="4">
        <v>21.969004999999999</v>
      </c>
      <c r="AG548" s="4">
        <v>17.132221512081699</v>
      </c>
      <c r="AH548" s="4">
        <v>18.128778215491501</v>
      </c>
      <c r="AI548" s="4">
        <v>3.6927509999999999</v>
      </c>
      <c r="AJ548" s="4">
        <v>5.1801700000000004</v>
      </c>
    </row>
    <row r="549" spans="1:36" x14ac:dyDescent="0.3">
      <c r="A549" s="1" t="s">
        <v>543</v>
      </c>
      <c r="B549" s="2">
        <v>10340400</v>
      </c>
      <c r="C549" s="3" t="s">
        <v>2919</v>
      </c>
      <c r="D549" s="4">
        <v>4913.6139599999997</v>
      </c>
      <c r="E549" s="3" t="s">
        <v>3093</v>
      </c>
      <c r="F549" s="3" t="s">
        <v>3093</v>
      </c>
      <c r="G549" s="3" t="s">
        <v>3172</v>
      </c>
      <c r="H549" s="3" t="s">
        <v>3173</v>
      </c>
      <c r="I549" s="3" t="s">
        <v>3174</v>
      </c>
      <c r="J549" s="4">
        <v>-14.318937</v>
      </c>
      <c r="K549" s="4">
        <v>-15.553373000000001</v>
      </c>
      <c r="L549" s="4">
        <v>-15.993485</v>
      </c>
      <c r="M549" s="4">
        <v>-9.4770099999999999</v>
      </c>
      <c r="N549" s="4">
        <v>15.919753</v>
      </c>
      <c r="O549" s="4">
        <v>11.781635</v>
      </c>
      <c r="P549" s="4">
        <v>2.70818</v>
      </c>
      <c r="Q549" s="4">
        <v>6.5420420000000004</v>
      </c>
      <c r="R549" s="4">
        <v>9.3928940000000001</v>
      </c>
      <c r="S549" s="3" t="s">
        <v>4287</v>
      </c>
      <c r="T549" s="4">
        <v>25.79</v>
      </c>
      <c r="U549" s="4">
        <v>4913.6139599999997</v>
      </c>
      <c r="V549" s="10">
        <v>5211.70496</v>
      </c>
      <c r="W549" s="4">
        <v>1.4734393175649501</v>
      </c>
      <c r="X549" s="4">
        <v>39.950000000000003</v>
      </c>
      <c r="Y549" s="4">
        <v>25.46</v>
      </c>
      <c r="Z549" s="4">
        <v>15.919753</v>
      </c>
      <c r="AA549" s="10">
        <v>13.6991394879</v>
      </c>
      <c r="AB549" s="10">
        <v>13.9730940732</v>
      </c>
      <c r="AC549" s="4">
        <v>1.421826</v>
      </c>
      <c r="AD549" s="4">
        <v>1.3761088799271</v>
      </c>
      <c r="AE549" s="4">
        <v>1.4148329317824999</v>
      </c>
      <c r="AF549" s="4">
        <v>6.5420420000000004</v>
      </c>
      <c r="AG549" s="4">
        <v>6.7421509843490002</v>
      </c>
      <c r="AH549" s="4">
        <v>6.9588707191074999</v>
      </c>
      <c r="AI549" s="4">
        <v>2.70818</v>
      </c>
      <c r="AJ549" s="4">
        <v>6.0355720000000002</v>
      </c>
    </row>
    <row r="550" spans="1:36" x14ac:dyDescent="0.3">
      <c r="A550" s="1" t="s">
        <v>544</v>
      </c>
      <c r="B550" s="2">
        <v>4388431</v>
      </c>
      <c r="C550" s="3" t="s">
        <v>2935</v>
      </c>
      <c r="D550" s="4">
        <v>9499.5677870599993</v>
      </c>
      <c r="E550" s="3" t="s">
        <v>2920</v>
      </c>
      <c r="F550" s="3" t="s">
        <v>2921</v>
      </c>
      <c r="G550" s="3" t="s">
        <v>2922</v>
      </c>
      <c r="H550" s="3" t="s">
        <v>2922</v>
      </c>
      <c r="I550" s="3" t="s">
        <v>3208</v>
      </c>
      <c r="J550" s="4">
        <v>-21.360538999999999</v>
      </c>
      <c r="K550" s="4">
        <v>-9.7283639999999991</v>
      </c>
      <c r="L550" s="4">
        <v>-1.1335820000000001</v>
      </c>
      <c r="M550" s="4">
        <v>-2.462459</v>
      </c>
      <c r="N550" s="4">
        <v>23.221250000000001</v>
      </c>
      <c r="O550" s="4">
        <v>18.577000000000002</v>
      </c>
      <c r="P550" s="4">
        <v>2.5114909999999999</v>
      </c>
      <c r="Q550" s="4">
        <v>10.442119999999999</v>
      </c>
      <c r="R550" s="4">
        <v>21.190389</v>
      </c>
      <c r="S550" s="3" t="s">
        <v>4288</v>
      </c>
      <c r="T550" s="4">
        <v>185.77</v>
      </c>
      <c r="U550" s="4">
        <v>9499.5677870599993</v>
      </c>
      <c r="V550" s="10">
        <v>12097.529786999999</v>
      </c>
      <c r="W550" s="4">
        <v>0</v>
      </c>
      <c r="X550" s="4">
        <v>275</v>
      </c>
      <c r="Y550" s="4">
        <v>176.48</v>
      </c>
      <c r="Z550" s="4">
        <v>23.221250000000001</v>
      </c>
      <c r="AA550" s="10">
        <v>18.468222171400001</v>
      </c>
      <c r="AB550" s="10">
        <v>18.215352393500002</v>
      </c>
      <c r="AC550" s="4">
        <v>2.979015</v>
      </c>
      <c r="AD550" s="4">
        <v>3.0216781203742</v>
      </c>
      <c r="AE550" s="4">
        <v>3.0005841239288</v>
      </c>
      <c r="AF550" s="4">
        <v>10.442119999999999</v>
      </c>
      <c r="AG550" s="4">
        <v>12.373175682911199</v>
      </c>
      <c r="AH550" s="4">
        <v>12.1234311339147</v>
      </c>
      <c r="AI550" s="4">
        <v>2.5114909999999999</v>
      </c>
      <c r="AJ550" s="4" t="s">
        <v>2924</v>
      </c>
    </row>
    <row r="551" spans="1:36" x14ac:dyDescent="0.3">
      <c r="A551" s="1" t="s">
        <v>545</v>
      </c>
      <c r="B551" s="2">
        <v>4295886</v>
      </c>
      <c r="C551" s="3" t="s">
        <v>2935</v>
      </c>
      <c r="D551" s="4">
        <v>7772.1519585899996</v>
      </c>
      <c r="E551" s="3" t="s">
        <v>2936</v>
      </c>
      <c r="F551" s="3" t="s">
        <v>2937</v>
      </c>
      <c r="G551" s="3" t="s">
        <v>3044</v>
      </c>
      <c r="H551" s="3" t="s">
        <v>3066</v>
      </c>
      <c r="I551" s="3" t="s">
        <v>3333</v>
      </c>
      <c r="J551" s="4">
        <v>37.583742999999998</v>
      </c>
      <c r="K551" s="4">
        <v>50.9679</v>
      </c>
      <c r="L551" s="4">
        <v>9.6133319999999998</v>
      </c>
      <c r="M551" s="4">
        <v>-6.5901860000000001</v>
      </c>
      <c r="N551" s="4">
        <v>57.418453</v>
      </c>
      <c r="O551" s="4">
        <v>38.046520999999998</v>
      </c>
      <c r="P551" s="4">
        <v>2.615729</v>
      </c>
      <c r="Q551" s="4">
        <v>12.341184</v>
      </c>
      <c r="R551" s="4">
        <v>17.629995000000001</v>
      </c>
      <c r="S551" s="3" t="s">
        <v>4289</v>
      </c>
      <c r="T551" s="5">
        <v>184.83</v>
      </c>
      <c r="U551" s="4">
        <v>7772.1519585899996</v>
      </c>
      <c r="V551" s="10">
        <v>11609.351957999999</v>
      </c>
      <c r="W551" s="4">
        <v>0</v>
      </c>
      <c r="X551" s="4">
        <v>204.23</v>
      </c>
      <c r="Y551" s="4">
        <v>101.601</v>
      </c>
      <c r="Z551" s="4">
        <v>57.705275999999998</v>
      </c>
      <c r="AA551" s="10">
        <v>15.8521733164</v>
      </c>
      <c r="AB551" s="10">
        <v>20.5218453339</v>
      </c>
      <c r="AC551" s="4">
        <v>2.853472</v>
      </c>
      <c r="AD551" s="4">
        <v>2.5312640460290998</v>
      </c>
      <c r="AE551" s="4">
        <v>2.7426549285508002</v>
      </c>
      <c r="AF551" s="4">
        <v>12.341184</v>
      </c>
      <c r="AG551" s="4">
        <v>10.2263235134007</v>
      </c>
      <c r="AH551" s="4">
        <v>11.2899275067423</v>
      </c>
      <c r="AI551" s="4">
        <v>2.615729</v>
      </c>
      <c r="AJ551" s="4" t="s">
        <v>2924</v>
      </c>
    </row>
    <row r="552" spans="1:36" x14ac:dyDescent="0.3">
      <c r="A552" s="1" t="s">
        <v>546</v>
      </c>
      <c r="B552" s="2">
        <v>4121481</v>
      </c>
      <c r="C552" s="3" t="s">
        <v>2919</v>
      </c>
      <c r="D552" s="4">
        <v>49982.3534105</v>
      </c>
      <c r="E552" s="3" t="s">
        <v>3102</v>
      </c>
      <c r="F552" s="3" t="s">
        <v>3103</v>
      </c>
      <c r="G552" s="3" t="s">
        <v>3292</v>
      </c>
      <c r="H552" s="3" t="s">
        <v>3293</v>
      </c>
      <c r="I552" s="3" t="s">
        <v>3105</v>
      </c>
      <c r="J552" s="4">
        <v>-8.0059670000000001</v>
      </c>
      <c r="K552" s="4">
        <v>6.3861990000000004</v>
      </c>
      <c r="L552" s="4">
        <v>-9.6679689999999994</v>
      </c>
      <c r="M552" s="4">
        <v>-7.4464160000000001</v>
      </c>
      <c r="N552" s="4">
        <v>11.338710000000001</v>
      </c>
      <c r="O552" s="4">
        <v>13.465369000000001</v>
      </c>
      <c r="P552" s="4">
        <v>3.5450620000000002</v>
      </c>
      <c r="Q552" s="4">
        <v>7.0625989999999996</v>
      </c>
      <c r="R552" s="4">
        <v>21.059360000000002</v>
      </c>
      <c r="S552" s="3" t="s">
        <v>4290</v>
      </c>
      <c r="T552" s="4">
        <v>351.5</v>
      </c>
      <c r="U552" s="4">
        <v>49982.3534105</v>
      </c>
      <c r="V552" s="10">
        <v>149529.35341000001</v>
      </c>
      <c r="W552" s="4">
        <v>0</v>
      </c>
      <c r="X552" s="4">
        <v>415.27</v>
      </c>
      <c r="Y552" s="5">
        <v>236.08</v>
      </c>
      <c r="Z552" s="4">
        <v>11.338710000000001</v>
      </c>
      <c r="AA552" s="10">
        <v>9.7109641342999993</v>
      </c>
      <c r="AB552" s="10">
        <v>10.377002554800001</v>
      </c>
      <c r="AC552" s="4">
        <v>2.7251569999999998</v>
      </c>
      <c r="AD552" s="4">
        <v>2.7186982058525002</v>
      </c>
      <c r="AE552" s="4">
        <v>2.7165663366991</v>
      </c>
      <c r="AF552" s="4">
        <v>7.0625989999999996</v>
      </c>
      <c r="AG552" s="4">
        <v>6.5931640736058998</v>
      </c>
      <c r="AH552" s="4">
        <v>6.6580357263094996</v>
      </c>
      <c r="AI552" s="4">
        <v>3.5450620000000002</v>
      </c>
      <c r="AJ552" s="4" t="s">
        <v>2924</v>
      </c>
    </row>
    <row r="553" spans="1:36" x14ac:dyDescent="0.3">
      <c r="A553" s="1" t="s">
        <v>547</v>
      </c>
      <c r="B553" s="2">
        <v>4101218</v>
      </c>
      <c r="C553" s="3" t="s">
        <v>2919</v>
      </c>
      <c r="D553" s="4">
        <v>20682.210817449999</v>
      </c>
      <c r="E553" s="3" t="s">
        <v>2945</v>
      </c>
      <c r="F553" s="3" t="s">
        <v>2946</v>
      </c>
      <c r="G553" s="3" t="s">
        <v>2947</v>
      </c>
      <c r="H553" s="3" t="s">
        <v>2948</v>
      </c>
      <c r="I553" s="3" t="s">
        <v>2949</v>
      </c>
      <c r="J553" s="4">
        <v>23.513957000000001</v>
      </c>
      <c r="K553" s="4">
        <v>-3.111958</v>
      </c>
      <c r="L553" s="4">
        <v>6.3450769999999999</v>
      </c>
      <c r="M553" s="4">
        <v>0.149119</v>
      </c>
      <c r="N553" s="4">
        <v>25.703937</v>
      </c>
      <c r="O553" s="4">
        <v>20.527235000000001</v>
      </c>
      <c r="P553" s="4">
        <v>7.3462769999999997</v>
      </c>
      <c r="Q553" s="4">
        <v>19.057628999999999</v>
      </c>
      <c r="R553" s="4">
        <v>26.205945</v>
      </c>
      <c r="S553" s="3" t="s">
        <v>4291</v>
      </c>
      <c r="T553" s="4">
        <v>188.05</v>
      </c>
      <c r="U553" s="4">
        <v>20682.210817449999</v>
      </c>
      <c r="V553" s="10">
        <v>17844.610817000001</v>
      </c>
      <c r="W553" s="4">
        <v>0</v>
      </c>
      <c r="X553" s="5">
        <v>210.7</v>
      </c>
      <c r="Y553" s="4">
        <v>145.75</v>
      </c>
      <c r="Z553" s="4">
        <v>25.703937</v>
      </c>
      <c r="AA553" s="10">
        <v>19.389396407700001</v>
      </c>
      <c r="AB553" s="10">
        <v>20.6739680606</v>
      </c>
      <c r="AC553" s="4">
        <v>7.0677320000000003</v>
      </c>
      <c r="AD553" s="4">
        <v>6.6977086869694</v>
      </c>
      <c r="AE553" s="4">
        <v>6.9707934716121001</v>
      </c>
      <c r="AF553" s="4">
        <v>19.057628999999999</v>
      </c>
      <c r="AG553" s="4">
        <v>15.2129149654955</v>
      </c>
      <c r="AH553" s="4">
        <v>15.7998933703078</v>
      </c>
      <c r="AI553" s="4">
        <v>7.3462769999999997</v>
      </c>
      <c r="AJ553" s="4">
        <v>22.386904999999999</v>
      </c>
    </row>
    <row r="554" spans="1:36" x14ac:dyDescent="0.3">
      <c r="A554" s="1" t="s">
        <v>548</v>
      </c>
      <c r="B554" s="2">
        <v>4810683</v>
      </c>
      <c r="C554" s="3" t="s">
        <v>2935</v>
      </c>
      <c r="D554" s="4">
        <v>7809.5253086399998</v>
      </c>
      <c r="E554" s="3" t="s">
        <v>2920</v>
      </c>
      <c r="F554" s="3" t="s">
        <v>2960</v>
      </c>
      <c r="G554" s="3" t="s">
        <v>2973</v>
      </c>
      <c r="H554" s="3" t="s">
        <v>3004</v>
      </c>
      <c r="I554" s="3" t="s">
        <v>3005</v>
      </c>
      <c r="J554" s="4">
        <v>-11.777403</v>
      </c>
      <c r="K554" s="4">
        <v>-10.119232</v>
      </c>
      <c r="L554" s="4">
        <v>-5.3737769999999996</v>
      </c>
      <c r="M554" s="4">
        <v>-4.3583179999999997</v>
      </c>
      <c r="N554" s="4">
        <v>26.444927</v>
      </c>
      <c r="O554" s="4">
        <v>25.247816</v>
      </c>
      <c r="P554" s="4">
        <v>6.319655</v>
      </c>
      <c r="Q554" s="4">
        <v>15.676112</v>
      </c>
      <c r="R554" s="4">
        <v>33.748842000000003</v>
      </c>
      <c r="S554" s="3" t="s">
        <v>4292</v>
      </c>
      <c r="T554" s="4">
        <v>523.16</v>
      </c>
      <c r="U554" s="4">
        <v>7809.5253086399998</v>
      </c>
      <c r="V554" s="10">
        <v>7718.9803080000002</v>
      </c>
      <c r="W554" s="4">
        <v>0.38229222417615999</v>
      </c>
      <c r="X554" s="4">
        <v>654.62</v>
      </c>
      <c r="Y554" s="4">
        <v>516.91</v>
      </c>
      <c r="Z554" s="4">
        <v>26.444927</v>
      </c>
      <c r="AA554" s="10">
        <v>21.564715581200002</v>
      </c>
      <c r="AB554" s="10">
        <v>22.667244367399999</v>
      </c>
      <c r="AC554" s="4">
        <v>3.2470810000000001</v>
      </c>
      <c r="AD554" s="4">
        <v>3.012575028394</v>
      </c>
      <c r="AE554" s="4">
        <v>3.1799494951543998</v>
      </c>
      <c r="AF554" s="4">
        <v>15.676112</v>
      </c>
      <c r="AG554" s="4">
        <v>14.6988299518702</v>
      </c>
      <c r="AH554" s="4">
        <v>15.361231877222499</v>
      </c>
      <c r="AI554" s="4">
        <v>6.319655</v>
      </c>
      <c r="AJ554" s="4">
        <v>16.470735999999999</v>
      </c>
    </row>
    <row r="555" spans="1:36" x14ac:dyDescent="0.3">
      <c r="A555" s="1" t="s">
        <v>549</v>
      </c>
      <c r="B555" s="2">
        <v>4149886</v>
      </c>
      <c r="C555" s="3" t="s">
        <v>2935</v>
      </c>
      <c r="D555" s="4">
        <v>25276.914653060001</v>
      </c>
      <c r="E555" s="3" t="s">
        <v>3093</v>
      </c>
      <c r="F555" s="3" t="s">
        <v>3093</v>
      </c>
      <c r="G555" s="3" t="s">
        <v>3094</v>
      </c>
      <c r="H555" s="3" t="s">
        <v>3145</v>
      </c>
      <c r="I555" s="3" t="s">
        <v>3334</v>
      </c>
      <c r="J555" s="4">
        <v>0.32660899999999998</v>
      </c>
      <c r="K555" s="4">
        <v>9.3612570000000002</v>
      </c>
      <c r="L555" s="4">
        <v>-2.0262660000000001</v>
      </c>
      <c r="M555" s="5">
        <v>-10.151411</v>
      </c>
      <c r="N555" s="4">
        <v>11.30303</v>
      </c>
      <c r="O555" s="4">
        <v>8.8583549999999995</v>
      </c>
      <c r="P555" s="4">
        <v>15.776434999999999</v>
      </c>
      <c r="Q555" s="4">
        <v>8.9889550000000007</v>
      </c>
      <c r="R555" s="4">
        <v>14.757585000000001</v>
      </c>
      <c r="S555" s="3" t="s">
        <v>4293</v>
      </c>
      <c r="T555" s="4">
        <v>52.22</v>
      </c>
      <c r="U555" s="4">
        <v>25276.914653060001</v>
      </c>
      <c r="V555" s="10">
        <v>38319.914653</v>
      </c>
      <c r="W555" s="4">
        <v>6.2045201418318099</v>
      </c>
      <c r="X555" s="4">
        <v>59.4</v>
      </c>
      <c r="Y555" s="4">
        <v>45.51</v>
      </c>
      <c r="Z555" s="4">
        <v>11.30303</v>
      </c>
      <c r="AA555" s="10">
        <v>12.158889820200001</v>
      </c>
      <c r="AB555" s="10">
        <v>12.543296230199999</v>
      </c>
      <c r="AC555" s="4">
        <v>4.2911440000000001</v>
      </c>
      <c r="AD555" s="4">
        <v>4.0666361689145996</v>
      </c>
      <c r="AE555" s="4">
        <v>4.4627790728885</v>
      </c>
      <c r="AF555" s="4">
        <v>8.9889550000000007</v>
      </c>
      <c r="AG555" s="4">
        <v>10.2782892310058</v>
      </c>
      <c r="AH555" s="4">
        <v>10.5250781620633</v>
      </c>
      <c r="AI555" s="4">
        <v>15.776434999999999</v>
      </c>
      <c r="AJ555" s="4">
        <v>15.776434999999999</v>
      </c>
    </row>
    <row r="556" spans="1:36" x14ac:dyDescent="0.3">
      <c r="A556" s="1" t="s">
        <v>550</v>
      </c>
      <c r="B556" s="2">
        <v>4100855</v>
      </c>
      <c r="C556" s="3" t="s">
        <v>2935</v>
      </c>
      <c r="D556" s="4">
        <v>46867.618636740001</v>
      </c>
      <c r="E556" s="3" t="s">
        <v>3093</v>
      </c>
      <c r="F556" s="3" t="s">
        <v>3093</v>
      </c>
      <c r="G556" s="3" t="s">
        <v>3094</v>
      </c>
      <c r="H556" s="3" t="s">
        <v>3145</v>
      </c>
      <c r="I556" s="3" t="s">
        <v>3335</v>
      </c>
      <c r="J556" s="4">
        <v>21.039518000000001</v>
      </c>
      <c r="K556" s="4">
        <v>15.626037999999999</v>
      </c>
      <c r="L556" s="4">
        <v>-5.3254169999999998</v>
      </c>
      <c r="M556" s="4">
        <v>-1.957195</v>
      </c>
      <c r="N556" s="4">
        <v>13.303400999999999</v>
      </c>
      <c r="O556" s="4">
        <v>15.542411</v>
      </c>
      <c r="P556" s="4">
        <v>9.2286280000000005</v>
      </c>
      <c r="Q556" s="4">
        <v>9.0013930000000002</v>
      </c>
      <c r="R556" s="4">
        <v>21.126546000000001</v>
      </c>
      <c r="S556" s="3" t="s">
        <v>4294</v>
      </c>
      <c r="T556" s="5">
        <v>208.89</v>
      </c>
      <c r="U556" s="4">
        <v>46867.618636740001</v>
      </c>
      <c r="V556" s="10">
        <v>75062.618635999999</v>
      </c>
      <c r="W556" s="4">
        <v>0.95744171573555503</v>
      </c>
      <c r="X556" s="4">
        <v>228.095</v>
      </c>
      <c r="Y556" s="4">
        <v>152.31</v>
      </c>
      <c r="Z556" s="4">
        <v>13.303400999999999</v>
      </c>
      <c r="AA556" s="10">
        <v>20.2589467558</v>
      </c>
      <c r="AB556" s="10">
        <v>17.127297414299999</v>
      </c>
      <c r="AC556" s="4">
        <v>4.8181919999999998</v>
      </c>
      <c r="AD556" s="4">
        <v>4.2471935105101997</v>
      </c>
      <c r="AE556" s="4">
        <v>4.8256769980017999</v>
      </c>
      <c r="AF556" s="4">
        <v>9.0013930000000002</v>
      </c>
      <c r="AG556" s="4">
        <v>11.449678145155801</v>
      </c>
      <c r="AH556" s="4">
        <v>12.055551294466399</v>
      </c>
      <c r="AI556" s="4">
        <v>9.2286280000000005</v>
      </c>
      <c r="AJ556" s="4">
        <v>9.2286280000000005</v>
      </c>
    </row>
    <row r="557" spans="1:36" x14ac:dyDescent="0.3">
      <c r="A557" s="1" t="s">
        <v>551</v>
      </c>
      <c r="B557" s="2">
        <v>4057113</v>
      </c>
      <c r="C557" s="3" t="s">
        <v>2935</v>
      </c>
      <c r="D557" s="4">
        <v>2734.0922215599999</v>
      </c>
      <c r="E557" s="3" t="s">
        <v>3090</v>
      </c>
      <c r="F557" s="3" t="s">
        <v>3090</v>
      </c>
      <c r="G557" s="3" t="s">
        <v>3201</v>
      </c>
      <c r="H557" s="3" t="s">
        <v>3201</v>
      </c>
      <c r="I557" s="3" t="s">
        <v>3202</v>
      </c>
      <c r="J557" s="4">
        <v>12.347303</v>
      </c>
      <c r="K557" s="4">
        <v>-2.1844060000000001</v>
      </c>
      <c r="L557" s="4">
        <v>-7.3321969999999999</v>
      </c>
      <c r="M557" s="4">
        <v>-6.131742</v>
      </c>
      <c r="N557" s="4">
        <v>24.355266</v>
      </c>
      <c r="O557" s="4" t="s">
        <v>2924</v>
      </c>
      <c r="P557" s="4">
        <v>2.0194239999999999</v>
      </c>
      <c r="Q557" s="4">
        <v>13.811806000000001</v>
      </c>
      <c r="R557" s="4" t="s">
        <v>2924</v>
      </c>
      <c r="S557" s="3" t="s">
        <v>4295</v>
      </c>
      <c r="T557" s="4">
        <v>119.56</v>
      </c>
      <c r="U557" s="4">
        <v>2734.0922215599999</v>
      </c>
      <c r="V557" s="10">
        <v>4150.2682210000003</v>
      </c>
      <c r="W557" s="4">
        <v>2.1411843425894999</v>
      </c>
      <c r="X557" s="4">
        <v>134.19999999999999</v>
      </c>
      <c r="Y557" s="4">
        <v>98.245000000000005</v>
      </c>
      <c r="Z557" s="4">
        <v>24.355266</v>
      </c>
      <c r="AA557" s="10">
        <v>19.988297249799999</v>
      </c>
      <c r="AB557" s="10">
        <v>22.119235927999998</v>
      </c>
      <c r="AC557" s="4">
        <v>5.4789820000000002</v>
      </c>
      <c r="AD557" s="4">
        <v>5.0892314175353004</v>
      </c>
      <c r="AE557" s="4">
        <v>5.1283306150819001</v>
      </c>
      <c r="AF557" s="4">
        <v>13.811806000000001</v>
      </c>
      <c r="AG557" s="4">
        <v>12.0483208658206</v>
      </c>
      <c r="AH557" s="4">
        <v>13.0358469564835</v>
      </c>
      <c r="AI557" s="4">
        <v>2.0194239999999999</v>
      </c>
      <c r="AJ557" s="4">
        <v>3.3004829999999998</v>
      </c>
    </row>
    <row r="558" spans="1:36" x14ac:dyDescent="0.3">
      <c r="A558" s="1" t="s">
        <v>552</v>
      </c>
      <c r="B558" s="2">
        <v>4004170</v>
      </c>
      <c r="C558" s="3" t="s">
        <v>2935</v>
      </c>
      <c r="D558" s="4">
        <v>256714.49577625</v>
      </c>
      <c r="E558" s="3" t="s">
        <v>3093</v>
      </c>
      <c r="F558" s="3" t="s">
        <v>3093</v>
      </c>
      <c r="G558" s="3" t="s">
        <v>3094</v>
      </c>
      <c r="H558" s="3" t="s">
        <v>3336</v>
      </c>
      <c r="I558" s="3" t="s">
        <v>3300</v>
      </c>
      <c r="J558" s="4">
        <v>-5.4286659999999998</v>
      </c>
      <c r="K558" s="4">
        <v>-1.9426140000000001</v>
      </c>
      <c r="L558" s="4">
        <v>-11.454782</v>
      </c>
      <c r="M558" s="4">
        <v>-7.1618899999999996</v>
      </c>
      <c r="N558" s="4">
        <v>15.872222000000001</v>
      </c>
      <c r="O558" s="4">
        <v>13.955647000000001</v>
      </c>
      <c r="P558" s="4">
        <v>1.6434839999999999</v>
      </c>
      <c r="Q558" s="4">
        <v>6.3566180000000001</v>
      </c>
      <c r="R558" s="4">
        <v>19.648737000000001</v>
      </c>
      <c r="S558" s="3" t="s">
        <v>4296</v>
      </c>
      <c r="T558" s="4">
        <v>142.85</v>
      </c>
      <c r="U558" s="4">
        <v>256714.49577625</v>
      </c>
      <c r="V558" s="10">
        <v>278680.49577600003</v>
      </c>
      <c r="W558" s="4">
        <v>4.5642282114105699</v>
      </c>
      <c r="X558" s="5">
        <v>167.11</v>
      </c>
      <c r="Y558" s="4">
        <v>135.3672</v>
      </c>
      <c r="Z558" s="4">
        <v>15.872222000000001</v>
      </c>
      <c r="AA558" s="10">
        <v>14.177393582700001</v>
      </c>
      <c r="AB558" s="10">
        <v>13.701494455600001</v>
      </c>
      <c r="AC558" s="4">
        <v>1.453816</v>
      </c>
      <c r="AD558" s="4">
        <v>1.4323143092477</v>
      </c>
      <c r="AE558" s="4">
        <v>1.4087170701175</v>
      </c>
      <c r="AF558" s="4">
        <v>6.3566180000000001</v>
      </c>
      <c r="AG558" s="4">
        <v>5.9646649318301002</v>
      </c>
      <c r="AH558" s="4">
        <v>6.1433981743085999</v>
      </c>
      <c r="AI558" s="4">
        <v>1.6434839999999999</v>
      </c>
      <c r="AJ558" s="4">
        <v>1.694704</v>
      </c>
    </row>
    <row r="559" spans="1:36" x14ac:dyDescent="0.3">
      <c r="A559" s="1" t="s">
        <v>553</v>
      </c>
      <c r="B559" s="2">
        <v>5284747</v>
      </c>
      <c r="C559" s="3" t="s">
        <v>2935</v>
      </c>
      <c r="D559" s="4">
        <v>13766.03259504</v>
      </c>
      <c r="E559" s="3" t="s">
        <v>2925</v>
      </c>
      <c r="F559" s="3" t="s">
        <v>2926</v>
      </c>
      <c r="G559" s="3" t="s">
        <v>2927</v>
      </c>
      <c r="H559" s="3" t="s">
        <v>2928</v>
      </c>
      <c r="I559" s="3" t="s">
        <v>3337</v>
      </c>
      <c r="J559" s="4">
        <v>37.97054</v>
      </c>
      <c r="K559" s="4">
        <v>13.344538</v>
      </c>
      <c r="L559" s="4">
        <v>-2.599653</v>
      </c>
      <c r="M559" s="4">
        <v>4.5257290000000001</v>
      </c>
      <c r="N559" s="4">
        <v>36.652174000000002</v>
      </c>
      <c r="O559" s="4">
        <v>39.717314000000002</v>
      </c>
      <c r="P559" s="4">
        <v>61.532846999999997</v>
      </c>
      <c r="Q559" s="4">
        <v>48.617061</v>
      </c>
      <c r="R559" s="4">
        <v>38.055684999999997</v>
      </c>
      <c r="S559" s="3" t="s">
        <v>4297</v>
      </c>
      <c r="T559" s="4">
        <v>33.72</v>
      </c>
      <c r="U559" s="4">
        <v>13766.03259504</v>
      </c>
      <c r="V559" s="10">
        <v>13802.140595000001</v>
      </c>
      <c r="W559" s="4">
        <v>0</v>
      </c>
      <c r="X559" s="4">
        <v>39.1</v>
      </c>
      <c r="Y559" s="4">
        <v>14.685</v>
      </c>
      <c r="Z559" s="4">
        <v>36.652174000000002</v>
      </c>
      <c r="AA559" s="10">
        <v>29.3651484803</v>
      </c>
      <c r="AB559" s="10">
        <v>26.5823682903</v>
      </c>
      <c r="AC559" s="4">
        <v>1.206496</v>
      </c>
      <c r="AD559" s="4">
        <v>1.1184209233208999</v>
      </c>
      <c r="AE559" s="4">
        <v>1.1690636405785</v>
      </c>
      <c r="AF559" s="4">
        <v>48.617061</v>
      </c>
      <c r="AG559" s="4">
        <v>21.827201544683401</v>
      </c>
      <c r="AH559" s="4">
        <v>24.583451873689899</v>
      </c>
      <c r="AI559" s="4">
        <v>61.532846999999997</v>
      </c>
      <c r="AJ559" s="4">
        <v>169.447236</v>
      </c>
    </row>
    <row r="560" spans="1:36" x14ac:dyDescent="0.3">
      <c r="A560" s="1" t="s">
        <v>554</v>
      </c>
      <c r="B560" s="2">
        <v>4168892</v>
      </c>
      <c r="C560" s="3" t="s">
        <v>2935</v>
      </c>
      <c r="D560" s="4">
        <v>1162.9873316799999</v>
      </c>
      <c r="E560" s="3" t="s">
        <v>2930</v>
      </c>
      <c r="F560" s="3" t="s">
        <v>2953</v>
      </c>
      <c r="G560" s="3" t="s">
        <v>3049</v>
      </c>
      <c r="H560" s="3" t="s">
        <v>3050</v>
      </c>
      <c r="I560" s="3" t="s">
        <v>3151</v>
      </c>
      <c r="J560" s="4">
        <v>-7.6429029999999996</v>
      </c>
      <c r="K560" s="4">
        <v>-13.633634000000001</v>
      </c>
      <c r="L560" s="4">
        <v>-0.96418700000000002</v>
      </c>
      <c r="M560" s="4">
        <v>-4.6419100000000002</v>
      </c>
      <c r="N560" s="4">
        <v>4.3575757575757601</v>
      </c>
      <c r="O560" s="4">
        <v>10.131651755131699</v>
      </c>
      <c r="P560" s="4">
        <v>0.42491600000000002</v>
      </c>
      <c r="Q560" s="4" t="s">
        <v>2934</v>
      </c>
      <c r="R560" s="4" t="s">
        <v>2934</v>
      </c>
      <c r="S560" s="3" t="s">
        <v>4298</v>
      </c>
      <c r="T560" s="4">
        <v>14.38</v>
      </c>
      <c r="U560" s="4">
        <v>1162.9873316799999</v>
      </c>
      <c r="V560" s="10" t="s">
        <v>2934</v>
      </c>
      <c r="W560" s="4">
        <v>10.2920723226704</v>
      </c>
      <c r="X560" s="4">
        <v>16.89</v>
      </c>
      <c r="Y560" s="5">
        <v>11.285</v>
      </c>
      <c r="Z560" s="5">
        <v>4.2772160000000001</v>
      </c>
      <c r="AA560" s="10">
        <v>8.7512171371999994</v>
      </c>
      <c r="AB560" s="10">
        <v>9.6407189642999995</v>
      </c>
      <c r="AC560" s="4" t="s">
        <v>2934</v>
      </c>
      <c r="AD560" s="4" t="s">
        <v>2934</v>
      </c>
      <c r="AE560" s="4" t="s">
        <v>2934</v>
      </c>
      <c r="AF560" s="4" t="s">
        <v>2934</v>
      </c>
      <c r="AG560" s="4" t="s">
        <v>2934</v>
      </c>
      <c r="AH560" s="4" t="s">
        <v>2934</v>
      </c>
      <c r="AI560" s="4">
        <v>0.42491600000000002</v>
      </c>
      <c r="AJ560" s="4">
        <v>0.42491600000000002</v>
      </c>
    </row>
    <row r="561" spans="1:36" x14ac:dyDescent="0.3">
      <c r="A561" s="1" t="s">
        <v>555</v>
      </c>
      <c r="B561" s="2">
        <v>4225889</v>
      </c>
      <c r="C561" s="3" t="s">
        <v>2935</v>
      </c>
      <c r="D561" s="4">
        <v>84368.344930000007</v>
      </c>
      <c r="E561" s="3" t="s">
        <v>2925</v>
      </c>
      <c r="F561" s="3" t="s">
        <v>2980</v>
      </c>
      <c r="G561" s="3" t="s">
        <v>2981</v>
      </c>
      <c r="H561" s="3" t="s">
        <v>3163</v>
      </c>
      <c r="I561" s="3" t="s">
        <v>3175</v>
      </c>
      <c r="J561" s="4">
        <v>34.246099999999998</v>
      </c>
      <c r="K561" s="4">
        <v>8.1076359999999994</v>
      </c>
      <c r="L561" s="4">
        <v>5.078125</v>
      </c>
      <c r="M561" s="4">
        <v>-4.2111780000000003</v>
      </c>
      <c r="N561" s="4">
        <v>61.87</v>
      </c>
      <c r="O561" s="4">
        <v>67.765608</v>
      </c>
      <c r="P561" s="4">
        <v>23.347169999999998</v>
      </c>
      <c r="Q561" s="4">
        <v>30.996109000000001</v>
      </c>
      <c r="R561" s="4">
        <v>99.427651999999995</v>
      </c>
      <c r="S561" s="3" t="s">
        <v>4299</v>
      </c>
      <c r="T561" s="4">
        <v>61.87</v>
      </c>
      <c r="U561" s="4">
        <v>84368.344930000007</v>
      </c>
      <c r="V561" s="10">
        <v>87484.563930000004</v>
      </c>
      <c r="W561" s="4">
        <v>0</v>
      </c>
      <c r="X561" s="4">
        <v>69.261399999999995</v>
      </c>
      <c r="Y561" s="4">
        <v>44.081899999999997</v>
      </c>
      <c r="Z561" s="4">
        <v>61.87</v>
      </c>
      <c r="AA561" s="10">
        <v>49.416932907300001</v>
      </c>
      <c r="AB561" s="10">
        <v>55.3369228842</v>
      </c>
      <c r="AC561" s="4">
        <v>7.9641019999999996</v>
      </c>
      <c r="AD561" s="4">
        <v>7.0303453130606997</v>
      </c>
      <c r="AE561" s="4">
        <v>7.7278769031663002</v>
      </c>
      <c r="AF561" s="4">
        <v>30.996109000000001</v>
      </c>
      <c r="AG561" s="4">
        <v>34.169497381900797</v>
      </c>
      <c r="AH561" s="4">
        <v>38.431146347351799</v>
      </c>
      <c r="AI561" s="4">
        <v>23.347169999999998</v>
      </c>
      <c r="AJ561" s="4">
        <v>23.488990000000001</v>
      </c>
    </row>
    <row r="562" spans="1:36" x14ac:dyDescent="0.3">
      <c r="A562" s="1" t="s">
        <v>556</v>
      </c>
      <c r="B562" s="2">
        <v>4046290</v>
      </c>
      <c r="C562" s="3" t="s">
        <v>2935</v>
      </c>
      <c r="D562" s="4">
        <v>6589.6110325</v>
      </c>
      <c r="E562" s="3" t="s">
        <v>2925</v>
      </c>
      <c r="F562" s="3" t="s">
        <v>2980</v>
      </c>
      <c r="G562" s="3" t="s">
        <v>2981</v>
      </c>
      <c r="H562" s="3" t="s">
        <v>3059</v>
      </c>
      <c r="I562" s="3" t="s">
        <v>3203</v>
      </c>
      <c r="J562" s="4">
        <v>24.116769999999999</v>
      </c>
      <c r="K562" s="4">
        <v>8.8825660000000006</v>
      </c>
      <c r="L562" s="4">
        <v>-3.384741</v>
      </c>
      <c r="M562" s="4">
        <v>-3.325367</v>
      </c>
      <c r="N562" s="4">
        <v>27.374323</v>
      </c>
      <c r="O562" s="4">
        <v>51.111913000000001</v>
      </c>
      <c r="P562" s="4" t="s">
        <v>2924</v>
      </c>
      <c r="Q562" s="4">
        <v>16.955518000000001</v>
      </c>
      <c r="R562" s="4">
        <v>23.951919</v>
      </c>
      <c r="S562" s="3" t="s">
        <v>4300</v>
      </c>
      <c r="T562" s="4">
        <v>141.58000000000001</v>
      </c>
      <c r="U562" s="4">
        <v>6589.6110325</v>
      </c>
      <c r="V562" s="10">
        <v>8451.7070320000003</v>
      </c>
      <c r="W562" s="4">
        <v>0.81226161887272197</v>
      </c>
      <c r="X562" s="4">
        <v>153.81</v>
      </c>
      <c r="Y562" s="4">
        <v>108.91</v>
      </c>
      <c r="Z562" s="4">
        <v>27.374323</v>
      </c>
      <c r="AA562" s="10">
        <v>19.828576230300001</v>
      </c>
      <c r="AB562" s="10">
        <v>20.816057681499998</v>
      </c>
      <c r="AC562" s="4">
        <v>10.849292</v>
      </c>
      <c r="AD562" s="4">
        <v>5.2649304493653997</v>
      </c>
      <c r="AE562" s="4">
        <v>5.3716543557962</v>
      </c>
      <c r="AF562" s="4">
        <v>16.955518000000001</v>
      </c>
      <c r="AG562" s="4">
        <v>14.075403665161</v>
      </c>
      <c r="AH562" s="4">
        <v>14.2144782675092</v>
      </c>
      <c r="AI562" s="4" t="s">
        <v>2924</v>
      </c>
      <c r="AJ562" s="4" t="s">
        <v>2924</v>
      </c>
    </row>
    <row r="563" spans="1:36" x14ac:dyDescent="0.3">
      <c r="A563" s="1" t="s">
        <v>557</v>
      </c>
      <c r="B563" s="2">
        <v>4279207</v>
      </c>
      <c r="C563" s="3" t="s">
        <v>2919</v>
      </c>
      <c r="D563" s="4">
        <v>6775.0904334200004</v>
      </c>
      <c r="E563" s="3" t="s">
        <v>3093</v>
      </c>
      <c r="F563" s="3" t="s">
        <v>3093</v>
      </c>
      <c r="G563" s="3" t="s">
        <v>3094</v>
      </c>
      <c r="H563" s="3" t="s">
        <v>3147</v>
      </c>
      <c r="I563" s="3" t="s">
        <v>3148</v>
      </c>
      <c r="J563" s="4">
        <v>-34.322963000000001</v>
      </c>
      <c r="K563" s="4">
        <v>-18.942440999999999</v>
      </c>
      <c r="L563" s="4">
        <v>-14.641097</v>
      </c>
      <c r="M563" s="4">
        <v>-7.0841719999999997</v>
      </c>
      <c r="N563" s="4">
        <v>5.847315</v>
      </c>
      <c r="O563" s="4">
        <v>5.7014250000000004</v>
      </c>
      <c r="P563" s="4">
        <v>0.77632699999999999</v>
      </c>
      <c r="Q563" s="4">
        <v>3.255058</v>
      </c>
      <c r="R563" s="4">
        <v>14.757156</v>
      </c>
      <c r="S563" s="3" t="s">
        <v>4301</v>
      </c>
      <c r="T563" s="4">
        <v>110.83</v>
      </c>
      <c r="U563" s="4">
        <v>6775.0904334200004</v>
      </c>
      <c r="V563" s="10">
        <v>7657.9164330000003</v>
      </c>
      <c r="W563" s="4">
        <v>5.1971531629797001</v>
      </c>
      <c r="X563" s="4">
        <v>190.23</v>
      </c>
      <c r="Y563" s="5">
        <v>109.7051</v>
      </c>
      <c r="Z563" s="4">
        <v>5.847315</v>
      </c>
      <c r="AA563" s="10">
        <v>8.8879443771000002</v>
      </c>
      <c r="AB563" s="10">
        <v>7.0359006784</v>
      </c>
      <c r="AC563" s="4">
        <v>1.7215879999999999</v>
      </c>
      <c r="AD563" s="4">
        <v>1.8486715764102</v>
      </c>
      <c r="AE563" s="4">
        <v>1.5821827372988</v>
      </c>
      <c r="AF563" s="4">
        <v>3.255058</v>
      </c>
      <c r="AG563" s="4">
        <v>3.0815173789739001</v>
      </c>
      <c r="AH563" s="4">
        <v>3.2922487615229001</v>
      </c>
      <c r="AI563" s="4">
        <v>0.77632699999999999</v>
      </c>
      <c r="AJ563" s="5">
        <v>0.82720099999999996</v>
      </c>
    </row>
    <row r="564" spans="1:36" x14ac:dyDescent="0.3">
      <c r="A564" s="1" t="s">
        <v>558</v>
      </c>
      <c r="B564" s="2">
        <v>4812660</v>
      </c>
      <c r="C564" s="3" t="s">
        <v>2956</v>
      </c>
      <c r="D564" s="4">
        <v>420.26096582999998</v>
      </c>
      <c r="E564" s="3" t="s">
        <v>2920</v>
      </c>
      <c r="F564" s="3" t="s">
        <v>2921</v>
      </c>
      <c r="G564" s="3" t="s">
        <v>2922</v>
      </c>
      <c r="H564" s="3" t="s">
        <v>2922</v>
      </c>
      <c r="I564" s="3" t="s">
        <v>3208</v>
      </c>
      <c r="J564" s="4">
        <v>278.62069000000002</v>
      </c>
      <c r="K564" s="4">
        <v>51.239668999999999</v>
      </c>
      <c r="L564" s="4">
        <v>-26.8</v>
      </c>
      <c r="M564" s="4">
        <v>-10.294117999999999</v>
      </c>
      <c r="N564" s="4">
        <v>274.5</v>
      </c>
      <c r="O564" s="4">
        <v>101.666667</v>
      </c>
      <c r="P564" s="4">
        <v>12.172948999999999</v>
      </c>
      <c r="Q564" s="4">
        <v>150.58165099999999</v>
      </c>
      <c r="R564" s="4">
        <v>89.343191000000004</v>
      </c>
      <c r="S564" s="3" t="s">
        <v>4302</v>
      </c>
      <c r="T564" s="4">
        <v>5.49</v>
      </c>
      <c r="U564" s="4">
        <v>420.26096582999998</v>
      </c>
      <c r="V564" s="10">
        <v>390.909965</v>
      </c>
      <c r="W564" s="4">
        <v>0</v>
      </c>
      <c r="X564" s="4">
        <v>7.9737999999999998</v>
      </c>
      <c r="Y564" s="4">
        <v>1.36</v>
      </c>
      <c r="Z564" s="4">
        <v>274.5</v>
      </c>
      <c r="AA564" s="10">
        <v>52.037914691899999</v>
      </c>
      <c r="AB564" s="10">
        <v>152.5</v>
      </c>
      <c r="AC564" s="4">
        <v>4.2644099999999998</v>
      </c>
      <c r="AD564" s="4">
        <v>3.4507685687045999</v>
      </c>
      <c r="AE564" s="4">
        <v>4.0326686838093</v>
      </c>
      <c r="AF564" s="4">
        <v>150.58165099999999</v>
      </c>
      <c r="AG564" s="4">
        <v>38.608391604938298</v>
      </c>
      <c r="AH564" s="4">
        <v>53.076709436524098</v>
      </c>
      <c r="AI564" s="4">
        <v>12.172948999999999</v>
      </c>
      <c r="AJ564" s="4">
        <v>12.309417</v>
      </c>
    </row>
    <row r="565" spans="1:36" x14ac:dyDescent="0.3">
      <c r="A565" s="1" t="s">
        <v>559</v>
      </c>
      <c r="B565" s="2">
        <v>103417</v>
      </c>
      <c r="C565" s="3" t="s">
        <v>2935</v>
      </c>
      <c r="D565" s="4">
        <v>110126.37278039999</v>
      </c>
      <c r="E565" s="3" t="s">
        <v>2930</v>
      </c>
      <c r="F565" s="3" t="s">
        <v>2957</v>
      </c>
      <c r="G565" s="3" t="s">
        <v>2957</v>
      </c>
      <c r="H565" s="3" t="s">
        <v>3113</v>
      </c>
      <c r="I565" s="3" t="s">
        <v>3125</v>
      </c>
      <c r="J565" s="4">
        <v>23.748698000000001</v>
      </c>
      <c r="K565" s="4">
        <v>-6.0070189999999997</v>
      </c>
      <c r="L565" s="4">
        <v>-3.4082870000000001</v>
      </c>
      <c r="M565" s="4">
        <v>-1.0467599999999999</v>
      </c>
      <c r="N565" s="4">
        <v>11.1875511875512</v>
      </c>
      <c r="O565" s="4">
        <v>7.480423</v>
      </c>
      <c r="P565" s="4">
        <v>1.6744810000000001</v>
      </c>
      <c r="Q565" s="4">
        <v>10.790092</v>
      </c>
      <c r="R565" s="4">
        <v>9.9679760000000002</v>
      </c>
      <c r="S565" s="3" t="s">
        <v>4303</v>
      </c>
      <c r="T565" s="4">
        <v>273.2</v>
      </c>
      <c r="U565" s="4">
        <v>110126.37278039999</v>
      </c>
      <c r="V565" s="10">
        <v>134196.37278000001</v>
      </c>
      <c r="W565" s="4">
        <v>1.3140556368960501</v>
      </c>
      <c r="X565" s="4">
        <v>302.048</v>
      </c>
      <c r="Y565" s="4">
        <v>220.21</v>
      </c>
      <c r="Z565" s="4">
        <v>11.383333</v>
      </c>
      <c r="AA565" s="10">
        <v>12.1039736654</v>
      </c>
      <c r="AB565" s="10">
        <v>12.473154411399999</v>
      </c>
      <c r="AC565" s="4">
        <v>2.4534500000000001</v>
      </c>
      <c r="AD565" s="4">
        <v>2.8057415298603998</v>
      </c>
      <c r="AE565" s="4">
        <v>2.9716749436568999</v>
      </c>
      <c r="AF565" s="4">
        <v>10.790092</v>
      </c>
      <c r="AG565" s="4" t="s">
        <v>2934</v>
      </c>
      <c r="AH565" s="4" t="s">
        <v>2934</v>
      </c>
      <c r="AI565" s="4">
        <v>1.6744810000000001</v>
      </c>
      <c r="AJ565" s="4">
        <v>2.8108439999999999</v>
      </c>
    </row>
    <row r="566" spans="1:36" x14ac:dyDescent="0.3">
      <c r="A566" s="1" t="s">
        <v>560</v>
      </c>
      <c r="B566" s="2">
        <v>4438978</v>
      </c>
      <c r="C566" s="3" t="s">
        <v>2935</v>
      </c>
      <c r="D566" s="4">
        <v>25994.238463500002</v>
      </c>
      <c r="E566" s="3" t="s">
        <v>3006</v>
      </c>
      <c r="F566" s="3" t="s">
        <v>3235</v>
      </c>
      <c r="G566" s="3" t="s">
        <v>3326</v>
      </c>
      <c r="H566" s="3" t="s">
        <v>3326</v>
      </c>
      <c r="I566" s="3" t="s">
        <v>3338</v>
      </c>
      <c r="J566" s="4">
        <v>15.451578</v>
      </c>
      <c r="K566" s="4">
        <v>2.6112190000000002</v>
      </c>
      <c r="L566" s="4">
        <v>-4.6634919999999997</v>
      </c>
      <c r="M566" s="4">
        <v>0.43544100000000002</v>
      </c>
      <c r="N566" s="4">
        <v>53.05</v>
      </c>
      <c r="O566" s="4">
        <v>29.719888000000001</v>
      </c>
      <c r="P566" s="4">
        <v>6.1967059999999998</v>
      </c>
      <c r="Q566" s="4">
        <v>20.099599000000001</v>
      </c>
      <c r="R566" s="4">
        <v>37.715702</v>
      </c>
      <c r="S566" s="3" t="s">
        <v>4304</v>
      </c>
      <c r="T566" s="5">
        <v>106.1</v>
      </c>
      <c r="U566" s="4">
        <v>25994.238463500002</v>
      </c>
      <c r="V566" s="10">
        <v>27655.038463000001</v>
      </c>
      <c r="W566" s="4">
        <v>1.0697455230914199</v>
      </c>
      <c r="X566" s="5">
        <v>113.5</v>
      </c>
      <c r="Y566" s="4">
        <v>91.47</v>
      </c>
      <c r="Z566" s="4">
        <v>53.05</v>
      </c>
      <c r="AA566" s="10">
        <v>29.256052500900001</v>
      </c>
      <c r="AB566" s="10">
        <v>30.841319810800002</v>
      </c>
      <c r="AC566" s="4">
        <v>4.56874</v>
      </c>
      <c r="AD566" s="4">
        <v>4.4161136173511997</v>
      </c>
      <c r="AE566" s="4">
        <v>4.5409736172475998</v>
      </c>
      <c r="AF566" s="4">
        <v>20.099599000000001</v>
      </c>
      <c r="AG566" s="4">
        <v>18.986533457204999</v>
      </c>
      <c r="AH566" s="4">
        <v>19.726030928518899</v>
      </c>
      <c r="AI566" s="4">
        <v>6.1967059999999998</v>
      </c>
      <c r="AJ566" s="4" t="s">
        <v>2924</v>
      </c>
    </row>
    <row r="567" spans="1:36" x14ac:dyDescent="0.3">
      <c r="A567" s="1" t="s">
        <v>561</v>
      </c>
      <c r="B567" s="2">
        <v>4150067</v>
      </c>
      <c r="C567" s="3" t="s">
        <v>2919</v>
      </c>
      <c r="D567" s="4">
        <v>9718.4740624299993</v>
      </c>
      <c r="E567" s="3" t="s">
        <v>2925</v>
      </c>
      <c r="F567" s="3" t="s">
        <v>2980</v>
      </c>
      <c r="G567" s="3" t="s">
        <v>2981</v>
      </c>
      <c r="H567" s="3" t="s">
        <v>2982</v>
      </c>
      <c r="I567" s="3" t="s">
        <v>2983</v>
      </c>
      <c r="J567" s="4">
        <v>-1.577968</v>
      </c>
      <c r="K567" s="4">
        <v>-3.9584540000000001</v>
      </c>
      <c r="L567" s="4">
        <v>-5.5297559999999999</v>
      </c>
      <c r="M567" s="4">
        <v>-2.8077909999999999</v>
      </c>
      <c r="N567" s="4">
        <v>23.980775999999999</v>
      </c>
      <c r="O567" s="4">
        <v>64.314201999999995</v>
      </c>
      <c r="P567" s="4">
        <v>8.8596310000000003</v>
      </c>
      <c r="Q567" s="4">
        <v>13.712775000000001</v>
      </c>
      <c r="R567" s="4">
        <v>133.200818</v>
      </c>
      <c r="S567" s="3" t="s">
        <v>4305</v>
      </c>
      <c r="T567" s="4">
        <v>132.22999999999999</v>
      </c>
      <c r="U567" s="4">
        <v>9718.4740624299993</v>
      </c>
      <c r="V567" s="10">
        <v>14500.574062</v>
      </c>
      <c r="W567" s="4">
        <v>0.30930953641382403</v>
      </c>
      <c r="X567" s="4">
        <v>150.21</v>
      </c>
      <c r="Y567" s="4">
        <v>111.095</v>
      </c>
      <c r="Z567" s="4">
        <v>23.980775999999999</v>
      </c>
      <c r="AA567" s="10">
        <v>19.393966060899999</v>
      </c>
      <c r="AB567" s="10">
        <v>22.546186176900001</v>
      </c>
      <c r="AC567" s="4">
        <v>5.4282839999999997</v>
      </c>
      <c r="AD567" s="4">
        <v>4.9442833925128999</v>
      </c>
      <c r="AE567" s="4">
        <v>5.3073705320503004</v>
      </c>
      <c r="AF567" s="4">
        <v>13.712775000000001</v>
      </c>
      <c r="AG567" s="4">
        <v>11.8335431285784</v>
      </c>
      <c r="AH567" s="4">
        <v>12.538910102107399</v>
      </c>
      <c r="AI567" s="4">
        <v>8.8596310000000003</v>
      </c>
      <c r="AJ567" s="4" t="s">
        <v>2924</v>
      </c>
    </row>
    <row r="568" spans="1:36" x14ac:dyDescent="0.3">
      <c r="A568" s="1" t="s">
        <v>562</v>
      </c>
      <c r="B568" s="2">
        <v>5148198</v>
      </c>
      <c r="C568" s="3" t="s">
        <v>2935</v>
      </c>
      <c r="D568" s="4">
        <v>822.03394985</v>
      </c>
      <c r="E568" s="3" t="s">
        <v>2945</v>
      </c>
      <c r="F568" s="3" t="s">
        <v>2946</v>
      </c>
      <c r="G568" s="3" t="s">
        <v>2984</v>
      </c>
      <c r="H568" s="3" t="s">
        <v>2985</v>
      </c>
      <c r="I568" s="3" t="s">
        <v>2949</v>
      </c>
      <c r="J568" s="4">
        <v>15.485075</v>
      </c>
      <c r="K568" s="4">
        <v>-6.0698030000000003</v>
      </c>
      <c r="L568" s="4">
        <v>-10.806915999999999</v>
      </c>
      <c r="M568" s="4">
        <v>-4.1795669999999996</v>
      </c>
      <c r="N568" s="4">
        <v>37.956968000000003</v>
      </c>
      <c r="O568" s="4">
        <v>14.641958000000001</v>
      </c>
      <c r="P568" s="4">
        <v>2.806711</v>
      </c>
      <c r="Q568" s="4">
        <v>15.323489</v>
      </c>
      <c r="R568" s="4">
        <v>16.779183</v>
      </c>
      <c r="S568" s="3" t="s">
        <v>4306</v>
      </c>
      <c r="T568" s="4">
        <v>6.19</v>
      </c>
      <c r="U568" s="4">
        <v>822.03394985</v>
      </c>
      <c r="V568" s="10">
        <v>915.67641900000001</v>
      </c>
      <c r="W568" s="4">
        <v>0</v>
      </c>
      <c r="X568" s="5">
        <v>8.0399999999999991</v>
      </c>
      <c r="Y568" s="4">
        <v>3.34</v>
      </c>
      <c r="Z568" s="4">
        <v>37.956968000000003</v>
      </c>
      <c r="AA568" s="10">
        <v>20.5113263638261</v>
      </c>
      <c r="AB568" s="10">
        <v>24.954029490602501</v>
      </c>
      <c r="AC568" s="4">
        <v>2.2320090000000001</v>
      </c>
      <c r="AD568" s="4">
        <v>2.1074610563257998</v>
      </c>
      <c r="AE568" s="4">
        <v>2.3198469976287002</v>
      </c>
      <c r="AF568" s="4">
        <v>15.323489</v>
      </c>
      <c r="AG568" s="4">
        <v>10.9895146888448</v>
      </c>
      <c r="AH568" s="4">
        <v>12.6233305480323</v>
      </c>
      <c r="AI568" s="4">
        <v>2.806711</v>
      </c>
      <c r="AJ568" s="4" t="s">
        <v>2924</v>
      </c>
    </row>
    <row r="569" spans="1:36" x14ac:dyDescent="0.3">
      <c r="A569" s="1" t="s">
        <v>563</v>
      </c>
      <c r="B569" s="2">
        <v>4067589</v>
      </c>
      <c r="C569" s="3" t="s">
        <v>2935</v>
      </c>
      <c r="D569" s="4">
        <v>12465.291416079999</v>
      </c>
      <c r="E569" s="3" t="s">
        <v>2945</v>
      </c>
      <c r="F569" s="3" t="s">
        <v>3021</v>
      </c>
      <c r="G569" s="3" t="s">
        <v>3022</v>
      </c>
      <c r="H569" s="3" t="s">
        <v>3022</v>
      </c>
      <c r="I569" s="3" t="s">
        <v>3339</v>
      </c>
      <c r="J569" s="4">
        <v>97.826578999999995</v>
      </c>
      <c r="K569" s="4">
        <v>48.782564000000001</v>
      </c>
      <c r="L569" s="4">
        <v>31.438027000000002</v>
      </c>
      <c r="M569" s="4">
        <v>-2.608114</v>
      </c>
      <c r="N569" s="4">
        <v>150.65517199999999</v>
      </c>
      <c r="O569" s="4">
        <v>33.466104999999999</v>
      </c>
      <c r="P569" s="4">
        <v>4.4263209999999997</v>
      </c>
      <c r="Q569" s="4">
        <v>36.852708999999997</v>
      </c>
      <c r="R569" s="4">
        <v>24.74662</v>
      </c>
      <c r="S569" s="3" t="s">
        <v>4307</v>
      </c>
      <c r="T569" s="4">
        <v>87.38</v>
      </c>
      <c r="U569" s="4">
        <v>12465.291416079999</v>
      </c>
      <c r="V569" s="10">
        <v>12717.501415999999</v>
      </c>
      <c r="W569" s="4">
        <v>0</v>
      </c>
      <c r="X569" s="4">
        <v>91.82</v>
      </c>
      <c r="Y569" s="4">
        <v>43.3</v>
      </c>
      <c r="Z569" s="4">
        <v>150.65517199999999</v>
      </c>
      <c r="AA569" s="10">
        <v>36.397565720099998</v>
      </c>
      <c r="AB569" s="10">
        <v>36.397565720099998</v>
      </c>
      <c r="AC569" s="4">
        <v>3.1675330000000002</v>
      </c>
      <c r="AD569" s="4">
        <v>2.8853125639071</v>
      </c>
      <c r="AE569" s="4">
        <v>2.8853125639071</v>
      </c>
      <c r="AF569" s="4">
        <v>36.852708999999997</v>
      </c>
      <c r="AG569" s="4">
        <v>21.720711992477298</v>
      </c>
      <c r="AH569" s="4">
        <v>21.720711992477298</v>
      </c>
      <c r="AI569" s="4">
        <v>4.4263209999999997</v>
      </c>
      <c r="AJ569" s="4">
        <v>5.6494470000000003</v>
      </c>
    </row>
    <row r="570" spans="1:36" x14ac:dyDescent="0.3">
      <c r="A570" s="1" t="s">
        <v>564</v>
      </c>
      <c r="B570" s="2">
        <v>4122576</v>
      </c>
      <c r="C570" s="3" t="s">
        <v>2919</v>
      </c>
      <c r="D570" s="4">
        <v>1866.6439807700001</v>
      </c>
      <c r="E570" s="3" t="s">
        <v>2936</v>
      </c>
      <c r="F570" s="3" t="s">
        <v>2966</v>
      </c>
      <c r="G570" s="3" t="s">
        <v>2967</v>
      </c>
      <c r="H570" s="3" t="s">
        <v>3267</v>
      </c>
      <c r="I570" s="3" t="s">
        <v>3340</v>
      </c>
      <c r="J570" s="4">
        <v>-8.6533730000000002</v>
      </c>
      <c r="K570" s="4">
        <v>-12.364195</v>
      </c>
      <c r="L570" s="4">
        <v>-5.3202350000000003</v>
      </c>
      <c r="M570" s="4">
        <v>-5.7770440000000001</v>
      </c>
      <c r="N570" s="4">
        <v>12.582231</v>
      </c>
      <c r="O570" s="4">
        <v>9.3487019999999994</v>
      </c>
      <c r="P570" s="4" t="s">
        <v>2924</v>
      </c>
      <c r="Q570" s="4">
        <v>9.4334889999999998</v>
      </c>
      <c r="R570" s="4">
        <v>10.771608000000001</v>
      </c>
      <c r="S570" s="3" t="s">
        <v>4308</v>
      </c>
      <c r="T570" s="4">
        <v>74.209999999999994</v>
      </c>
      <c r="U570" s="4">
        <v>1866.6439807700001</v>
      </c>
      <c r="V570" s="10">
        <v>3465.48198</v>
      </c>
      <c r="W570" s="4">
        <v>0</v>
      </c>
      <c r="X570" s="4">
        <v>104.91500000000001</v>
      </c>
      <c r="Y570" s="4">
        <v>58.05</v>
      </c>
      <c r="Z570" s="4">
        <v>12.582231</v>
      </c>
      <c r="AA570" s="10">
        <v>17.466108077499999</v>
      </c>
      <c r="AB570" s="10">
        <v>19.225388600999999</v>
      </c>
      <c r="AC570" s="4">
        <v>1.0377149999999999</v>
      </c>
      <c r="AD570" s="4">
        <v>0.98581984581299997</v>
      </c>
      <c r="AE570" s="4">
        <v>0.99950319630700002</v>
      </c>
      <c r="AF570" s="4">
        <v>9.4334889999999998</v>
      </c>
      <c r="AG570" s="4">
        <v>6.7575108207507997</v>
      </c>
      <c r="AH570" s="4">
        <v>6.9202099537319004</v>
      </c>
      <c r="AI570" s="4" t="s">
        <v>2924</v>
      </c>
      <c r="AJ570" s="4" t="s">
        <v>2924</v>
      </c>
    </row>
    <row r="571" spans="1:36" x14ac:dyDescent="0.3">
      <c r="A571" s="1" t="s">
        <v>565</v>
      </c>
      <c r="B571" s="2">
        <v>103262</v>
      </c>
      <c r="C571" s="3" t="s">
        <v>2919</v>
      </c>
      <c r="D571" s="4">
        <v>22598.474296140001</v>
      </c>
      <c r="E571" s="3" t="s">
        <v>2930</v>
      </c>
      <c r="F571" s="3" t="s">
        <v>2957</v>
      </c>
      <c r="G571" s="3" t="s">
        <v>2957</v>
      </c>
      <c r="H571" s="3" t="s">
        <v>3113</v>
      </c>
      <c r="I571" s="3" t="s">
        <v>3125</v>
      </c>
      <c r="J571" s="4">
        <v>41.944035</v>
      </c>
      <c r="K571" s="4">
        <v>7.3831980000000001</v>
      </c>
      <c r="L571" s="4">
        <v>-4.6497820000000001</v>
      </c>
      <c r="M571" s="4">
        <v>-5.0256210000000001</v>
      </c>
      <c r="N571" s="4">
        <v>7.42908530318602</v>
      </c>
      <c r="O571" s="4">
        <v>8.9128477596983302</v>
      </c>
      <c r="P571" s="4">
        <v>1.636944</v>
      </c>
      <c r="Q571" s="4">
        <v>5.3452630000000001</v>
      </c>
      <c r="R571" s="4">
        <v>7.066154</v>
      </c>
      <c r="S571" s="3" t="s">
        <v>4309</v>
      </c>
      <c r="T571" s="4">
        <v>144.57</v>
      </c>
      <c r="U571" s="4">
        <v>22598.474296140001</v>
      </c>
      <c r="V571" s="10">
        <v>21720.474296</v>
      </c>
      <c r="W571" s="4">
        <v>2.2411288649097298</v>
      </c>
      <c r="X571" s="4">
        <v>161.745</v>
      </c>
      <c r="Y571" s="4">
        <v>101.41</v>
      </c>
      <c r="Z571" s="4">
        <v>7.6089469999999997</v>
      </c>
      <c r="AA571" s="10">
        <v>21.686042150999999</v>
      </c>
      <c r="AB571" s="10">
        <v>22.9901691066</v>
      </c>
      <c r="AC571" s="4">
        <v>1.786958</v>
      </c>
      <c r="AD571" s="4">
        <v>2.0000989250162999</v>
      </c>
      <c r="AE571" s="4">
        <v>1.9006831017910999</v>
      </c>
      <c r="AF571" s="4">
        <v>5.3452630000000001</v>
      </c>
      <c r="AG571" s="4" t="s">
        <v>2934</v>
      </c>
      <c r="AH571" s="4" t="s">
        <v>2934</v>
      </c>
      <c r="AI571" s="4">
        <v>1.636944</v>
      </c>
      <c r="AJ571" s="4">
        <v>1.636944</v>
      </c>
    </row>
    <row r="572" spans="1:36" x14ac:dyDescent="0.3">
      <c r="A572" s="1" t="s">
        <v>566</v>
      </c>
      <c r="B572" s="2">
        <v>4152750</v>
      </c>
      <c r="C572" s="3" t="s">
        <v>2935</v>
      </c>
      <c r="D572" s="4">
        <v>3699.12287492</v>
      </c>
      <c r="E572" s="3" t="s">
        <v>3102</v>
      </c>
      <c r="F572" s="3" t="s">
        <v>3103</v>
      </c>
      <c r="G572" s="3" t="s">
        <v>3196</v>
      </c>
      <c r="H572" s="3" t="s">
        <v>3197</v>
      </c>
      <c r="I572" s="3" t="s">
        <v>3341</v>
      </c>
      <c r="J572" s="4">
        <v>118.807665</v>
      </c>
      <c r="K572" s="4">
        <v>8.8629940000000005</v>
      </c>
      <c r="L572" s="4">
        <v>-5.9774320000000003</v>
      </c>
      <c r="M572" s="4">
        <v>-4.1355719999999998</v>
      </c>
      <c r="N572" s="4">
        <v>18.753041</v>
      </c>
      <c r="O572" s="4">
        <v>16.175236000000002</v>
      </c>
      <c r="P572" s="4">
        <v>6.624409</v>
      </c>
      <c r="Q572" s="4">
        <v>7.3797280000000001</v>
      </c>
      <c r="R572" s="4">
        <v>21.151188000000001</v>
      </c>
      <c r="S572" s="3" t="s">
        <v>4310</v>
      </c>
      <c r="T572" s="4">
        <v>30.83</v>
      </c>
      <c r="U572" s="4">
        <v>3699.12287492</v>
      </c>
      <c r="V572" s="10">
        <v>6260.222874</v>
      </c>
      <c r="W572" s="4">
        <v>0</v>
      </c>
      <c r="X572" s="4">
        <v>36.28</v>
      </c>
      <c r="Y572" s="4">
        <v>13.19</v>
      </c>
      <c r="Z572" s="4">
        <v>18.753041</v>
      </c>
      <c r="AA572" s="10">
        <v>17.008716760399999</v>
      </c>
      <c r="AB572" s="10">
        <v>14.206849517</v>
      </c>
      <c r="AC572" s="4">
        <v>2.1781510000000002</v>
      </c>
      <c r="AD572" s="4">
        <v>1.9321698198288</v>
      </c>
      <c r="AE572" s="4">
        <v>2.0751790013522999</v>
      </c>
      <c r="AF572" s="4">
        <v>7.3797280000000001</v>
      </c>
      <c r="AG572" s="4">
        <v>9.1216497329607993</v>
      </c>
      <c r="AH572" s="4">
        <v>10.5854160310993</v>
      </c>
      <c r="AI572" s="4">
        <v>6.624409</v>
      </c>
      <c r="AJ572" s="4" t="s">
        <v>2924</v>
      </c>
    </row>
    <row r="573" spans="1:36" x14ac:dyDescent="0.3">
      <c r="A573" s="1" t="s">
        <v>567</v>
      </c>
      <c r="B573" s="2">
        <v>4008247</v>
      </c>
      <c r="C573" s="3" t="s">
        <v>2919</v>
      </c>
      <c r="D573" s="4">
        <v>75392.646453020003</v>
      </c>
      <c r="E573" s="3" t="s">
        <v>2936</v>
      </c>
      <c r="F573" s="3" t="s">
        <v>2966</v>
      </c>
      <c r="G573" s="3" t="s">
        <v>2967</v>
      </c>
      <c r="H573" s="3" t="s">
        <v>2999</v>
      </c>
      <c r="I573" s="3" t="s">
        <v>3342</v>
      </c>
      <c r="J573" s="4">
        <v>25.623277999999999</v>
      </c>
      <c r="K573" s="4">
        <v>-8.4345610000000004</v>
      </c>
      <c r="L573" s="4">
        <v>-14.541714000000001</v>
      </c>
      <c r="M573" s="4">
        <v>-11.495124000000001</v>
      </c>
      <c r="N573" s="4" t="s">
        <v>2934</v>
      </c>
      <c r="O573" s="4" t="s">
        <v>2934</v>
      </c>
      <c r="P573" s="4" t="s">
        <v>2934</v>
      </c>
      <c r="Q573" s="4" t="s">
        <v>2934</v>
      </c>
      <c r="R573" s="4" t="s">
        <v>2934</v>
      </c>
      <c r="S573" s="3" t="s">
        <v>4311</v>
      </c>
      <c r="T573" s="4">
        <v>186.94</v>
      </c>
      <c r="U573" s="4">
        <v>75392.646453020003</v>
      </c>
      <c r="V573" s="10">
        <v>78116.916452999998</v>
      </c>
      <c r="W573" s="4">
        <v>0.83449235048678705</v>
      </c>
      <c r="X573" s="4">
        <v>228.12</v>
      </c>
      <c r="Y573" s="4">
        <v>143.63749999999999</v>
      </c>
      <c r="Z573" s="4" t="s">
        <v>2934</v>
      </c>
      <c r="AA573" s="10">
        <v>41.2197918504</v>
      </c>
      <c r="AB573" s="10">
        <v>43.245118904400002</v>
      </c>
      <c r="AC573" s="4" t="s">
        <v>2934</v>
      </c>
      <c r="AD573" s="4">
        <v>7.3267388317339002</v>
      </c>
      <c r="AE573" s="4">
        <v>7.5861569957360002</v>
      </c>
      <c r="AF573" s="4" t="s">
        <v>2934</v>
      </c>
      <c r="AG573" s="4">
        <v>26.860520879824801</v>
      </c>
      <c r="AH573" s="4">
        <v>27.8289182469995</v>
      </c>
      <c r="AI573" s="4" t="s">
        <v>2934</v>
      </c>
      <c r="AJ573" s="4" t="s">
        <v>2934</v>
      </c>
    </row>
    <row r="574" spans="1:36" x14ac:dyDescent="0.3">
      <c r="A574" s="1" t="s">
        <v>568</v>
      </c>
      <c r="B574" s="2">
        <v>4308712</v>
      </c>
      <c r="C574" s="3" t="s">
        <v>2935</v>
      </c>
      <c r="D574" s="4">
        <v>620.78123595</v>
      </c>
      <c r="E574" s="3" t="s">
        <v>2930</v>
      </c>
      <c r="F574" s="3" t="s">
        <v>2953</v>
      </c>
      <c r="G574" s="3" t="s">
        <v>2954</v>
      </c>
      <c r="H574" s="3" t="s">
        <v>2955</v>
      </c>
      <c r="I574" s="3" t="s">
        <v>2971</v>
      </c>
      <c r="J574" s="4">
        <v>1.3043480000000001</v>
      </c>
      <c r="K574" s="4">
        <v>-2.9166669999999999</v>
      </c>
      <c r="L574" s="4">
        <v>1.835664</v>
      </c>
      <c r="M574" s="4">
        <v>-1.8534120000000001</v>
      </c>
      <c r="N574" s="4">
        <v>7.8929539999999996</v>
      </c>
      <c r="O574" s="4">
        <v>8.1411599999999993</v>
      </c>
      <c r="P574" s="4">
        <v>0.75219499999999995</v>
      </c>
      <c r="Q574" s="4" t="s">
        <v>2934</v>
      </c>
      <c r="R574" s="4">
        <v>22.603683</v>
      </c>
      <c r="S574" s="3" t="s">
        <v>4312</v>
      </c>
      <c r="T574" s="5">
        <v>11.65</v>
      </c>
      <c r="U574" s="4">
        <v>620.78123595</v>
      </c>
      <c r="V574" s="10">
        <v>1645.9352349999999</v>
      </c>
      <c r="W574" s="4">
        <v>12.3605150214592</v>
      </c>
      <c r="X574" s="4">
        <v>12.69</v>
      </c>
      <c r="Y574" s="5">
        <v>10.52</v>
      </c>
      <c r="Z574" s="4">
        <v>7.8929539999999996</v>
      </c>
      <c r="AA574" s="10">
        <v>8.2918149466000006</v>
      </c>
      <c r="AB574" s="10">
        <v>6.5266106441999998</v>
      </c>
      <c r="AC574" s="4">
        <v>6.4663890000000004</v>
      </c>
      <c r="AD574" s="4">
        <v>7.8535687667599001</v>
      </c>
      <c r="AE574" s="4">
        <v>6.6313139865394</v>
      </c>
      <c r="AF574" s="4" t="s">
        <v>2934</v>
      </c>
      <c r="AG574" s="4" t="s">
        <v>2934</v>
      </c>
      <c r="AH574" s="4" t="s">
        <v>2934</v>
      </c>
      <c r="AI574" s="4">
        <v>0.75219499999999995</v>
      </c>
      <c r="AJ574" s="4">
        <v>0.75219499999999995</v>
      </c>
    </row>
    <row r="575" spans="1:36" x14ac:dyDescent="0.3">
      <c r="A575" s="1" t="s">
        <v>569</v>
      </c>
      <c r="B575" s="2">
        <v>27860629</v>
      </c>
      <c r="C575" s="3" t="s">
        <v>2919</v>
      </c>
      <c r="D575" s="4">
        <v>1992.9290847899999</v>
      </c>
      <c r="E575" s="3" t="s">
        <v>2945</v>
      </c>
      <c r="F575" s="3" t="s">
        <v>2946</v>
      </c>
      <c r="G575" s="3" t="s">
        <v>2947</v>
      </c>
      <c r="H575" s="3" t="s">
        <v>2989</v>
      </c>
      <c r="I575" s="3" t="s">
        <v>3344</v>
      </c>
      <c r="J575" s="4">
        <v>42.183622999999997</v>
      </c>
      <c r="K575" s="4">
        <v>97.586207000000002</v>
      </c>
      <c r="L575" s="4">
        <v>-11.981567</v>
      </c>
      <c r="M575" s="4">
        <v>-6.5252860000000004</v>
      </c>
      <c r="N575" s="4" t="s">
        <v>2924</v>
      </c>
      <c r="O575" s="4" t="s">
        <v>2924</v>
      </c>
      <c r="P575" s="4">
        <v>2.9658389999999999</v>
      </c>
      <c r="Q575" s="4">
        <v>50.016131999999999</v>
      </c>
      <c r="R575" s="4" t="s">
        <v>2924</v>
      </c>
      <c r="S575" s="3" t="s">
        <v>4313</v>
      </c>
      <c r="T575" s="4">
        <v>5.73</v>
      </c>
      <c r="U575" s="4">
        <v>1992.9290847899999</v>
      </c>
      <c r="V575" s="10">
        <v>1990.742084</v>
      </c>
      <c r="W575" s="4">
        <v>0</v>
      </c>
      <c r="X575" s="4">
        <v>7.99</v>
      </c>
      <c r="Y575" s="5">
        <v>2.1549999999999998</v>
      </c>
      <c r="Z575" s="4" t="s">
        <v>2924</v>
      </c>
      <c r="AA575" s="10">
        <v>13.378473032900001</v>
      </c>
      <c r="AB575" s="10">
        <v>26.651162790600001</v>
      </c>
      <c r="AC575" s="4">
        <v>13.056958</v>
      </c>
      <c r="AD575" s="4">
        <v>8.3208619205834005</v>
      </c>
      <c r="AE575" s="4">
        <v>13.290347967828801</v>
      </c>
      <c r="AF575" s="4">
        <v>50.016131999999999</v>
      </c>
      <c r="AG575" s="4">
        <v>10.080457046676401</v>
      </c>
      <c r="AH575" s="4">
        <v>21.0441745381125</v>
      </c>
      <c r="AI575" s="4">
        <v>2.9658389999999999</v>
      </c>
      <c r="AJ575" s="4">
        <v>3.083961</v>
      </c>
    </row>
    <row r="576" spans="1:36" x14ac:dyDescent="0.3">
      <c r="A576" s="1" t="s">
        <v>2131</v>
      </c>
      <c r="B576" s="2">
        <v>4963519</v>
      </c>
      <c r="C576" s="3" t="s">
        <v>2919</v>
      </c>
      <c r="D576" s="4">
        <v>6697.2165532999998</v>
      </c>
      <c r="E576" s="3" t="s">
        <v>2945</v>
      </c>
      <c r="F576" s="3" t="s">
        <v>2990</v>
      </c>
      <c r="G576" s="3" t="s">
        <v>2990</v>
      </c>
      <c r="H576" s="3" t="s">
        <v>3029</v>
      </c>
      <c r="I576" s="3" t="s">
        <v>3030</v>
      </c>
      <c r="J576" s="18">
        <v>-37.078153</v>
      </c>
      <c r="K576" s="18">
        <v>-30.715821999999999</v>
      </c>
      <c r="L576" s="18">
        <v>7.9043559999999999</v>
      </c>
      <c r="M576" s="18">
        <v>1.810605</v>
      </c>
      <c r="N576" s="4" t="s">
        <v>2924</v>
      </c>
      <c r="O576" s="4">
        <v>8.7925039999999992</v>
      </c>
      <c r="P576" s="4">
        <v>1.966744</v>
      </c>
      <c r="Q576" s="4">
        <v>10.731942</v>
      </c>
      <c r="R576" s="4">
        <v>8.3906229999999997</v>
      </c>
      <c r="S576" s="3" t="s">
        <v>5872</v>
      </c>
      <c r="T576" s="4">
        <v>70.849999999999994</v>
      </c>
      <c r="U576" s="4">
        <v>6697.2165532999998</v>
      </c>
      <c r="V576" s="10">
        <v>7562.1875529999998</v>
      </c>
      <c r="W576" s="4">
        <v>0</v>
      </c>
      <c r="X576" s="18">
        <v>130.99</v>
      </c>
      <c r="Y576" s="18">
        <v>64.540000000000006</v>
      </c>
      <c r="Z576" s="4" t="s">
        <v>2924</v>
      </c>
      <c r="AA576" s="10">
        <v>14.867275207200001</v>
      </c>
      <c r="AB576" s="10">
        <v>14.7074697754</v>
      </c>
      <c r="AC576" s="4">
        <v>1.9154340000000001</v>
      </c>
      <c r="AD576" s="4">
        <v>2.0921123987589998</v>
      </c>
      <c r="AE576" s="4">
        <v>2.0567863912222002</v>
      </c>
      <c r="AF576" s="4">
        <v>10.731942</v>
      </c>
      <c r="AG576" s="4">
        <v>10.901724948314699</v>
      </c>
      <c r="AH576" s="4">
        <v>10.326429926546201</v>
      </c>
      <c r="AI576" s="4">
        <v>1.966744</v>
      </c>
      <c r="AJ576" s="4">
        <v>12.733644999999999</v>
      </c>
    </row>
    <row r="577" spans="1:36" x14ac:dyDescent="0.3">
      <c r="A577" s="1" t="s">
        <v>571</v>
      </c>
      <c r="B577" s="2">
        <v>4047857</v>
      </c>
      <c r="C577" s="3" t="s">
        <v>2919</v>
      </c>
      <c r="D577" s="4">
        <v>233071.01337520001</v>
      </c>
      <c r="E577" s="3" t="s">
        <v>2945</v>
      </c>
      <c r="F577" s="3" t="s">
        <v>3021</v>
      </c>
      <c r="G577" s="3" t="s">
        <v>3022</v>
      </c>
      <c r="H577" s="3" t="s">
        <v>3022</v>
      </c>
      <c r="I577" s="3" t="s">
        <v>3160</v>
      </c>
      <c r="J577" s="4">
        <v>16.829706999999999</v>
      </c>
      <c r="K577" s="4">
        <v>12.603425</v>
      </c>
      <c r="L577" s="4">
        <v>1.7739130000000001</v>
      </c>
      <c r="M577" s="4">
        <v>-0.17058999999999999</v>
      </c>
      <c r="N577" s="4">
        <v>29.26</v>
      </c>
      <c r="O577" s="4">
        <v>20.634696999999999</v>
      </c>
      <c r="P577" s="4">
        <v>5.1364869999999998</v>
      </c>
      <c r="Q577" s="4">
        <v>16.493321999999999</v>
      </c>
      <c r="R577" s="4">
        <v>17.774915</v>
      </c>
      <c r="S577" s="3" t="s">
        <v>4315</v>
      </c>
      <c r="T577" s="4">
        <v>58.52</v>
      </c>
      <c r="U577" s="4">
        <v>233071.01337520001</v>
      </c>
      <c r="V577" s="10">
        <v>246938.01337500001</v>
      </c>
      <c r="W577" s="4">
        <v>2.7341079972658902</v>
      </c>
      <c r="X577" s="4">
        <v>60.23</v>
      </c>
      <c r="Y577" s="4">
        <v>44.5</v>
      </c>
      <c r="Z577" s="4">
        <v>29.26</v>
      </c>
      <c r="AA577" s="10">
        <v>15.8595083877</v>
      </c>
      <c r="AB577" s="10">
        <v>16.018876653</v>
      </c>
      <c r="AC577" s="4">
        <v>4.6613189999999998</v>
      </c>
      <c r="AD577" s="4">
        <v>4.3645400838431003</v>
      </c>
      <c r="AE577" s="4">
        <v>4.4037547735156002</v>
      </c>
      <c r="AF577" s="4">
        <v>16.493321999999999</v>
      </c>
      <c r="AG577" s="4">
        <v>11.7831641658202</v>
      </c>
      <c r="AH577" s="4">
        <v>11.771249736181501</v>
      </c>
      <c r="AI577" s="4">
        <v>5.1364869999999998</v>
      </c>
      <c r="AJ577" s="4" t="s">
        <v>2924</v>
      </c>
    </row>
    <row r="578" spans="1:36" x14ac:dyDescent="0.3">
      <c r="A578" s="1" t="s">
        <v>572</v>
      </c>
      <c r="B578" s="2">
        <v>4041896</v>
      </c>
      <c r="C578" s="3" t="s">
        <v>2935</v>
      </c>
      <c r="D578" s="4">
        <v>130856.61171957001</v>
      </c>
      <c r="E578" s="3" t="s">
        <v>2930</v>
      </c>
      <c r="F578" s="3" t="s">
        <v>2931</v>
      </c>
      <c r="G578" s="3" t="s">
        <v>2931</v>
      </c>
      <c r="H578" s="3" t="s">
        <v>3225</v>
      </c>
      <c r="I578" s="3" t="s">
        <v>2933</v>
      </c>
      <c r="J578" s="4">
        <v>36.040109999999999</v>
      </c>
      <c r="K578" s="4">
        <v>11.345349000000001</v>
      </c>
      <c r="L578" s="4">
        <v>1.332748</v>
      </c>
      <c r="M578" s="4">
        <v>-2.5630190000000002</v>
      </c>
      <c r="N578" s="4">
        <v>20.055072463768099</v>
      </c>
      <c r="O578" s="4" t="s">
        <v>2924</v>
      </c>
      <c r="P578" s="4">
        <v>0.678952</v>
      </c>
      <c r="Q578" s="4" t="s">
        <v>2934</v>
      </c>
      <c r="R578" s="4" t="s">
        <v>2934</v>
      </c>
      <c r="S578" s="3" t="s">
        <v>4316</v>
      </c>
      <c r="T578" s="4">
        <v>69.19</v>
      </c>
      <c r="U578" s="4">
        <v>130856.61171957001</v>
      </c>
      <c r="V578" s="10" t="s">
        <v>2934</v>
      </c>
      <c r="W578" s="4">
        <v>3.2374620609914699</v>
      </c>
      <c r="X578" s="4">
        <v>73.38</v>
      </c>
      <c r="Y578" s="4">
        <v>50.51</v>
      </c>
      <c r="Z578" s="4">
        <v>23.063333</v>
      </c>
      <c r="AA578" s="10">
        <v>10.186984687800001</v>
      </c>
      <c r="AB578" s="10">
        <v>11.660083047900001</v>
      </c>
      <c r="AC578" s="4" t="s">
        <v>2934</v>
      </c>
      <c r="AD578" s="4" t="s">
        <v>2934</v>
      </c>
      <c r="AE578" s="4" t="s">
        <v>2934</v>
      </c>
      <c r="AF578" s="4" t="s">
        <v>2934</v>
      </c>
      <c r="AG578" s="4" t="s">
        <v>2934</v>
      </c>
      <c r="AH578" s="4" t="s">
        <v>2934</v>
      </c>
      <c r="AI578" s="4">
        <v>0.678952</v>
      </c>
      <c r="AJ578" s="4">
        <v>0.77153799999999995</v>
      </c>
    </row>
    <row r="579" spans="1:36" x14ac:dyDescent="0.3">
      <c r="A579" s="1" t="s">
        <v>573</v>
      </c>
      <c r="B579" s="2">
        <v>1019881</v>
      </c>
      <c r="C579" s="3" t="s">
        <v>2935</v>
      </c>
      <c r="D579" s="4">
        <v>19148.43815885</v>
      </c>
      <c r="E579" s="3" t="s">
        <v>2930</v>
      </c>
      <c r="F579" s="3" t="s">
        <v>2931</v>
      </c>
      <c r="G579" s="3" t="s">
        <v>2931</v>
      </c>
      <c r="H579" s="3" t="s">
        <v>2932</v>
      </c>
      <c r="I579" s="3" t="s">
        <v>2933</v>
      </c>
      <c r="J579" s="4">
        <v>31.427707000000002</v>
      </c>
      <c r="K579" s="4">
        <v>4.3217290000000004</v>
      </c>
      <c r="L579" s="4">
        <v>-5.7892450000000002</v>
      </c>
      <c r="M579" s="4">
        <v>-4.9234140000000002</v>
      </c>
      <c r="N579" s="4">
        <v>17.106299212598401</v>
      </c>
      <c r="O579" s="4">
        <v>10.240396</v>
      </c>
      <c r="P579" s="4">
        <v>0.84770599999999996</v>
      </c>
      <c r="Q579" s="4" t="s">
        <v>2934</v>
      </c>
      <c r="R579" s="4" t="s">
        <v>2934</v>
      </c>
      <c r="S579" s="3" t="s">
        <v>4317</v>
      </c>
      <c r="T579" s="4">
        <v>43.45</v>
      </c>
      <c r="U579" s="4">
        <v>19148.43815885</v>
      </c>
      <c r="V579" s="10" t="s">
        <v>2934</v>
      </c>
      <c r="W579" s="4">
        <v>3.86651323360184</v>
      </c>
      <c r="X579" s="4">
        <v>49.25</v>
      </c>
      <c r="Y579" s="4">
        <v>30.24</v>
      </c>
      <c r="Z579" s="4">
        <v>21.725000000000001</v>
      </c>
      <c r="AA579" s="10">
        <v>12.2573911081</v>
      </c>
      <c r="AB579" s="10">
        <v>13.555800291300001</v>
      </c>
      <c r="AC579" s="4" t="s">
        <v>2934</v>
      </c>
      <c r="AD579" s="4" t="s">
        <v>2934</v>
      </c>
      <c r="AE579" s="4" t="s">
        <v>2934</v>
      </c>
      <c r="AF579" s="4" t="s">
        <v>2934</v>
      </c>
      <c r="AG579" s="4" t="s">
        <v>2934</v>
      </c>
      <c r="AH579" s="4" t="s">
        <v>2934</v>
      </c>
      <c r="AI579" s="4">
        <v>0.84770599999999996</v>
      </c>
      <c r="AJ579" s="4">
        <v>1.3345</v>
      </c>
    </row>
    <row r="580" spans="1:36" x14ac:dyDescent="0.3">
      <c r="A580" s="1" t="s">
        <v>574</v>
      </c>
      <c r="B580" s="2">
        <v>100199</v>
      </c>
      <c r="C580" s="3" t="s">
        <v>2919</v>
      </c>
      <c r="D580" s="4">
        <v>1784.6909537500001</v>
      </c>
      <c r="E580" s="3" t="s">
        <v>2930</v>
      </c>
      <c r="F580" s="3" t="s">
        <v>2931</v>
      </c>
      <c r="G580" s="3" t="s">
        <v>2931</v>
      </c>
      <c r="H580" s="3" t="s">
        <v>2932</v>
      </c>
      <c r="I580" s="3" t="s">
        <v>2933</v>
      </c>
      <c r="J580" s="4">
        <v>7.2444559999999996</v>
      </c>
      <c r="K580" s="4">
        <v>1.9313130000000001</v>
      </c>
      <c r="L580" s="4">
        <v>-5.4668640000000002</v>
      </c>
      <c r="M580" s="4">
        <v>-5.7969889999999999</v>
      </c>
      <c r="N580" s="4">
        <v>15.582798459563501</v>
      </c>
      <c r="O580" s="4">
        <v>13.802160000000001</v>
      </c>
      <c r="P580" s="4">
        <v>2.4075289999999998</v>
      </c>
      <c r="Q580" s="4" t="s">
        <v>2934</v>
      </c>
      <c r="R580" s="4" t="s">
        <v>2934</v>
      </c>
      <c r="S580" s="3" t="s">
        <v>4318</v>
      </c>
      <c r="T580" s="4">
        <v>121.39</v>
      </c>
      <c r="U580" s="4">
        <v>1784.6909537500001</v>
      </c>
      <c r="V580" s="10" t="s">
        <v>2934</v>
      </c>
      <c r="W580" s="4">
        <v>2.6031798335941998</v>
      </c>
      <c r="X580" s="4">
        <v>137.28</v>
      </c>
      <c r="Y580" s="4">
        <v>97.5</v>
      </c>
      <c r="Z580" s="4">
        <v>15.564816</v>
      </c>
      <c r="AA580" s="10">
        <v>16.145937246399999</v>
      </c>
      <c r="AB580" s="10">
        <v>15.5130990415</v>
      </c>
      <c r="AC580" s="4" t="s">
        <v>2934</v>
      </c>
      <c r="AD580" s="4" t="s">
        <v>2934</v>
      </c>
      <c r="AE580" s="4" t="s">
        <v>2934</v>
      </c>
      <c r="AF580" s="4" t="s">
        <v>2934</v>
      </c>
      <c r="AG580" s="4" t="s">
        <v>2934</v>
      </c>
      <c r="AH580" s="4" t="s">
        <v>2934</v>
      </c>
      <c r="AI580" s="4">
        <v>2.4075289999999998</v>
      </c>
      <c r="AJ580" s="4">
        <v>3.0735540000000001</v>
      </c>
    </row>
    <row r="581" spans="1:36" x14ac:dyDescent="0.3">
      <c r="A581" s="1" t="s">
        <v>575</v>
      </c>
      <c r="B581" s="2">
        <v>4659456</v>
      </c>
      <c r="C581" s="3" t="s">
        <v>2935</v>
      </c>
      <c r="D581" s="4">
        <v>4133.6974039500001</v>
      </c>
      <c r="E581" s="3" t="s">
        <v>3093</v>
      </c>
      <c r="F581" s="3" t="s">
        <v>3093</v>
      </c>
      <c r="G581" s="3" t="s">
        <v>3094</v>
      </c>
      <c r="H581" s="3" t="s">
        <v>3147</v>
      </c>
      <c r="I581" s="3" t="s">
        <v>3148</v>
      </c>
      <c r="J581" s="4">
        <v>-38.542115000000003</v>
      </c>
      <c r="K581" s="4">
        <v>-21.137912</v>
      </c>
      <c r="L581" s="4">
        <v>-16.996123999999998</v>
      </c>
      <c r="M581" s="4">
        <v>-10.863683999999999</v>
      </c>
      <c r="N581" s="4">
        <v>4.2621159999999998</v>
      </c>
      <c r="O581" s="4">
        <v>8.0251079999999995</v>
      </c>
      <c r="P581" s="4">
        <v>0.62358999999999998</v>
      </c>
      <c r="Q581" s="4">
        <v>2.437799</v>
      </c>
      <c r="R581" s="4">
        <v>11.048964</v>
      </c>
      <c r="S581" s="3" t="s">
        <v>4319</v>
      </c>
      <c r="T581" s="4">
        <v>42.83</v>
      </c>
      <c r="U581" s="4">
        <v>4133.6974039500001</v>
      </c>
      <c r="V581" s="10">
        <v>8928.1454030000004</v>
      </c>
      <c r="W581" s="4">
        <v>4.6696240952603301</v>
      </c>
      <c r="X581" s="4">
        <v>78.63</v>
      </c>
      <c r="Y581" s="4">
        <v>42.48</v>
      </c>
      <c r="Z581" s="4">
        <v>4.2621159999999998</v>
      </c>
      <c r="AA581" s="10">
        <v>5.1663409809000003</v>
      </c>
      <c r="AB581" s="10">
        <v>4.9021459334999999</v>
      </c>
      <c r="AC581" s="5">
        <v>1.7712049999999999</v>
      </c>
      <c r="AD581" s="4">
        <v>1.7383643786045</v>
      </c>
      <c r="AE581" s="4">
        <v>1.7101939738492999</v>
      </c>
      <c r="AF581" s="4">
        <v>2.437799</v>
      </c>
      <c r="AG581" s="4">
        <v>2.5062978981295001</v>
      </c>
      <c r="AH581" s="4">
        <v>2.4420125495136</v>
      </c>
      <c r="AI581" s="4">
        <v>0.62358999999999998</v>
      </c>
      <c r="AJ581" s="4">
        <v>0.62358999999999998</v>
      </c>
    </row>
    <row r="582" spans="1:36" x14ac:dyDescent="0.3">
      <c r="A582" s="1" t="s">
        <v>2838</v>
      </c>
      <c r="B582" s="2">
        <v>4996871</v>
      </c>
      <c r="C582" s="3" t="s">
        <v>2940</v>
      </c>
      <c r="D582" s="4">
        <v>547.62101604999998</v>
      </c>
      <c r="E582" s="3" t="s">
        <v>2936</v>
      </c>
      <c r="F582" s="3" t="s">
        <v>2966</v>
      </c>
      <c r="G582" s="3" t="s">
        <v>3082</v>
      </c>
      <c r="H582" s="3" t="s">
        <v>3118</v>
      </c>
      <c r="I582" s="3" t="s">
        <v>3607</v>
      </c>
      <c r="J582" s="10">
        <v>78.745965999999996</v>
      </c>
      <c r="K582" s="10">
        <v>-3.7009439999999998</v>
      </c>
      <c r="L582" s="10">
        <v>-7.1599620000000002</v>
      </c>
      <c r="M582" s="10">
        <v>-4.9987750000000002</v>
      </c>
      <c r="N582" s="4">
        <v>23.785276</v>
      </c>
      <c r="O582" s="4">
        <v>11.716531</v>
      </c>
      <c r="P582" s="4">
        <v>2.4437440000000001</v>
      </c>
      <c r="Q582" s="4">
        <v>10.691103</v>
      </c>
      <c r="R582" s="4">
        <v>21.969973</v>
      </c>
      <c r="S582" s="3" t="s">
        <v>6578</v>
      </c>
      <c r="T582" s="4">
        <v>38.770000000000003</v>
      </c>
      <c r="U582" s="4">
        <v>547.62101604999998</v>
      </c>
      <c r="V582" s="10">
        <v>605.82201599999996</v>
      </c>
      <c r="W582" s="4">
        <v>0</v>
      </c>
      <c r="X582" s="4">
        <v>50</v>
      </c>
      <c r="Y582" s="4">
        <v>17.225000000000001</v>
      </c>
      <c r="Z582" s="4">
        <v>23.785276</v>
      </c>
      <c r="AA582" s="10">
        <v>25.846666666600001</v>
      </c>
      <c r="AB582" s="10">
        <v>27.017421602700001</v>
      </c>
      <c r="AC582" s="4">
        <v>1.049199</v>
      </c>
      <c r="AD582" s="4">
        <v>1.0508621266261999</v>
      </c>
      <c r="AE582" s="4">
        <v>1.0690347908947</v>
      </c>
      <c r="AF582" s="4">
        <v>10.691103</v>
      </c>
      <c r="AG582" s="4">
        <v>10.7965607663177</v>
      </c>
      <c r="AH582" s="4">
        <v>11.4677118600755</v>
      </c>
      <c r="AI582" s="4">
        <v>2.4437440000000001</v>
      </c>
      <c r="AJ582" s="4">
        <v>8.2577210000000001</v>
      </c>
    </row>
    <row r="583" spans="1:36" x14ac:dyDescent="0.3">
      <c r="A583" s="1" t="s">
        <v>577</v>
      </c>
      <c r="B583" s="2">
        <v>12744921</v>
      </c>
      <c r="C583" s="3" t="s">
        <v>2935</v>
      </c>
      <c r="D583" s="4">
        <v>590.89766568000005</v>
      </c>
      <c r="E583" s="3" t="s">
        <v>2930</v>
      </c>
      <c r="F583" s="3" t="s">
        <v>2953</v>
      </c>
      <c r="G583" s="3" t="s">
        <v>3049</v>
      </c>
      <c r="H583" s="3" t="s">
        <v>3050</v>
      </c>
      <c r="I583" s="3" t="s">
        <v>2971</v>
      </c>
      <c r="J583" s="4">
        <v>-70.119803000000005</v>
      </c>
      <c r="K583" s="4">
        <v>-47.263682000000003</v>
      </c>
      <c r="L583" s="4">
        <v>-34.161490999999998</v>
      </c>
      <c r="M583" s="4">
        <v>-33.646321999999998</v>
      </c>
      <c r="N583" s="4" t="s">
        <v>2924</v>
      </c>
      <c r="O583" s="4">
        <v>6.3298933314086003</v>
      </c>
      <c r="P583" s="4">
        <v>0.28085100000000002</v>
      </c>
      <c r="Q583" s="4" t="s">
        <v>2934</v>
      </c>
      <c r="R583" s="4" t="s">
        <v>2934</v>
      </c>
      <c r="S583" s="3" t="s">
        <v>4321</v>
      </c>
      <c r="T583" s="4">
        <v>4.24</v>
      </c>
      <c r="U583" s="4">
        <v>590.89766568000005</v>
      </c>
      <c r="V583" s="10" t="s">
        <v>2934</v>
      </c>
      <c r="W583" s="4">
        <v>0</v>
      </c>
      <c r="X583" s="4">
        <v>14.62</v>
      </c>
      <c r="Y583" s="5">
        <v>4.03</v>
      </c>
      <c r="Z583" s="4" t="s">
        <v>2924</v>
      </c>
      <c r="AA583" s="10">
        <v>9.1794760770000003</v>
      </c>
      <c r="AB583" s="10">
        <v>29.6669465435</v>
      </c>
      <c r="AC583" s="4" t="s">
        <v>2934</v>
      </c>
      <c r="AD583" s="4" t="s">
        <v>2934</v>
      </c>
      <c r="AE583" s="4" t="s">
        <v>2934</v>
      </c>
      <c r="AF583" s="4" t="s">
        <v>2934</v>
      </c>
      <c r="AG583" s="4" t="s">
        <v>2934</v>
      </c>
      <c r="AH583" s="4" t="s">
        <v>2934</v>
      </c>
      <c r="AI583" s="4">
        <v>0.28085100000000002</v>
      </c>
      <c r="AJ583" s="4">
        <v>0.28085100000000002</v>
      </c>
    </row>
    <row r="584" spans="1:36" x14ac:dyDescent="0.3">
      <c r="A584" s="1" t="s">
        <v>578</v>
      </c>
      <c r="B584" s="2">
        <v>4100570</v>
      </c>
      <c r="C584" s="3" t="s">
        <v>2935</v>
      </c>
      <c r="D584" s="4">
        <v>12425.36021459</v>
      </c>
      <c r="E584" s="3" t="s">
        <v>2936</v>
      </c>
      <c r="F584" s="3" t="s">
        <v>2966</v>
      </c>
      <c r="G584" s="3" t="s">
        <v>2967</v>
      </c>
      <c r="H584" s="3" t="s">
        <v>2968</v>
      </c>
      <c r="I584" s="3" t="s">
        <v>3179</v>
      </c>
      <c r="J584" s="4">
        <v>30.412400000000002</v>
      </c>
      <c r="K584" s="4">
        <v>-6.6226510000000003</v>
      </c>
      <c r="L584" s="4">
        <v>-6.8452739999999999</v>
      </c>
      <c r="M584" s="4">
        <v>-5.628787</v>
      </c>
      <c r="N584" s="4">
        <v>30.016926999999999</v>
      </c>
      <c r="O584" s="4">
        <v>46.272581000000002</v>
      </c>
      <c r="P584" s="4">
        <v>4.9145139999999996</v>
      </c>
      <c r="Q584" s="4">
        <v>11.286845</v>
      </c>
      <c r="R584" s="4">
        <v>57.542121000000002</v>
      </c>
      <c r="S584" s="3" t="s">
        <v>4322</v>
      </c>
      <c r="T584" s="5">
        <v>230.53</v>
      </c>
      <c r="U584" s="4">
        <v>12425.36021459</v>
      </c>
      <c r="V584" s="10">
        <v>15016.199214</v>
      </c>
      <c r="W584" s="4">
        <v>0</v>
      </c>
      <c r="X584" s="5">
        <v>267.11</v>
      </c>
      <c r="Y584" s="4">
        <v>161.38999999999999</v>
      </c>
      <c r="Z584" s="4">
        <v>30.016926999999999</v>
      </c>
      <c r="AA584" s="10">
        <v>29.569533875400001</v>
      </c>
      <c r="AB584" s="10">
        <v>31.847450532300002</v>
      </c>
      <c r="AC584" s="4">
        <v>2.5903369999999999</v>
      </c>
      <c r="AD584" s="4">
        <v>2.4445973713144999</v>
      </c>
      <c r="AE584" s="4">
        <v>2.5495363128003001</v>
      </c>
      <c r="AF584" s="4">
        <v>11.286845</v>
      </c>
      <c r="AG584" s="4">
        <v>12.670638491802199</v>
      </c>
      <c r="AH584" s="4">
        <v>13.5201469567175</v>
      </c>
      <c r="AI584" s="4">
        <v>4.9145139999999996</v>
      </c>
      <c r="AJ584" s="4">
        <v>37.164275000000004</v>
      </c>
    </row>
    <row r="585" spans="1:36" x14ac:dyDescent="0.3">
      <c r="A585" s="1" t="s">
        <v>579</v>
      </c>
      <c r="B585" s="2">
        <v>4988767</v>
      </c>
      <c r="C585" s="3" t="s">
        <v>2956</v>
      </c>
      <c r="D585" s="4">
        <v>3259.1369703800001</v>
      </c>
      <c r="E585" s="3" t="s">
        <v>2945</v>
      </c>
      <c r="F585" s="3" t="s">
        <v>2946</v>
      </c>
      <c r="G585" s="3" t="s">
        <v>2947</v>
      </c>
      <c r="H585" s="3" t="s">
        <v>2989</v>
      </c>
      <c r="I585" s="3" t="s">
        <v>2949</v>
      </c>
      <c r="J585" s="4">
        <v>-6.3078219999999998</v>
      </c>
      <c r="K585" s="4">
        <v>23.915462000000002</v>
      </c>
      <c r="L585" s="4">
        <v>-20.428571000000002</v>
      </c>
      <c r="M585" s="4">
        <v>-7.3211310000000003</v>
      </c>
      <c r="N585" s="4" t="s">
        <v>2924</v>
      </c>
      <c r="O585" s="4" t="s">
        <v>2924</v>
      </c>
      <c r="P585" s="4">
        <v>1.713846</v>
      </c>
      <c r="Q585" s="4">
        <v>15.327893</v>
      </c>
      <c r="R585" s="4" t="s">
        <v>2924</v>
      </c>
      <c r="S585" s="3" t="s">
        <v>4323</v>
      </c>
      <c r="T585" s="4">
        <v>11.14</v>
      </c>
      <c r="U585" s="4">
        <v>3259.1369703800001</v>
      </c>
      <c r="V585" s="10">
        <v>3204.6639700000001</v>
      </c>
      <c r="W585" s="4">
        <v>0</v>
      </c>
      <c r="X585" s="4">
        <v>24.72</v>
      </c>
      <c r="Y585" s="4">
        <v>6.41</v>
      </c>
      <c r="Z585" s="4" t="s">
        <v>2924</v>
      </c>
      <c r="AA585" s="10">
        <v>6.4960813583999997</v>
      </c>
      <c r="AB585" s="10">
        <v>6.4960813583999997</v>
      </c>
      <c r="AC585" s="4">
        <v>8.4562919999999995</v>
      </c>
      <c r="AD585" s="4">
        <v>4.3023172159507004</v>
      </c>
      <c r="AE585" s="4">
        <v>4.3023172159507004</v>
      </c>
      <c r="AF585" s="4">
        <v>15.327893</v>
      </c>
      <c r="AG585" s="4">
        <v>8.2984686955929998</v>
      </c>
      <c r="AH585" s="4">
        <v>8.2984686955929998</v>
      </c>
      <c r="AI585" s="4">
        <v>1.713846</v>
      </c>
      <c r="AJ585" s="4">
        <v>1.7247250000000001</v>
      </c>
    </row>
    <row r="586" spans="1:36" x14ac:dyDescent="0.3">
      <c r="A586" s="1" t="s">
        <v>580</v>
      </c>
      <c r="B586" s="2">
        <v>29182856</v>
      </c>
      <c r="C586" s="3" t="s">
        <v>2935</v>
      </c>
      <c r="D586" s="4">
        <v>2529.8297310799999</v>
      </c>
      <c r="E586" s="3" t="s">
        <v>2945</v>
      </c>
      <c r="F586" s="3" t="s">
        <v>2946</v>
      </c>
      <c r="G586" s="3" t="s">
        <v>2947</v>
      </c>
      <c r="H586" s="3" t="s">
        <v>2989</v>
      </c>
      <c r="I586" s="3" t="s">
        <v>2949</v>
      </c>
      <c r="J586" s="4">
        <v>22.293578</v>
      </c>
      <c r="K586" s="4">
        <v>-18.843226999999999</v>
      </c>
      <c r="L586" s="4">
        <v>-0.48525600000000002</v>
      </c>
      <c r="M586" s="4">
        <v>1.0997349999999999</v>
      </c>
      <c r="N586" s="4">
        <v>31.036087999999999</v>
      </c>
      <c r="O586" s="4">
        <v>10.317337</v>
      </c>
      <c r="P586" s="4">
        <v>19.545455</v>
      </c>
      <c r="Q586" s="4">
        <v>15.737120000000001</v>
      </c>
      <c r="R586" s="4">
        <v>12.009437999999999</v>
      </c>
      <c r="S586" s="3" t="s">
        <v>4324</v>
      </c>
      <c r="T586" s="4">
        <v>26.66</v>
      </c>
      <c r="U586" s="4">
        <v>2529.8297310799999</v>
      </c>
      <c r="V586" s="10">
        <v>2160.281731</v>
      </c>
      <c r="W586" s="4">
        <v>1.8754688672168001</v>
      </c>
      <c r="X586" s="4">
        <v>38.880000000000003</v>
      </c>
      <c r="Y586" s="4">
        <v>16.05</v>
      </c>
      <c r="Z586" s="4">
        <v>31.036087999999999</v>
      </c>
      <c r="AA586" s="10">
        <v>20.673076923</v>
      </c>
      <c r="AB586" s="10">
        <v>22.018863872800001</v>
      </c>
      <c r="AC586" s="4">
        <v>2.9384269999999999</v>
      </c>
      <c r="AD586" s="4">
        <v>2.5445296225895002</v>
      </c>
      <c r="AE586" s="4">
        <v>2.8183996346265001</v>
      </c>
      <c r="AF586" s="4">
        <v>15.737120000000001</v>
      </c>
      <c r="AG586" s="4">
        <v>10.3324497578409</v>
      </c>
      <c r="AH586" s="4">
        <v>11.7604222867304</v>
      </c>
      <c r="AI586" s="4">
        <v>19.545455</v>
      </c>
      <c r="AJ586" s="4">
        <v>51.072797000000001</v>
      </c>
    </row>
    <row r="587" spans="1:36" x14ac:dyDescent="0.3">
      <c r="A587" s="1" t="s">
        <v>581</v>
      </c>
      <c r="B587" s="2">
        <v>5732046</v>
      </c>
      <c r="C587" s="3" t="s">
        <v>2935</v>
      </c>
      <c r="D587" s="4">
        <v>818.56331999999998</v>
      </c>
      <c r="E587" s="3" t="s">
        <v>2930</v>
      </c>
      <c r="F587" s="3" t="s">
        <v>2953</v>
      </c>
      <c r="G587" s="3" t="s">
        <v>2954</v>
      </c>
      <c r="H587" s="3" t="s">
        <v>2955</v>
      </c>
      <c r="I587" s="3"/>
      <c r="J587" s="4">
        <v>35.992747000000001</v>
      </c>
      <c r="K587" s="4">
        <v>7.0409129999999998</v>
      </c>
      <c r="L587" s="4">
        <v>-7.711239</v>
      </c>
      <c r="M587" s="4">
        <v>-4.1125080000000001</v>
      </c>
      <c r="N587" s="4" t="s">
        <v>2934</v>
      </c>
      <c r="O587" s="4" t="s">
        <v>2934</v>
      </c>
      <c r="P587" s="4" t="s">
        <v>2934</v>
      </c>
      <c r="Q587" s="4" t="s">
        <v>2934</v>
      </c>
      <c r="R587" s="4" t="s">
        <v>2934</v>
      </c>
      <c r="S587" s="3" t="s">
        <v>4325</v>
      </c>
      <c r="T587" s="4">
        <v>45</v>
      </c>
      <c r="U587" s="4">
        <v>818.56331999999998</v>
      </c>
      <c r="V587" s="10" t="s">
        <v>2934</v>
      </c>
      <c r="W587" s="4">
        <v>8.8000000000000007</v>
      </c>
      <c r="X587" s="4">
        <v>50.73</v>
      </c>
      <c r="Y587" s="4">
        <v>33.020000000000003</v>
      </c>
      <c r="Z587" s="4" t="s">
        <v>2934</v>
      </c>
      <c r="AA587" s="10" t="s">
        <v>2934</v>
      </c>
      <c r="AB587" s="10" t="s">
        <v>2934</v>
      </c>
      <c r="AC587" s="4" t="s">
        <v>2934</v>
      </c>
      <c r="AD587" s="4" t="s">
        <v>2934</v>
      </c>
      <c r="AE587" s="4" t="s">
        <v>2934</v>
      </c>
      <c r="AF587" s="4" t="s">
        <v>2934</v>
      </c>
      <c r="AG587" s="4" t="s">
        <v>2934</v>
      </c>
      <c r="AH587" s="4" t="s">
        <v>2934</v>
      </c>
      <c r="AI587" s="4" t="s">
        <v>2934</v>
      </c>
      <c r="AJ587" s="4" t="s">
        <v>2934</v>
      </c>
    </row>
    <row r="588" spans="1:36" x14ac:dyDescent="0.3">
      <c r="A588" s="1" t="s">
        <v>582</v>
      </c>
      <c r="B588" s="2">
        <v>29721221</v>
      </c>
      <c r="C588" s="3" t="s">
        <v>2935</v>
      </c>
      <c r="D588" s="4">
        <v>6560.7144414000004</v>
      </c>
      <c r="E588" s="3" t="s">
        <v>2945</v>
      </c>
      <c r="F588" s="3" t="s">
        <v>2946</v>
      </c>
      <c r="G588" s="3" t="s">
        <v>2947</v>
      </c>
      <c r="H588" s="3" t="s">
        <v>2989</v>
      </c>
      <c r="I588" s="3" t="s">
        <v>3063</v>
      </c>
      <c r="J588" s="4">
        <v>43.142144999999999</v>
      </c>
      <c r="K588" s="4">
        <v>13.48359</v>
      </c>
      <c r="L588" s="4">
        <v>-7.1197410000000003</v>
      </c>
      <c r="M588" s="4">
        <v>-2.9093369999999998</v>
      </c>
      <c r="N588" s="4" t="s">
        <v>2924</v>
      </c>
      <c r="O588" s="4">
        <v>50.439366999999997</v>
      </c>
      <c r="P588" s="4">
        <v>15.623298999999999</v>
      </c>
      <c r="Q588" s="4">
        <v>126.61053699999999</v>
      </c>
      <c r="R588" s="4">
        <v>43.940046000000002</v>
      </c>
      <c r="S588" s="3" t="s">
        <v>4326</v>
      </c>
      <c r="T588" s="4">
        <v>28.7</v>
      </c>
      <c r="U588" s="4">
        <v>6560.7144414000004</v>
      </c>
      <c r="V588" s="10">
        <v>6378.7654409999996</v>
      </c>
      <c r="W588" s="4">
        <v>0</v>
      </c>
      <c r="X588" s="4">
        <v>35.71</v>
      </c>
      <c r="Y588" s="4">
        <v>15.62</v>
      </c>
      <c r="Z588" s="4" t="s">
        <v>2924</v>
      </c>
      <c r="AA588" s="10">
        <v>57.354116706600003</v>
      </c>
      <c r="AB588" s="10">
        <v>64.845568133</v>
      </c>
      <c r="AC588" s="4">
        <v>15.031601999999999</v>
      </c>
      <c r="AD588" s="4">
        <v>12.5333518311372</v>
      </c>
      <c r="AE588" s="4">
        <v>14.3098438543231</v>
      </c>
      <c r="AF588" s="4">
        <v>126.61053699999999</v>
      </c>
      <c r="AG588" s="4">
        <v>37.9272799331209</v>
      </c>
      <c r="AH588" s="4">
        <v>44.713187482651001</v>
      </c>
      <c r="AI588" s="4">
        <v>15.623298999999999</v>
      </c>
      <c r="AJ588" s="4">
        <v>21.354167</v>
      </c>
    </row>
    <row r="589" spans="1:36" x14ac:dyDescent="0.3">
      <c r="A589" s="1" t="s">
        <v>583</v>
      </c>
      <c r="B589" s="2">
        <v>4393379</v>
      </c>
      <c r="C589" s="3" t="s">
        <v>2935</v>
      </c>
      <c r="D589" s="4">
        <v>3006.0140321700001</v>
      </c>
      <c r="E589" s="3" t="s">
        <v>3090</v>
      </c>
      <c r="F589" s="3" t="s">
        <v>3090</v>
      </c>
      <c r="G589" s="3" t="s">
        <v>3199</v>
      </c>
      <c r="H589" s="3" t="s">
        <v>3200</v>
      </c>
      <c r="I589" s="3" t="s">
        <v>3098</v>
      </c>
      <c r="J589" s="4">
        <v>-4.0297340000000004</v>
      </c>
      <c r="K589" s="4">
        <v>-11.090975</v>
      </c>
      <c r="L589" s="4">
        <v>-6.6235249999999999</v>
      </c>
      <c r="M589" s="4">
        <v>-4.3664719999999999</v>
      </c>
      <c r="N589" s="4">
        <v>23.677606000000001</v>
      </c>
      <c r="O589" s="4">
        <v>7.2940829999999997</v>
      </c>
      <c r="P589" s="4">
        <v>1.350028</v>
      </c>
      <c r="Q589" s="4">
        <v>12.559182</v>
      </c>
      <c r="R589" s="4">
        <v>16.156901999999999</v>
      </c>
      <c r="S589" s="3" t="s">
        <v>4327</v>
      </c>
      <c r="T589" s="4">
        <v>24.53</v>
      </c>
      <c r="U589" s="4">
        <v>3006.0140321700001</v>
      </c>
      <c r="V589" s="10">
        <v>13903.014031999999</v>
      </c>
      <c r="W589" s="4">
        <v>6.91398287810844</v>
      </c>
      <c r="X589" s="4">
        <v>28.71</v>
      </c>
      <c r="Y589" s="4">
        <v>19.329999999999998</v>
      </c>
      <c r="Z589" s="4">
        <v>23.677606000000001</v>
      </c>
      <c r="AA589" s="10">
        <v>24.883343477299999</v>
      </c>
      <c r="AB589" s="10">
        <v>30.346141475100001</v>
      </c>
      <c r="AC589" s="4">
        <v>10.192826</v>
      </c>
      <c r="AD589" s="4">
        <v>9.5710912389184006</v>
      </c>
      <c r="AE589" s="4">
        <v>9.6988052309009003</v>
      </c>
      <c r="AF589" s="4">
        <v>12.559182</v>
      </c>
      <c r="AG589" s="4">
        <v>11.4458555367037</v>
      </c>
      <c r="AH589" s="4">
        <v>11.881523877266799</v>
      </c>
      <c r="AI589" s="4">
        <v>1.350028</v>
      </c>
      <c r="AJ589" s="4" t="s">
        <v>2924</v>
      </c>
    </row>
    <row r="590" spans="1:36" x14ac:dyDescent="0.3">
      <c r="A590" s="1" t="s">
        <v>584</v>
      </c>
      <c r="B590" s="2">
        <v>4059268</v>
      </c>
      <c r="C590" s="3" t="s">
        <v>2935</v>
      </c>
      <c r="D590" s="4">
        <v>4633.1905271400001</v>
      </c>
      <c r="E590" s="3" t="s">
        <v>3031</v>
      </c>
      <c r="F590" s="3" t="s">
        <v>3031</v>
      </c>
      <c r="G590" s="3" t="s">
        <v>3051</v>
      </c>
      <c r="H590" s="3" t="s">
        <v>3079</v>
      </c>
      <c r="I590" s="3" t="s">
        <v>3080</v>
      </c>
      <c r="J590" s="4">
        <v>-54.773384999999998</v>
      </c>
      <c r="K590" s="4">
        <v>-20.305862000000001</v>
      </c>
      <c r="L590" s="4">
        <v>-19.554030999999998</v>
      </c>
      <c r="M590" s="4">
        <v>-8.1292849999999994</v>
      </c>
      <c r="N590" s="4" t="s">
        <v>2924</v>
      </c>
      <c r="O590" s="4">
        <v>7.9156120000000003</v>
      </c>
      <c r="P590" s="4">
        <v>0.64057900000000001</v>
      </c>
      <c r="Q590" s="4">
        <v>6.6534599999999999</v>
      </c>
      <c r="R590" s="4">
        <v>6.7549400000000004</v>
      </c>
      <c r="S590" s="3" t="s">
        <v>4328</v>
      </c>
      <c r="T590" s="4">
        <v>9.3800000000000008</v>
      </c>
      <c r="U590" s="4">
        <v>4633.1905271400001</v>
      </c>
      <c r="V590" s="10">
        <v>8636.1905270000007</v>
      </c>
      <c r="W590" s="4">
        <v>0</v>
      </c>
      <c r="X590" s="4">
        <v>22.97</v>
      </c>
      <c r="Y590" s="5">
        <v>9.1300000000000008</v>
      </c>
      <c r="Z590" s="4" t="s">
        <v>2924</v>
      </c>
      <c r="AA590" s="10" t="s">
        <v>2924</v>
      </c>
      <c r="AB590" s="10" t="s">
        <v>2924</v>
      </c>
      <c r="AC590" s="4">
        <v>0.43241499999999999</v>
      </c>
      <c r="AD590" s="4">
        <v>0.42919269983179997</v>
      </c>
      <c r="AE590" s="4">
        <v>0.44661494809699998</v>
      </c>
      <c r="AF590" s="4">
        <v>6.6534599999999999</v>
      </c>
      <c r="AG590" s="4">
        <v>9.5903987601162992</v>
      </c>
      <c r="AH590" s="4">
        <v>9.8173969518904993</v>
      </c>
      <c r="AI590" s="4">
        <v>0.64057900000000001</v>
      </c>
      <c r="AJ590" s="4">
        <v>0.775976</v>
      </c>
    </row>
    <row r="591" spans="1:36" x14ac:dyDescent="0.3">
      <c r="A591" s="1" t="s">
        <v>585</v>
      </c>
      <c r="B591" s="2">
        <v>4963845</v>
      </c>
      <c r="C591" s="3" t="s">
        <v>2940</v>
      </c>
      <c r="D591" s="4">
        <v>557.92092160000004</v>
      </c>
      <c r="E591" s="3" t="s">
        <v>2945</v>
      </c>
      <c r="F591" s="3" t="s">
        <v>3021</v>
      </c>
      <c r="G591" s="3" t="s">
        <v>3027</v>
      </c>
      <c r="H591" s="3" t="s">
        <v>3184</v>
      </c>
      <c r="I591" s="3" t="s">
        <v>3319</v>
      </c>
      <c r="J591" s="4">
        <v>112.446718</v>
      </c>
      <c r="K591" s="4">
        <v>25.680855000000001</v>
      </c>
      <c r="L591" s="4">
        <v>-7.1396629999999996</v>
      </c>
      <c r="M591" s="4">
        <v>-1.9746680000000001</v>
      </c>
      <c r="N591" s="4">
        <v>33.812753999999998</v>
      </c>
      <c r="O591" s="4">
        <v>32.372045</v>
      </c>
      <c r="P591" s="4">
        <v>6.3639609999999998</v>
      </c>
      <c r="Q591" s="4">
        <v>18.506412999999998</v>
      </c>
      <c r="R591" s="4">
        <v>40.262673999999997</v>
      </c>
      <c r="S591" s="3" t="s">
        <v>4329</v>
      </c>
      <c r="T591" s="4">
        <v>124.6</v>
      </c>
      <c r="U591" s="4">
        <v>557.92092160000004</v>
      </c>
      <c r="V591" s="10">
        <v>537.99992099999997</v>
      </c>
      <c r="W591" s="4">
        <v>0.54574638844301804</v>
      </c>
      <c r="X591" s="4">
        <v>142.5</v>
      </c>
      <c r="Y591" s="4">
        <v>48.67</v>
      </c>
      <c r="Z591" s="4">
        <v>33.812753999999998</v>
      </c>
      <c r="AA591" s="10">
        <v>28.015739179299999</v>
      </c>
      <c r="AB591" s="10">
        <v>30.096618357400001</v>
      </c>
      <c r="AC591" s="4">
        <v>1.310179</v>
      </c>
      <c r="AD591" s="4">
        <v>1.1424383438889001</v>
      </c>
      <c r="AE591" s="4">
        <v>1.2864040959303999</v>
      </c>
      <c r="AF591" s="4">
        <v>18.506412999999998</v>
      </c>
      <c r="AG591" s="4">
        <v>15.184655057083599</v>
      </c>
      <c r="AH591" s="4">
        <v>17.272374502375801</v>
      </c>
      <c r="AI591" s="4">
        <v>6.3639609999999998</v>
      </c>
      <c r="AJ591" s="4">
        <v>46.492536999999999</v>
      </c>
    </row>
    <row r="592" spans="1:36" x14ac:dyDescent="0.3">
      <c r="A592" s="1" t="s">
        <v>586</v>
      </c>
      <c r="B592" s="2">
        <v>4586618</v>
      </c>
      <c r="C592" s="3" t="s">
        <v>2935</v>
      </c>
      <c r="D592" s="4">
        <v>38674.522394040003</v>
      </c>
      <c r="E592" s="3" t="s">
        <v>2945</v>
      </c>
      <c r="F592" s="3" t="s">
        <v>2946</v>
      </c>
      <c r="G592" s="3" t="s">
        <v>2984</v>
      </c>
      <c r="H592" s="3" t="s">
        <v>3061</v>
      </c>
      <c r="I592" s="3" t="s">
        <v>3063</v>
      </c>
      <c r="J592" s="4">
        <v>33.645636000000003</v>
      </c>
      <c r="K592" s="4">
        <v>36.676774000000002</v>
      </c>
      <c r="L592" s="4">
        <v>16.813517000000001</v>
      </c>
      <c r="M592" s="4">
        <v>-0.80105599999999999</v>
      </c>
      <c r="N592" s="4" t="s">
        <v>2924</v>
      </c>
      <c r="O592" s="4">
        <v>225.38</v>
      </c>
      <c r="P592" s="4">
        <v>39.721536999999998</v>
      </c>
      <c r="Q592" s="4" t="s">
        <v>2924</v>
      </c>
      <c r="R592" s="4">
        <v>107.04021400000001</v>
      </c>
      <c r="S592" s="3" t="s">
        <v>4330</v>
      </c>
      <c r="T592" s="4">
        <v>112.69</v>
      </c>
      <c r="U592" s="4">
        <v>38674.522394040003</v>
      </c>
      <c r="V592" s="10">
        <v>38301.410393999999</v>
      </c>
      <c r="W592" s="4">
        <v>0</v>
      </c>
      <c r="X592" s="4">
        <v>119.42</v>
      </c>
      <c r="Y592" s="4">
        <v>66.239999999999995</v>
      </c>
      <c r="Z592" s="4" t="s">
        <v>2924</v>
      </c>
      <c r="AA592" s="10">
        <v>144.2339690259</v>
      </c>
      <c r="AB592" s="10">
        <v>151.67299254349999</v>
      </c>
      <c r="AC592" s="4">
        <v>24.362393999999998</v>
      </c>
      <c r="AD592" s="4">
        <v>19.5034723019136</v>
      </c>
      <c r="AE592" s="4">
        <v>23.048374701405901</v>
      </c>
      <c r="AF592" s="4" t="s">
        <v>2924</v>
      </c>
      <c r="AG592" s="4">
        <v>94.849256882199299</v>
      </c>
      <c r="AH592" s="4">
        <v>111.17996259614171</v>
      </c>
      <c r="AI592" s="4">
        <v>39.721536999999998</v>
      </c>
      <c r="AJ592" s="4">
        <v>48.531438000000001</v>
      </c>
    </row>
    <row r="593" spans="1:36" x14ac:dyDescent="0.3">
      <c r="A593" s="1" t="s">
        <v>587</v>
      </c>
      <c r="B593" s="2">
        <v>4054016</v>
      </c>
      <c r="C593" s="3" t="s">
        <v>2919</v>
      </c>
      <c r="D593" s="4">
        <v>85957.195804529998</v>
      </c>
      <c r="E593" s="3" t="s">
        <v>2930</v>
      </c>
      <c r="F593" s="3" t="s">
        <v>2953</v>
      </c>
      <c r="G593" s="3" t="s">
        <v>2954</v>
      </c>
      <c r="H593" s="3" t="s">
        <v>3346</v>
      </c>
      <c r="I593" s="3" t="s">
        <v>3347</v>
      </c>
      <c r="J593" s="4">
        <v>11.301386000000001</v>
      </c>
      <c r="K593" s="4">
        <v>11.901858000000001</v>
      </c>
      <c r="L593" s="4">
        <v>4.6184209999999997</v>
      </c>
      <c r="M593" s="4">
        <v>0.56494800000000001</v>
      </c>
      <c r="N593" s="4">
        <v>26.503333000000001</v>
      </c>
      <c r="O593" s="4">
        <v>23.621509</v>
      </c>
      <c r="P593" s="4">
        <v>3.0396049999999999</v>
      </c>
      <c r="Q593" s="4">
        <v>19.078043999999998</v>
      </c>
      <c r="R593" s="4">
        <v>33.435450000000003</v>
      </c>
      <c r="S593" s="3" t="s">
        <v>4331</v>
      </c>
      <c r="T593" s="5">
        <v>238.53</v>
      </c>
      <c r="U593" s="4">
        <v>85957.195804529998</v>
      </c>
      <c r="V593" s="10">
        <v>87365.995804000006</v>
      </c>
      <c r="W593" s="4">
        <v>2.4315599714920602</v>
      </c>
      <c r="X593" s="4">
        <v>249.02</v>
      </c>
      <c r="Y593" s="5">
        <v>190.7</v>
      </c>
      <c r="Z593" s="4">
        <v>26.503333000000001</v>
      </c>
      <c r="AA593" s="10">
        <v>23.214146683199999</v>
      </c>
      <c r="AB593" s="10">
        <v>23.332110630100001</v>
      </c>
      <c r="AC593" s="4">
        <v>14.477992</v>
      </c>
      <c r="AD593" s="4">
        <v>14.064218067606401</v>
      </c>
      <c r="AE593" s="4">
        <v>14.278693373942501</v>
      </c>
      <c r="AF593" s="4">
        <v>19.078043999999998</v>
      </c>
      <c r="AG593" s="4">
        <v>19.822611106267001</v>
      </c>
      <c r="AH593" s="4">
        <v>20.282633401171399</v>
      </c>
      <c r="AI593" s="4">
        <v>3.0396049999999999</v>
      </c>
      <c r="AJ593" s="4" t="s">
        <v>2924</v>
      </c>
    </row>
    <row r="594" spans="1:36" x14ac:dyDescent="0.3">
      <c r="A594" s="1" t="s">
        <v>588</v>
      </c>
      <c r="B594" s="2">
        <v>4004172</v>
      </c>
      <c r="C594" s="3" t="s">
        <v>2935</v>
      </c>
      <c r="D594" s="4">
        <v>19902.059857650002</v>
      </c>
      <c r="E594" s="3" t="s">
        <v>3090</v>
      </c>
      <c r="F594" s="3" t="s">
        <v>3090</v>
      </c>
      <c r="G594" s="3" t="s">
        <v>3122</v>
      </c>
      <c r="H594" s="3" t="s">
        <v>3122</v>
      </c>
      <c r="I594" s="3" t="s">
        <v>3092</v>
      </c>
      <c r="J594" s="4">
        <v>16.390004999999999</v>
      </c>
      <c r="K594" s="4">
        <v>-4.6248570000000004</v>
      </c>
      <c r="L594" s="4">
        <v>-2.7875070000000002</v>
      </c>
      <c r="M594" s="4">
        <v>-1.054664</v>
      </c>
      <c r="N594" s="4">
        <v>22.203333000000001</v>
      </c>
      <c r="O594" s="4" t="s">
        <v>2924</v>
      </c>
      <c r="P594" s="4">
        <v>2.523488</v>
      </c>
      <c r="Q594" s="4">
        <v>12.673533000000001</v>
      </c>
      <c r="R594" s="4" t="s">
        <v>2924</v>
      </c>
      <c r="S594" s="3" t="s">
        <v>4332</v>
      </c>
      <c r="T594" s="4">
        <v>66.61</v>
      </c>
      <c r="U594" s="4">
        <v>19902.059857650002</v>
      </c>
      <c r="V594" s="10">
        <v>36411.059857</v>
      </c>
      <c r="W594" s="4">
        <v>3.09262873442426</v>
      </c>
      <c r="X594" s="4">
        <v>72.400000000000006</v>
      </c>
      <c r="Y594" s="4">
        <v>55.1</v>
      </c>
      <c r="Z594" s="4">
        <v>22.203333000000001</v>
      </c>
      <c r="AA594" s="10">
        <v>19.301651695099999</v>
      </c>
      <c r="AB594" s="10">
        <v>19.958351435899999</v>
      </c>
      <c r="AC594" s="4">
        <v>4.870393</v>
      </c>
      <c r="AD594" s="4">
        <v>4.4160415184841</v>
      </c>
      <c r="AE594" s="4">
        <v>4.7031803316580003</v>
      </c>
      <c r="AF594" s="4">
        <v>12.673533000000001</v>
      </c>
      <c r="AG594" s="4">
        <v>13.476373361808699</v>
      </c>
      <c r="AH594" s="4">
        <v>12.618832509656499</v>
      </c>
      <c r="AI594" s="4">
        <v>2.523488</v>
      </c>
      <c r="AJ594" s="4">
        <v>2.523488</v>
      </c>
    </row>
    <row r="595" spans="1:36" x14ac:dyDescent="0.3">
      <c r="A595" s="1" t="s">
        <v>589</v>
      </c>
      <c r="B595" s="2">
        <v>103343</v>
      </c>
      <c r="C595" s="3" t="s">
        <v>2935</v>
      </c>
      <c r="D595" s="4">
        <v>13057.312875359999</v>
      </c>
      <c r="E595" s="3" t="s">
        <v>2930</v>
      </c>
      <c r="F595" s="3" t="s">
        <v>2957</v>
      </c>
      <c r="G595" s="3" t="s">
        <v>2957</v>
      </c>
      <c r="H595" s="3" t="s">
        <v>3113</v>
      </c>
      <c r="I595" s="3" t="s">
        <v>3125</v>
      </c>
      <c r="J595" s="4">
        <v>14.703783</v>
      </c>
      <c r="K595" s="4">
        <v>-0.63891200000000004</v>
      </c>
      <c r="L595" s="4">
        <v>-1.310133</v>
      </c>
      <c r="M595" s="4">
        <v>-1.310133</v>
      </c>
      <c r="N595" s="4">
        <v>10.043749999999999</v>
      </c>
      <c r="O595" s="4">
        <v>5.6784807219760198</v>
      </c>
      <c r="P595" s="4">
        <v>1.213716</v>
      </c>
      <c r="Q595" s="4">
        <v>8.1111000000000004</v>
      </c>
      <c r="R595" s="5">
        <v>6.9103389999999996</v>
      </c>
      <c r="S595" s="3" t="s">
        <v>4333</v>
      </c>
      <c r="T595" s="4">
        <v>48.21</v>
      </c>
      <c r="U595" s="4">
        <v>13057.312875359999</v>
      </c>
      <c r="V595" s="10">
        <v>15573.312875</v>
      </c>
      <c r="W595" s="4">
        <v>3.6506948765816198</v>
      </c>
      <c r="X595" s="4">
        <v>52.36</v>
      </c>
      <c r="Y595" s="4">
        <v>41.64</v>
      </c>
      <c r="Z595" s="4">
        <v>10.064717999999999</v>
      </c>
      <c r="AA595" s="10">
        <v>9.5749751737000004</v>
      </c>
      <c r="AB595" s="10">
        <v>10.096335078499999</v>
      </c>
      <c r="AC595" s="4">
        <v>1.1054310000000001</v>
      </c>
      <c r="AD595" s="4">
        <v>1.0436478270339</v>
      </c>
      <c r="AE595" s="4">
        <v>1.0963261439634</v>
      </c>
      <c r="AF595" s="4">
        <v>8.1111000000000004</v>
      </c>
      <c r="AG595" s="4" t="s">
        <v>2934</v>
      </c>
      <c r="AH595" s="4" t="s">
        <v>2934</v>
      </c>
      <c r="AI595" s="4">
        <v>1.213716</v>
      </c>
      <c r="AJ595" s="4">
        <v>1.2305379999999999</v>
      </c>
    </row>
    <row r="596" spans="1:36" x14ac:dyDescent="0.3">
      <c r="A596" s="1" t="s">
        <v>590</v>
      </c>
      <c r="B596" s="2">
        <v>100790</v>
      </c>
      <c r="C596" s="3" t="s">
        <v>2919</v>
      </c>
      <c r="D596" s="4">
        <v>527.28452658000003</v>
      </c>
      <c r="E596" s="3" t="s">
        <v>2930</v>
      </c>
      <c r="F596" s="3" t="s">
        <v>2931</v>
      </c>
      <c r="G596" s="3" t="s">
        <v>2931</v>
      </c>
      <c r="H596" s="3" t="s">
        <v>2932</v>
      </c>
      <c r="I596" s="3" t="s">
        <v>2933</v>
      </c>
      <c r="J596" s="4">
        <v>10.558464000000001</v>
      </c>
      <c r="K596" s="4">
        <v>2.0539670000000001</v>
      </c>
      <c r="L596" s="4">
        <v>-7.6530610000000001</v>
      </c>
      <c r="M596" s="4">
        <v>-7.0091739999999998</v>
      </c>
      <c r="N596" s="4">
        <v>10.829059829059799</v>
      </c>
      <c r="O596" s="4">
        <v>11.017391</v>
      </c>
      <c r="P596" s="4">
        <v>0.96123199999999998</v>
      </c>
      <c r="Q596" s="4" t="s">
        <v>2934</v>
      </c>
      <c r="R596" s="4" t="s">
        <v>2934</v>
      </c>
      <c r="S596" s="3" t="s">
        <v>4334</v>
      </c>
      <c r="T596" s="4">
        <v>25.34</v>
      </c>
      <c r="U596" s="4">
        <v>527.28452658000003</v>
      </c>
      <c r="V596" s="10" t="s">
        <v>2934</v>
      </c>
      <c r="W596" s="4">
        <v>2.8413575374901301</v>
      </c>
      <c r="X596" s="4">
        <v>29.29</v>
      </c>
      <c r="Y596" s="4">
        <v>17.740100000000002</v>
      </c>
      <c r="Z596" s="4">
        <v>10.875536</v>
      </c>
      <c r="AA596" s="10">
        <v>10.1767068273</v>
      </c>
      <c r="AB596" s="10">
        <v>10.9934924078</v>
      </c>
      <c r="AC596" s="4" t="s">
        <v>2934</v>
      </c>
      <c r="AD596" s="4" t="s">
        <v>2934</v>
      </c>
      <c r="AE596" s="4" t="s">
        <v>2934</v>
      </c>
      <c r="AF596" s="4" t="s">
        <v>2934</v>
      </c>
      <c r="AG596" s="4" t="s">
        <v>2934</v>
      </c>
      <c r="AH596" s="4" t="s">
        <v>2934</v>
      </c>
      <c r="AI596" s="4">
        <v>0.96123199999999998</v>
      </c>
      <c r="AJ596" s="4">
        <v>1.04525</v>
      </c>
    </row>
    <row r="597" spans="1:36" x14ac:dyDescent="0.3">
      <c r="A597" s="1" t="s">
        <v>591</v>
      </c>
      <c r="B597" s="2">
        <v>4996309</v>
      </c>
      <c r="C597" s="3" t="s">
        <v>2935</v>
      </c>
      <c r="D597" s="4">
        <v>13913.670620000001</v>
      </c>
      <c r="E597" s="3" t="s">
        <v>2936</v>
      </c>
      <c r="F597" s="3" t="s">
        <v>2937</v>
      </c>
      <c r="G597" s="3" t="s">
        <v>3044</v>
      </c>
      <c r="H597" s="3" t="s">
        <v>3045</v>
      </c>
      <c r="I597" s="3" t="s">
        <v>3046</v>
      </c>
      <c r="J597" s="4">
        <v>-7.0116860000000001</v>
      </c>
      <c r="K597" s="4">
        <v>2.862419</v>
      </c>
      <c r="L597" s="4">
        <v>-2.2807019999999998</v>
      </c>
      <c r="M597" s="4">
        <v>-5.752961</v>
      </c>
      <c r="N597" s="4">
        <v>8.1254559999999998</v>
      </c>
      <c r="O597" s="4">
        <v>21.13852</v>
      </c>
      <c r="P597" s="4">
        <v>1.820559</v>
      </c>
      <c r="Q597" s="4">
        <v>13.45477</v>
      </c>
      <c r="R597" s="4" t="s">
        <v>2924</v>
      </c>
      <c r="S597" s="3" t="s">
        <v>4335</v>
      </c>
      <c r="T597" s="5">
        <v>11.14</v>
      </c>
      <c r="U597" s="4">
        <v>13913.670620000001</v>
      </c>
      <c r="V597" s="10">
        <v>40256.670619999997</v>
      </c>
      <c r="W597" s="4">
        <v>4.2190305206463199</v>
      </c>
      <c r="X597" s="4">
        <v>13.3</v>
      </c>
      <c r="Y597" s="5">
        <v>9.2799999999999994</v>
      </c>
      <c r="Z597" s="4">
        <v>8.1254559999999998</v>
      </c>
      <c r="AA597" s="10">
        <v>12.9129477222</v>
      </c>
      <c r="AB597" s="10">
        <v>10.052155709099999</v>
      </c>
      <c r="AC597" s="4">
        <v>1.850711</v>
      </c>
      <c r="AD597" s="4">
        <v>2.2453346189207002</v>
      </c>
      <c r="AE597" s="4">
        <v>2.0189101780832002</v>
      </c>
      <c r="AF597" s="4">
        <v>13.45477</v>
      </c>
      <c r="AG597" s="4">
        <v>23.698871237610799</v>
      </c>
      <c r="AH597" s="4">
        <v>20.159357638298498</v>
      </c>
      <c r="AI597" s="4">
        <v>1.820559</v>
      </c>
      <c r="AJ597" s="4">
        <v>5.0112459999999999</v>
      </c>
    </row>
    <row r="598" spans="1:36" x14ac:dyDescent="0.3">
      <c r="A598" s="1" t="s">
        <v>592</v>
      </c>
      <c r="B598" s="2">
        <v>4089422</v>
      </c>
      <c r="C598" s="3" t="s">
        <v>2935</v>
      </c>
      <c r="D598" s="4">
        <v>3796.0277188199998</v>
      </c>
      <c r="E598" s="3" t="s">
        <v>2930</v>
      </c>
      <c r="F598" s="3" t="s">
        <v>2957</v>
      </c>
      <c r="G598" s="3" t="s">
        <v>2957</v>
      </c>
      <c r="H598" s="3" t="s">
        <v>3042</v>
      </c>
      <c r="I598" s="3" t="s">
        <v>3348</v>
      </c>
      <c r="J598" s="4">
        <v>31.733523999999999</v>
      </c>
      <c r="K598" s="4">
        <v>4.0452620000000001</v>
      </c>
      <c r="L598" s="4">
        <v>-5.2794230000000004</v>
      </c>
      <c r="M598" s="4">
        <v>-3.2868789999999999</v>
      </c>
      <c r="N598" s="4">
        <v>14.830645161290301</v>
      </c>
      <c r="O598" s="4">
        <v>6.4970850000000002</v>
      </c>
      <c r="P598" s="4">
        <v>1.4221090000000001</v>
      </c>
      <c r="Q598" s="4">
        <v>6.9956909999999999</v>
      </c>
      <c r="R598" s="4">
        <v>7.1666350000000003</v>
      </c>
      <c r="S598" s="3" t="s">
        <v>4336</v>
      </c>
      <c r="T598" s="4">
        <v>36.78</v>
      </c>
      <c r="U598" s="4">
        <v>3796.0277188199998</v>
      </c>
      <c r="V598" s="10">
        <v>6936.2277180000001</v>
      </c>
      <c r="W598" s="4">
        <v>1.7400761283306101</v>
      </c>
      <c r="X598" s="4">
        <v>40.909999999999997</v>
      </c>
      <c r="Y598" s="4">
        <v>24.92</v>
      </c>
      <c r="Z598" s="4">
        <v>14.818695</v>
      </c>
      <c r="AA598" s="10">
        <v>9.9472616632000008</v>
      </c>
      <c r="AB598" s="10">
        <v>9.8605898123000006</v>
      </c>
      <c r="AC598" s="4">
        <v>1.533614</v>
      </c>
      <c r="AD598" s="4">
        <v>1.8124215042917999</v>
      </c>
      <c r="AE598" s="4">
        <v>1.8347867204529</v>
      </c>
      <c r="AF598" s="4">
        <v>6.9956909999999999</v>
      </c>
      <c r="AG598" s="4" t="s">
        <v>2934</v>
      </c>
      <c r="AH598" s="4" t="s">
        <v>2934</v>
      </c>
      <c r="AI598" s="4">
        <v>1.4221090000000001</v>
      </c>
      <c r="AJ598" s="4">
        <v>1.4221090000000001</v>
      </c>
    </row>
    <row r="599" spans="1:36" x14ac:dyDescent="0.3">
      <c r="A599" s="1" t="s">
        <v>593</v>
      </c>
      <c r="B599" s="2">
        <v>4072680</v>
      </c>
      <c r="C599" s="3" t="s">
        <v>2935</v>
      </c>
      <c r="D599" s="4">
        <v>5411.0822687500004</v>
      </c>
      <c r="E599" s="3" t="s">
        <v>3093</v>
      </c>
      <c r="F599" s="3" t="s">
        <v>3093</v>
      </c>
      <c r="G599" s="3" t="s">
        <v>3094</v>
      </c>
      <c r="H599" s="3" t="s">
        <v>3147</v>
      </c>
      <c r="I599" s="3" t="s">
        <v>3148</v>
      </c>
      <c r="J599" s="4">
        <v>77.001953</v>
      </c>
      <c r="K599" s="4">
        <v>13.707654</v>
      </c>
      <c r="L599" s="4">
        <v>-9.6235350000000004</v>
      </c>
      <c r="M599" s="4">
        <v>-4.0751520000000001</v>
      </c>
      <c r="N599" s="4">
        <v>11.507937</v>
      </c>
      <c r="O599" s="4">
        <v>33.564815000000003</v>
      </c>
      <c r="P599" s="4">
        <v>1.271082</v>
      </c>
      <c r="Q599" s="4">
        <v>5.5464039999999999</v>
      </c>
      <c r="R599" s="4">
        <v>22.533460999999999</v>
      </c>
      <c r="S599" s="3" t="s">
        <v>4337</v>
      </c>
      <c r="T599" s="4">
        <v>36.25</v>
      </c>
      <c r="U599" s="4">
        <v>5411.0822687500004</v>
      </c>
      <c r="V599" s="10">
        <v>7814.0352679999996</v>
      </c>
      <c r="W599" s="4">
        <v>0</v>
      </c>
      <c r="X599" s="4">
        <v>41.93</v>
      </c>
      <c r="Y599" s="4">
        <v>19.07</v>
      </c>
      <c r="Z599" s="4">
        <v>11.507937</v>
      </c>
      <c r="AA599" s="10">
        <v>16.213435906600001</v>
      </c>
      <c r="AB599" s="10">
        <v>21.3797455662</v>
      </c>
      <c r="AC599" s="4">
        <v>5.7068450000000004</v>
      </c>
      <c r="AD599" s="4">
        <v>4.2054102019002002</v>
      </c>
      <c r="AE599" s="4">
        <v>5.1579569447197002</v>
      </c>
      <c r="AF599" s="4">
        <v>5.5464039999999999</v>
      </c>
      <c r="AG599" s="4">
        <v>6.9168456812133003</v>
      </c>
      <c r="AH599" s="4">
        <v>7.8955543399829002</v>
      </c>
      <c r="AI599" s="4">
        <v>1.271082</v>
      </c>
      <c r="AJ599" s="4">
        <v>1.3988579999999999</v>
      </c>
    </row>
    <row r="600" spans="1:36" x14ac:dyDescent="0.3">
      <c r="A600" s="1" t="s">
        <v>594</v>
      </c>
      <c r="B600" s="2">
        <v>4092227</v>
      </c>
      <c r="C600" s="3" t="s">
        <v>2919</v>
      </c>
      <c r="D600" s="4">
        <v>1093.30622816</v>
      </c>
      <c r="E600" s="3" t="s">
        <v>2930</v>
      </c>
      <c r="F600" s="3" t="s">
        <v>2931</v>
      </c>
      <c r="G600" s="3" t="s">
        <v>2931</v>
      </c>
      <c r="H600" s="3" t="s">
        <v>2932</v>
      </c>
      <c r="I600" s="3" t="s">
        <v>2933</v>
      </c>
      <c r="J600" s="4">
        <v>80.622062999999997</v>
      </c>
      <c r="K600" s="4">
        <v>56.222178999999997</v>
      </c>
      <c r="L600" s="4">
        <v>7.9288679999999996</v>
      </c>
      <c r="M600" s="4">
        <v>-2.7704170000000001</v>
      </c>
      <c r="N600" s="4">
        <v>27.178451178451201</v>
      </c>
      <c r="O600" s="4">
        <v>4.518332</v>
      </c>
      <c r="P600" s="4">
        <v>3.2934839999999999</v>
      </c>
      <c r="Q600" s="4" t="s">
        <v>2934</v>
      </c>
      <c r="R600" s="4" t="s">
        <v>2934</v>
      </c>
      <c r="S600" s="3" t="s">
        <v>4338</v>
      </c>
      <c r="T600" s="4">
        <v>80.72</v>
      </c>
      <c r="U600" s="4">
        <v>1093.30622816</v>
      </c>
      <c r="V600" s="10" t="s">
        <v>2934</v>
      </c>
      <c r="W600" s="4">
        <v>0</v>
      </c>
      <c r="X600" s="4">
        <v>86.27</v>
      </c>
      <c r="Y600" s="4">
        <v>35.67</v>
      </c>
      <c r="Z600" s="4">
        <v>27.078161999999999</v>
      </c>
      <c r="AA600" s="10">
        <v>18.1699493528</v>
      </c>
      <c r="AB600" s="10">
        <v>24.7987711213</v>
      </c>
      <c r="AC600" s="4" t="s">
        <v>2934</v>
      </c>
      <c r="AD600" s="4" t="s">
        <v>2934</v>
      </c>
      <c r="AE600" s="4" t="s">
        <v>2934</v>
      </c>
      <c r="AF600" s="4" t="s">
        <v>2934</v>
      </c>
      <c r="AG600" s="4" t="s">
        <v>2934</v>
      </c>
      <c r="AH600" s="4" t="s">
        <v>2934</v>
      </c>
      <c r="AI600" s="4">
        <v>3.2934839999999999</v>
      </c>
      <c r="AJ600" s="4">
        <v>3.2934839999999999</v>
      </c>
    </row>
    <row r="601" spans="1:36" x14ac:dyDescent="0.3">
      <c r="A601" s="1" t="s">
        <v>595</v>
      </c>
      <c r="B601" s="2">
        <v>4912069</v>
      </c>
      <c r="C601" s="3" t="s">
        <v>2919</v>
      </c>
      <c r="D601" s="4">
        <v>10535.548762005001</v>
      </c>
      <c r="E601" s="3" t="s">
        <v>3006</v>
      </c>
      <c r="F601" s="3" t="s">
        <v>3007</v>
      </c>
      <c r="G601" s="3" t="s">
        <v>3283</v>
      </c>
      <c r="H601" s="3" t="s">
        <v>3321</v>
      </c>
      <c r="I601" s="3" t="s">
        <v>3349</v>
      </c>
      <c r="J601" s="4">
        <v>32.138776</v>
      </c>
      <c r="K601" s="4">
        <v>-4.8768039999999999</v>
      </c>
      <c r="L601" s="4">
        <v>-2.856716</v>
      </c>
      <c r="M601" s="4">
        <v>-5.2880909999999997</v>
      </c>
      <c r="N601" s="4">
        <v>20.901973000000002</v>
      </c>
      <c r="O601" s="4">
        <v>24.236094000000001</v>
      </c>
      <c r="P601" s="4">
        <v>8.1989339999999995</v>
      </c>
      <c r="Q601" s="4">
        <v>9.9246160000000003</v>
      </c>
      <c r="R601" s="4">
        <v>27.083962</v>
      </c>
      <c r="S601" s="3" t="s">
        <v>4339</v>
      </c>
      <c r="T601" s="4">
        <v>1202.595</v>
      </c>
      <c r="U601" s="4">
        <v>10535.548762005001</v>
      </c>
      <c r="V601" s="10">
        <v>10984.137762</v>
      </c>
      <c r="W601" s="4">
        <v>0.83153513859611905</v>
      </c>
      <c r="X601" s="4">
        <v>1376.8407</v>
      </c>
      <c r="Y601" s="5">
        <v>800.76</v>
      </c>
      <c r="Z601" s="4">
        <v>20.901973000000002</v>
      </c>
      <c r="AA601" s="10" t="s">
        <v>2934</v>
      </c>
      <c r="AB601" s="10">
        <v>13.991712978418397</v>
      </c>
      <c r="AC601" s="4">
        <v>1.6190819999999999</v>
      </c>
      <c r="AD601" s="4" t="s">
        <v>2934</v>
      </c>
      <c r="AE601" s="4">
        <v>0.93812058479423954</v>
      </c>
      <c r="AF601" s="4">
        <v>9.9246160000000003</v>
      </c>
      <c r="AG601" s="4" t="s">
        <v>2934</v>
      </c>
      <c r="AH601" s="4">
        <v>7.8540184206796324</v>
      </c>
      <c r="AI601" s="4">
        <v>8.1989339999999995</v>
      </c>
      <c r="AJ601" s="4">
        <v>33.518075000000003</v>
      </c>
    </row>
    <row r="602" spans="1:36" x14ac:dyDescent="0.3">
      <c r="A602" s="1" t="s">
        <v>596</v>
      </c>
      <c r="B602" s="2">
        <v>4914563</v>
      </c>
      <c r="C602" s="3" t="s">
        <v>2935</v>
      </c>
      <c r="D602" s="4">
        <v>16728.92728638</v>
      </c>
      <c r="E602" s="3" t="s">
        <v>3006</v>
      </c>
      <c r="F602" s="3" t="s">
        <v>3007</v>
      </c>
      <c r="G602" s="3" t="s">
        <v>3283</v>
      </c>
      <c r="H602" s="3" t="s">
        <v>3321</v>
      </c>
      <c r="I602" s="3" t="s">
        <v>3350</v>
      </c>
      <c r="J602" s="4">
        <v>-16.311088000000002</v>
      </c>
      <c r="K602" s="4">
        <v>-11.275766000000001</v>
      </c>
      <c r="L602" s="4">
        <v>2.1028340000000001</v>
      </c>
      <c r="M602" s="4">
        <v>-2.0541209999999999</v>
      </c>
      <c r="N602" s="4">
        <v>15.047916000000001</v>
      </c>
      <c r="O602" s="4">
        <v>16.906310000000001</v>
      </c>
      <c r="P602" s="4">
        <v>2.3349289999999998</v>
      </c>
      <c r="Q602" s="4">
        <v>7.8528929999999999</v>
      </c>
      <c r="R602" s="4">
        <v>24.566569999999999</v>
      </c>
      <c r="S602" s="3" t="s">
        <v>4340</v>
      </c>
      <c r="T602" s="4">
        <v>79.63</v>
      </c>
      <c r="U602" s="4">
        <v>16728.92728638</v>
      </c>
      <c r="V602" s="10">
        <v>19008.443646</v>
      </c>
      <c r="W602" s="4">
        <v>0.94260329021725497</v>
      </c>
      <c r="X602" s="4">
        <v>104.375</v>
      </c>
      <c r="Y602" s="4">
        <v>77.02</v>
      </c>
      <c r="Z602" s="4">
        <v>15.047916000000001</v>
      </c>
      <c r="AA602" s="10">
        <v>13.821293435599999</v>
      </c>
      <c r="AB602" s="10">
        <v>13.9452452545</v>
      </c>
      <c r="AC602" s="4">
        <v>1.3910960000000001</v>
      </c>
      <c r="AD602" s="4">
        <v>1.3277833391766001</v>
      </c>
      <c r="AE602" s="4">
        <v>1.3812376763947001</v>
      </c>
      <c r="AF602" s="4">
        <v>7.8528929999999999</v>
      </c>
      <c r="AG602" s="4">
        <v>6.7658937738892</v>
      </c>
      <c r="AH602" s="4">
        <v>7.0323941689243004</v>
      </c>
      <c r="AI602" s="4">
        <v>2.3349289999999998</v>
      </c>
      <c r="AJ602" s="4">
        <v>9.0002790000000008</v>
      </c>
    </row>
    <row r="603" spans="1:36" x14ac:dyDescent="0.3">
      <c r="A603" s="1" t="s">
        <v>597</v>
      </c>
      <c r="B603" s="2">
        <v>4349317</v>
      </c>
      <c r="C603" s="3" t="s">
        <v>2935</v>
      </c>
      <c r="D603" s="4">
        <v>2347.53465744</v>
      </c>
      <c r="E603" s="3" t="s">
        <v>3031</v>
      </c>
      <c r="F603" s="3" t="s">
        <v>3031</v>
      </c>
      <c r="G603" s="3" t="s">
        <v>3051</v>
      </c>
      <c r="H603" s="3" t="s">
        <v>3052</v>
      </c>
      <c r="I603" s="3" t="s">
        <v>3053</v>
      </c>
      <c r="J603" s="4">
        <v>70.930233000000001</v>
      </c>
      <c r="K603" s="4">
        <v>-15.638451</v>
      </c>
      <c r="L603" s="4">
        <v>-9.9540579999999999</v>
      </c>
      <c r="M603" s="5">
        <v>-10.365854000000001</v>
      </c>
      <c r="N603" s="4" t="s">
        <v>2924</v>
      </c>
      <c r="O603" s="4" t="s">
        <v>2924</v>
      </c>
      <c r="P603" s="4">
        <v>2.1673420000000001</v>
      </c>
      <c r="Q603" s="4">
        <v>11.370716</v>
      </c>
      <c r="R603" s="4" t="s">
        <v>2924</v>
      </c>
      <c r="S603" s="3" t="s">
        <v>4341</v>
      </c>
      <c r="T603" s="4">
        <v>5.88</v>
      </c>
      <c r="U603" s="4">
        <v>2347.53465744</v>
      </c>
      <c r="V603" s="10">
        <v>2880.125657</v>
      </c>
      <c r="W603" s="4">
        <v>0</v>
      </c>
      <c r="X603" s="4">
        <v>7.72</v>
      </c>
      <c r="Y603" s="4">
        <v>2.42</v>
      </c>
      <c r="Z603" s="4" t="s">
        <v>2924</v>
      </c>
      <c r="AA603" s="10">
        <v>10.955841252000001</v>
      </c>
      <c r="AB603" s="10">
        <v>34.588235294100002</v>
      </c>
      <c r="AC603" s="4">
        <v>2.8497699999999999</v>
      </c>
      <c r="AD603" s="4">
        <v>2.0370800700216001</v>
      </c>
      <c r="AE603" s="4">
        <v>2.6768758290518</v>
      </c>
      <c r="AF603" s="4">
        <v>11.370716</v>
      </c>
      <c r="AG603" s="4">
        <v>5.5806654982657999</v>
      </c>
      <c r="AH603" s="4">
        <v>9.6045808416981</v>
      </c>
      <c r="AI603" s="4">
        <v>2.1673420000000001</v>
      </c>
      <c r="AJ603" s="4">
        <v>2.1673420000000001</v>
      </c>
    </row>
    <row r="604" spans="1:36" x14ac:dyDescent="0.3">
      <c r="A604" s="1" t="s">
        <v>598</v>
      </c>
      <c r="B604" s="2">
        <v>21371379</v>
      </c>
      <c r="C604" s="3" t="s">
        <v>2919</v>
      </c>
      <c r="D604" s="4">
        <v>866.01995536000004</v>
      </c>
      <c r="E604" s="3" t="s">
        <v>2920</v>
      </c>
      <c r="F604" s="3" t="s">
        <v>2921</v>
      </c>
      <c r="G604" s="3" t="s">
        <v>2941</v>
      </c>
      <c r="H604" s="3" t="s">
        <v>2941</v>
      </c>
      <c r="I604" s="3" t="s">
        <v>2942</v>
      </c>
      <c r="J604" s="4">
        <v>36.585366</v>
      </c>
      <c r="K604" s="4">
        <v>-28.597449999999998</v>
      </c>
      <c r="L604" s="4">
        <v>-13.656388</v>
      </c>
      <c r="M604" s="4">
        <v>-3.8036810000000001</v>
      </c>
      <c r="N604" s="4" t="s">
        <v>2924</v>
      </c>
      <c r="O604" s="4" t="s">
        <v>2924</v>
      </c>
      <c r="P604" s="4">
        <v>4.2447210000000002</v>
      </c>
      <c r="Q604" s="4" t="s">
        <v>2924</v>
      </c>
      <c r="R604" s="4" t="s">
        <v>2924</v>
      </c>
      <c r="S604" s="3" t="s">
        <v>4342</v>
      </c>
      <c r="T604" s="5">
        <v>7.84</v>
      </c>
      <c r="U604" s="4">
        <v>866.01995536000004</v>
      </c>
      <c r="V604" s="10">
        <v>648.90095499999995</v>
      </c>
      <c r="W604" s="4">
        <v>0</v>
      </c>
      <c r="X604" s="4">
        <v>12.61</v>
      </c>
      <c r="Y604" s="4">
        <v>4.28</v>
      </c>
      <c r="Z604" s="4" t="s">
        <v>2924</v>
      </c>
      <c r="AA604" s="10" t="s">
        <v>2924</v>
      </c>
      <c r="AB604" s="10" t="s">
        <v>2924</v>
      </c>
      <c r="AC604" s="4" t="s">
        <v>2934</v>
      </c>
      <c r="AD604" s="4" t="s">
        <v>2934</v>
      </c>
      <c r="AE604" s="4" t="s">
        <v>2934</v>
      </c>
      <c r="AF604" s="4" t="s">
        <v>2924</v>
      </c>
      <c r="AG604" s="4" t="s">
        <v>2924</v>
      </c>
      <c r="AH604" s="4" t="s">
        <v>2924</v>
      </c>
      <c r="AI604" s="4">
        <v>4.2447210000000002</v>
      </c>
      <c r="AJ604" s="4">
        <v>4.2447210000000002</v>
      </c>
    </row>
    <row r="605" spans="1:36" x14ac:dyDescent="0.3">
      <c r="A605" s="1" t="s">
        <v>599</v>
      </c>
      <c r="B605" s="2">
        <v>4121438</v>
      </c>
      <c r="C605" s="3" t="s">
        <v>2919</v>
      </c>
      <c r="D605" s="4">
        <v>3669.1205055599999</v>
      </c>
      <c r="E605" s="3" t="s">
        <v>3102</v>
      </c>
      <c r="F605" s="3" t="s">
        <v>3142</v>
      </c>
      <c r="G605" s="3" t="s">
        <v>3143</v>
      </c>
      <c r="H605" s="3" t="s">
        <v>3144</v>
      </c>
      <c r="I605" s="3" t="s">
        <v>3351</v>
      </c>
      <c r="J605" s="4">
        <v>3.2438929999999999</v>
      </c>
      <c r="K605" s="4">
        <v>6.9857519999999997</v>
      </c>
      <c r="L605" s="4">
        <v>-4.9877149999999997</v>
      </c>
      <c r="M605" s="4">
        <v>6.4690999999999999E-2</v>
      </c>
      <c r="N605" s="4">
        <v>94.317072999999993</v>
      </c>
      <c r="O605" s="4" t="s">
        <v>2924</v>
      </c>
      <c r="P605" s="4">
        <v>11.336850999999999</v>
      </c>
      <c r="Q605" s="4">
        <v>26.267256</v>
      </c>
      <c r="R605" s="4">
        <v>33.141292</v>
      </c>
      <c r="S605" s="3" t="s">
        <v>4343</v>
      </c>
      <c r="T605" s="4">
        <v>77.34</v>
      </c>
      <c r="U605" s="4">
        <v>3669.1205055599999</v>
      </c>
      <c r="V605" s="10">
        <v>5667.5545050000001</v>
      </c>
      <c r="W605" s="4">
        <v>5.1461080941298203</v>
      </c>
      <c r="X605" s="4">
        <v>86.76</v>
      </c>
      <c r="Y605" s="4">
        <v>50.8</v>
      </c>
      <c r="Z605" s="4">
        <v>94.317072999999993</v>
      </c>
      <c r="AA605" s="10" t="s">
        <v>2924</v>
      </c>
      <c r="AB605" s="10" t="s">
        <v>2924</v>
      </c>
      <c r="AC605" s="4">
        <v>5.8068429999999998</v>
      </c>
      <c r="AD605" s="4">
        <v>5.3620947352636001</v>
      </c>
      <c r="AE605" s="4">
        <v>5.4327363208944996</v>
      </c>
      <c r="AF605" s="4">
        <v>26.267256</v>
      </c>
      <c r="AG605" s="4">
        <v>20.527314212841699</v>
      </c>
      <c r="AH605" s="4">
        <v>16.428738513726401</v>
      </c>
      <c r="AI605" s="4">
        <v>11.336850999999999</v>
      </c>
      <c r="AJ605" s="4" t="s">
        <v>2924</v>
      </c>
    </row>
    <row r="606" spans="1:36" x14ac:dyDescent="0.3">
      <c r="A606" s="1" t="s">
        <v>600</v>
      </c>
      <c r="B606" s="2">
        <v>4963312</v>
      </c>
      <c r="C606" s="3" t="s">
        <v>2919</v>
      </c>
      <c r="D606" s="4">
        <v>6135.1015298299999</v>
      </c>
      <c r="E606" s="3" t="s">
        <v>2945</v>
      </c>
      <c r="F606" s="3" t="s">
        <v>3021</v>
      </c>
      <c r="G606" s="3" t="s">
        <v>3027</v>
      </c>
      <c r="H606" s="3" t="s">
        <v>3028</v>
      </c>
      <c r="I606" s="3" t="s">
        <v>3138</v>
      </c>
      <c r="J606" s="4">
        <v>-15.297181999999999</v>
      </c>
      <c r="K606" s="4">
        <v>-9.9899349999999991</v>
      </c>
      <c r="L606" s="4">
        <v>-8.3994879999999998</v>
      </c>
      <c r="M606" s="4">
        <v>-3.532902</v>
      </c>
      <c r="N606" s="4">
        <v>70.275048999999996</v>
      </c>
      <c r="O606" s="4">
        <v>66.610800999999995</v>
      </c>
      <c r="P606" s="4">
        <v>3.9152800000000001</v>
      </c>
      <c r="Q606" s="4">
        <v>42.181592000000002</v>
      </c>
      <c r="R606" s="4">
        <v>81.624167999999997</v>
      </c>
      <c r="S606" s="3" t="s">
        <v>4344</v>
      </c>
      <c r="T606" s="4">
        <v>35.770000000000003</v>
      </c>
      <c r="U606" s="4">
        <v>6135.1015298299999</v>
      </c>
      <c r="V606" s="10">
        <v>5924.4045290000004</v>
      </c>
      <c r="W606" s="4">
        <v>0.89460441710930905</v>
      </c>
      <c r="X606" s="4">
        <v>53.13</v>
      </c>
      <c r="Y606" s="4">
        <v>34.79</v>
      </c>
      <c r="Z606" s="4">
        <v>70.275048999999996</v>
      </c>
      <c r="AA606" s="10">
        <v>42.346395169799997</v>
      </c>
      <c r="AB606" s="10">
        <v>60.515319156099999</v>
      </c>
      <c r="AC606" s="4">
        <v>6.7208139999999998</v>
      </c>
      <c r="AD606" s="4">
        <v>6.0691078395759002</v>
      </c>
      <c r="AE606" s="4">
        <v>6.5408056010997999</v>
      </c>
      <c r="AF606" s="4">
        <v>42.181592000000002</v>
      </c>
      <c r="AG606" s="4">
        <v>30.968162203753899</v>
      </c>
      <c r="AH606" s="4">
        <v>39.726539465930401</v>
      </c>
      <c r="AI606" s="4">
        <v>3.9152800000000001</v>
      </c>
      <c r="AJ606" s="4">
        <v>5.7186250000000003</v>
      </c>
    </row>
    <row r="607" spans="1:36" x14ac:dyDescent="0.3">
      <c r="A607" s="1" t="s">
        <v>601</v>
      </c>
      <c r="B607" s="2">
        <v>4222286</v>
      </c>
      <c r="C607" s="3" t="s">
        <v>2919</v>
      </c>
      <c r="D607" s="4">
        <v>39284.156119799998</v>
      </c>
      <c r="E607" s="3" t="s">
        <v>2945</v>
      </c>
      <c r="F607" s="3" t="s">
        <v>2946</v>
      </c>
      <c r="G607" s="3" t="s">
        <v>2984</v>
      </c>
      <c r="H607" s="3" t="s">
        <v>2985</v>
      </c>
      <c r="I607" s="3" t="s">
        <v>3262</v>
      </c>
      <c r="J607" s="4">
        <v>5.4291419999999997</v>
      </c>
      <c r="K607" s="5">
        <v>4.7461659999999997</v>
      </c>
      <c r="L607" s="4">
        <v>2.1400030000000001</v>
      </c>
      <c r="M607" s="4">
        <v>-1.0367230000000001</v>
      </c>
      <c r="N607" s="4">
        <v>19.807500000000001</v>
      </c>
      <c r="O607" s="4">
        <v>23.936556</v>
      </c>
      <c r="P607" s="4">
        <v>2.7192229999999999</v>
      </c>
      <c r="Q607" s="4">
        <v>10.202674999999999</v>
      </c>
      <c r="R607" s="4">
        <v>23.356511000000001</v>
      </c>
      <c r="S607" s="3" t="s">
        <v>4345</v>
      </c>
      <c r="T607" s="4">
        <v>79.23</v>
      </c>
      <c r="U607" s="4">
        <v>39284.156119799998</v>
      </c>
      <c r="V607" s="10">
        <v>39122.156118999999</v>
      </c>
      <c r="W607" s="4">
        <v>1.5145778114350601</v>
      </c>
      <c r="X607" s="4">
        <v>82.46</v>
      </c>
      <c r="Y607" s="4">
        <v>63.79</v>
      </c>
      <c r="Z607" s="4">
        <v>19.807500000000001</v>
      </c>
      <c r="AA607" s="10">
        <v>16.455853947200001</v>
      </c>
      <c r="AB607" s="10">
        <v>16.953504644399999</v>
      </c>
      <c r="AC607" s="4">
        <v>2.0153590000000001</v>
      </c>
      <c r="AD607" s="4">
        <v>1.8921422530781</v>
      </c>
      <c r="AE607" s="4">
        <v>1.9825546427748999</v>
      </c>
      <c r="AF607" s="4">
        <v>10.202674999999999</v>
      </c>
      <c r="AG607" s="4">
        <v>10.644385462508</v>
      </c>
      <c r="AH607" s="4">
        <v>11.255178375222799</v>
      </c>
      <c r="AI607" s="4">
        <v>2.7192229999999999</v>
      </c>
      <c r="AJ607" s="4">
        <v>6.9689509999999997</v>
      </c>
    </row>
    <row r="608" spans="1:36" x14ac:dyDescent="0.3">
      <c r="A608" s="1" t="s">
        <v>602</v>
      </c>
      <c r="B608" s="2">
        <v>26021653</v>
      </c>
      <c r="C608" s="3" t="s">
        <v>2919</v>
      </c>
      <c r="D608" s="4">
        <v>624.24015606</v>
      </c>
      <c r="E608" s="3" t="s">
        <v>2945</v>
      </c>
      <c r="F608" s="3" t="s">
        <v>2946</v>
      </c>
      <c r="G608" s="3" t="s">
        <v>2947</v>
      </c>
      <c r="H608" s="3" t="s">
        <v>2989</v>
      </c>
      <c r="I608" s="3" t="s">
        <v>2949</v>
      </c>
      <c r="J608" s="4">
        <v>36.750788999999997</v>
      </c>
      <c r="K608" s="4">
        <v>29.210134</v>
      </c>
      <c r="L608" s="4">
        <v>16.219839</v>
      </c>
      <c r="M608" s="4">
        <v>-0.91428600000000004</v>
      </c>
      <c r="N608" s="4" t="s">
        <v>2924</v>
      </c>
      <c r="O608" s="4">
        <v>23.432431999999999</v>
      </c>
      <c r="P608" s="4">
        <v>3.1413039999999999</v>
      </c>
      <c r="Q608" s="4">
        <v>92.898297999999997</v>
      </c>
      <c r="R608" s="4">
        <v>17.626977</v>
      </c>
      <c r="S608" s="3" t="s">
        <v>4346</v>
      </c>
      <c r="T608" s="4">
        <v>8.67</v>
      </c>
      <c r="U608" s="4">
        <v>624.24015606</v>
      </c>
      <c r="V608" s="10">
        <v>574.18115599999999</v>
      </c>
      <c r="W608" s="4">
        <v>0</v>
      </c>
      <c r="X608" s="5">
        <v>9.59</v>
      </c>
      <c r="Y608" s="4">
        <v>5.44</v>
      </c>
      <c r="Z608" s="4" t="s">
        <v>2924</v>
      </c>
      <c r="AA608" s="10">
        <v>192.66666666660001</v>
      </c>
      <c r="AB608" s="10">
        <v>173.4</v>
      </c>
      <c r="AC608" s="4">
        <v>1.689673</v>
      </c>
      <c r="AD608" s="4">
        <v>1.5622807980355</v>
      </c>
      <c r="AE608" s="4">
        <v>1.6439558047116001</v>
      </c>
      <c r="AF608" s="4">
        <v>92.898297999999997</v>
      </c>
      <c r="AG608" s="4">
        <v>18.860859836415599</v>
      </c>
      <c r="AH608" s="4">
        <v>21.915311297709898</v>
      </c>
      <c r="AI608" s="4">
        <v>3.1413039999999999</v>
      </c>
      <c r="AJ608" s="4">
        <v>8.6097319999999993</v>
      </c>
    </row>
    <row r="609" spans="1:36" x14ac:dyDescent="0.3">
      <c r="A609" s="1" t="s">
        <v>603</v>
      </c>
      <c r="B609" s="2">
        <v>5721789</v>
      </c>
      <c r="C609" s="3" t="s">
        <v>2935</v>
      </c>
      <c r="D609" s="4">
        <v>2255.9717196500001</v>
      </c>
      <c r="E609" s="3" t="s">
        <v>2930</v>
      </c>
      <c r="F609" s="3" t="s">
        <v>2953</v>
      </c>
      <c r="G609" s="3" t="s">
        <v>2954</v>
      </c>
      <c r="H609" s="3" t="s">
        <v>2955</v>
      </c>
      <c r="I609" s="3" t="s">
        <v>3001</v>
      </c>
      <c r="J609" s="4">
        <v>10.164706000000001</v>
      </c>
      <c r="K609" s="4">
        <v>-7.7620170000000002</v>
      </c>
      <c r="L609" s="4">
        <v>-7.6528600000000004</v>
      </c>
      <c r="M609" s="4">
        <v>-4.1359539999999999</v>
      </c>
      <c r="N609" s="4">
        <v>62.426667000000002</v>
      </c>
      <c r="O609" s="4">
        <v>13.992827</v>
      </c>
      <c r="P609" s="4">
        <v>1.023164</v>
      </c>
      <c r="Q609" s="4" t="s">
        <v>2934</v>
      </c>
      <c r="R609" s="4">
        <v>46.821641</v>
      </c>
      <c r="S609" s="3" t="s">
        <v>4347</v>
      </c>
      <c r="T609" s="4">
        <v>23.41</v>
      </c>
      <c r="U609" s="4">
        <v>2255.9717196500001</v>
      </c>
      <c r="V609" s="10">
        <v>3204.4082990000002</v>
      </c>
      <c r="W609" s="4">
        <v>7.9453225117471202</v>
      </c>
      <c r="X609" s="4">
        <v>26.31</v>
      </c>
      <c r="Y609" s="4">
        <v>20.56</v>
      </c>
      <c r="Z609" s="4">
        <v>62.426667000000002</v>
      </c>
      <c r="AA609" s="10" t="s">
        <v>2934</v>
      </c>
      <c r="AB609" s="10" t="s">
        <v>2934</v>
      </c>
      <c r="AC609" s="4">
        <v>24.314322000000001</v>
      </c>
      <c r="AD609" s="4" t="s">
        <v>2934</v>
      </c>
      <c r="AE609" s="4" t="s">
        <v>2934</v>
      </c>
      <c r="AF609" s="4" t="s">
        <v>2934</v>
      </c>
      <c r="AG609" s="4" t="s">
        <v>2934</v>
      </c>
      <c r="AH609" s="4" t="s">
        <v>2934</v>
      </c>
      <c r="AI609" s="4">
        <v>1.023164</v>
      </c>
      <c r="AJ609" s="4">
        <v>1.023164</v>
      </c>
    </row>
    <row r="610" spans="1:36" x14ac:dyDescent="0.3">
      <c r="A610" s="1" t="s">
        <v>604</v>
      </c>
      <c r="B610" s="2">
        <v>5733474</v>
      </c>
      <c r="C610" s="3" t="s">
        <v>2935</v>
      </c>
      <c r="D610" s="4">
        <v>593.79769281999995</v>
      </c>
      <c r="E610" s="3" t="s">
        <v>2930</v>
      </c>
      <c r="F610" s="3" t="s">
        <v>2953</v>
      </c>
      <c r="G610" s="3" t="s">
        <v>2954</v>
      </c>
      <c r="H610" s="3" t="s">
        <v>2955</v>
      </c>
      <c r="I610" s="3"/>
      <c r="J610" s="4">
        <v>9.1394979999999997</v>
      </c>
      <c r="K610" s="4">
        <v>-3.5427490000000001</v>
      </c>
      <c r="L610" s="4">
        <v>-2.2966510000000002</v>
      </c>
      <c r="M610" s="4">
        <v>-2.0623499999999999</v>
      </c>
      <c r="N610" s="4" t="s">
        <v>2934</v>
      </c>
      <c r="O610" s="4" t="s">
        <v>2934</v>
      </c>
      <c r="P610" s="4" t="s">
        <v>2934</v>
      </c>
      <c r="Q610" s="4" t="s">
        <v>2934</v>
      </c>
      <c r="R610" s="4" t="s">
        <v>2934</v>
      </c>
      <c r="S610" s="3" t="s">
        <v>4348</v>
      </c>
      <c r="T610" s="4">
        <v>20.420000000000002</v>
      </c>
      <c r="U610" s="4">
        <v>593.79769281999995</v>
      </c>
      <c r="V610" s="10" t="s">
        <v>2934</v>
      </c>
      <c r="W610" s="5">
        <v>7.6983349657198801</v>
      </c>
      <c r="X610" s="4">
        <v>21.87</v>
      </c>
      <c r="Y610" s="4">
        <v>18.38</v>
      </c>
      <c r="Z610" s="4" t="s">
        <v>2934</v>
      </c>
      <c r="AA610" s="10" t="s">
        <v>2934</v>
      </c>
      <c r="AB610" s="10" t="s">
        <v>2934</v>
      </c>
      <c r="AC610" s="4" t="s">
        <v>2934</v>
      </c>
      <c r="AD610" s="4" t="s">
        <v>2934</v>
      </c>
      <c r="AE610" s="4" t="s">
        <v>2934</v>
      </c>
      <c r="AF610" s="4" t="s">
        <v>2934</v>
      </c>
      <c r="AG610" s="4" t="s">
        <v>2934</v>
      </c>
      <c r="AH610" s="4" t="s">
        <v>2934</v>
      </c>
      <c r="AI610" s="4" t="s">
        <v>2934</v>
      </c>
      <c r="AJ610" s="4" t="s">
        <v>2934</v>
      </c>
    </row>
    <row r="611" spans="1:36" x14ac:dyDescent="0.3">
      <c r="A611" s="1" t="s">
        <v>605</v>
      </c>
      <c r="B611" s="2">
        <v>5721232</v>
      </c>
      <c r="C611" s="3" t="s">
        <v>2935</v>
      </c>
      <c r="D611" s="4">
        <v>1636.7772909600001</v>
      </c>
      <c r="E611" s="3" t="s">
        <v>2930</v>
      </c>
      <c r="F611" s="3" t="s">
        <v>2953</v>
      </c>
      <c r="G611" s="3" t="s">
        <v>2954</v>
      </c>
      <c r="H611" s="3" t="s">
        <v>2955</v>
      </c>
      <c r="I611" s="3" t="s">
        <v>3001</v>
      </c>
      <c r="J611" s="4">
        <v>2.7848099999999998</v>
      </c>
      <c r="K611" s="4">
        <v>-11.353712</v>
      </c>
      <c r="L611" s="4">
        <v>-8.2831329999999994</v>
      </c>
      <c r="M611" s="4">
        <v>-5.0662510000000003</v>
      </c>
      <c r="N611" s="4" t="s">
        <v>2924</v>
      </c>
      <c r="O611" s="4">
        <v>10.339559</v>
      </c>
      <c r="P611" s="4">
        <v>0.96528800000000003</v>
      </c>
      <c r="Q611" s="4" t="s">
        <v>2934</v>
      </c>
      <c r="R611" s="4">
        <v>52.731129000000003</v>
      </c>
      <c r="S611" s="3" t="s">
        <v>4349</v>
      </c>
      <c r="T611" s="4">
        <v>12.18</v>
      </c>
      <c r="U611" s="4">
        <v>1636.7772909600001</v>
      </c>
      <c r="V611" s="10">
        <v>2343.1107200000001</v>
      </c>
      <c r="W611" s="4">
        <v>7.8817733990147802</v>
      </c>
      <c r="X611" s="4">
        <v>14.41</v>
      </c>
      <c r="Y611" s="5">
        <v>10.6114</v>
      </c>
      <c r="Z611" s="4" t="s">
        <v>2924</v>
      </c>
      <c r="AA611" s="10" t="s">
        <v>2934</v>
      </c>
      <c r="AB611" s="10" t="s">
        <v>2934</v>
      </c>
      <c r="AC611" s="4">
        <v>24.574093999999999</v>
      </c>
      <c r="AD611" s="4" t="s">
        <v>2934</v>
      </c>
      <c r="AE611" s="4" t="s">
        <v>2934</v>
      </c>
      <c r="AF611" s="4" t="s">
        <v>2934</v>
      </c>
      <c r="AG611" s="4" t="s">
        <v>2934</v>
      </c>
      <c r="AH611" s="4" t="s">
        <v>2934</v>
      </c>
      <c r="AI611" s="4">
        <v>0.96528800000000003</v>
      </c>
      <c r="AJ611" s="4">
        <v>0.96528800000000003</v>
      </c>
    </row>
    <row r="612" spans="1:36" x14ac:dyDescent="0.3">
      <c r="A612" s="1" t="s">
        <v>606</v>
      </c>
      <c r="B612" s="2">
        <v>5721381</v>
      </c>
      <c r="C612" s="3" t="s">
        <v>2935</v>
      </c>
      <c r="D612" s="4">
        <v>1001.80104723</v>
      </c>
      <c r="E612" s="3" t="s">
        <v>2930</v>
      </c>
      <c r="F612" s="3" t="s">
        <v>2953</v>
      </c>
      <c r="G612" s="3" t="s">
        <v>2954</v>
      </c>
      <c r="H612" s="3" t="s">
        <v>2955</v>
      </c>
      <c r="I612" s="3" t="s">
        <v>3001</v>
      </c>
      <c r="J612" s="4">
        <v>6.3387419999999999</v>
      </c>
      <c r="K612" s="4">
        <v>-9.3777010000000001</v>
      </c>
      <c r="L612" s="4">
        <v>-7.2534280000000004</v>
      </c>
      <c r="M612" s="4">
        <v>-3.939533</v>
      </c>
      <c r="N612" s="4">
        <v>9.6280990000000006</v>
      </c>
      <c r="O612" s="4">
        <v>13.670142999999999</v>
      </c>
      <c r="P612" s="4">
        <v>1.0217309999999999</v>
      </c>
      <c r="Q612" s="4" t="s">
        <v>2934</v>
      </c>
      <c r="R612" s="4" t="s">
        <v>2934</v>
      </c>
      <c r="S612" s="3" t="s">
        <v>4350</v>
      </c>
      <c r="T612" s="4">
        <v>20.97</v>
      </c>
      <c r="U612" s="4">
        <v>1001.80104723</v>
      </c>
      <c r="V612" s="10">
        <v>1451.223567</v>
      </c>
      <c r="W612" s="4">
        <v>7.7825464949928502</v>
      </c>
      <c r="X612" s="4">
        <v>24.41</v>
      </c>
      <c r="Y612" s="4">
        <v>18.77</v>
      </c>
      <c r="Z612" s="4">
        <v>9.6280990000000006</v>
      </c>
      <c r="AA612" s="10" t="s">
        <v>2934</v>
      </c>
      <c r="AB612" s="10" t="s">
        <v>2934</v>
      </c>
      <c r="AC612" s="4">
        <v>20.453994999999999</v>
      </c>
      <c r="AD612" s="4" t="s">
        <v>2934</v>
      </c>
      <c r="AE612" s="4" t="s">
        <v>2934</v>
      </c>
      <c r="AF612" s="4" t="s">
        <v>2934</v>
      </c>
      <c r="AG612" s="4" t="s">
        <v>2934</v>
      </c>
      <c r="AH612" s="4" t="s">
        <v>2934</v>
      </c>
      <c r="AI612" s="4">
        <v>1.0217309999999999</v>
      </c>
      <c r="AJ612" s="4">
        <v>1.0217309999999999</v>
      </c>
    </row>
    <row r="613" spans="1:36" x14ac:dyDescent="0.3">
      <c r="A613" s="1" t="s">
        <v>607</v>
      </c>
      <c r="B613" s="2">
        <v>19482976</v>
      </c>
      <c r="C613" s="3" t="s">
        <v>2935</v>
      </c>
      <c r="D613" s="4">
        <v>1064.01404725</v>
      </c>
      <c r="E613" s="3" t="s">
        <v>2930</v>
      </c>
      <c r="F613" s="3" t="s">
        <v>2953</v>
      </c>
      <c r="G613" s="3" t="s">
        <v>2954</v>
      </c>
      <c r="H613" s="3" t="s">
        <v>2955</v>
      </c>
      <c r="I613" s="3"/>
      <c r="J613" s="4">
        <v>5.4216870000000004</v>
      </c>
      <c r="K613" s="4">
        <v>-8.0267560000000007</v>
      </c>
      <c r="L613" s="4">
        <v>-4.2288560000000004</v>
      </c>
      <c r="M613" s="4">
        <v>-2.6302479999999999</v>
      </c>
      <c r="N613" s="4" t="s">
        <v>2934</v>
      </c>
      <c r="O613" s="4" t="s">
        <v>2934</v>
      </c>
      <c r="P613" s="4" t="s">
        <v>2934</v>
      </c>
      <c r="Q613" s="4" t="s">
        <v>2934</v>
      </c>
      <c r="R613" s="4" t="s">
        <v>2934</v>
      </c>
      <c r="S613" s="3" t="s">
        <v>4351</v>
      </c>
      <c r="T613" s="4">
        <v>19.25</v>
      </c>
      <c r="U613" s="4">
        <v>1064.01404725</v>
      </c>
      <c r="V613" s="10" t="s">
        <v>2934</v>
      </c>
      <c r="W613" s="5">
        <v>8.3532467532467507</v>
      </c>
      <c r="X613" s="4">
        <v>21.28</v>
      </c>
      <c r="Y613" s="4">
        <v>17.88</v>
      </c>
      <c r="Z613" s="4" t="s">
        <v>2934</v>
      </c>
      <c r="AA613" s="10" t="s">
        <v>2934</v>
      </c>
      <c r="AB613" s="10" t="s">
        <v>2934</v>
      </c>
      <c r="AC613" s="4" t="s">
        <v>2934</v>
      </c>
      <c r="AD613" s="4" t="s">
        <v>2934</v>
      </c>
      <c r="AE613" s="4" t="s">
        <v>2934</v>
      </c>
      <c r="AF613" s="4" t="s">
        <v>2934</v>
      </c>
      <c r="AG613" s="4" t="s">
        <v>2934</v>
      </c>
      <c r="AH613" s="4" t="s">
        <v>2934</v>
      </c>
      <c r="AI613" s="4" t="s">
        <v>2934</v>
      </c>
      <c r="AJ613" s="4" t="s">
        <v>2934</v>
      </c>
    </row>
    <row r="614" spans="1:36" x14ac:dyDescent="0.3">
      <c r="A614" s="1" t="s">
        <v>608</v>
      </c>
      <c r="B614" s="2">
        <v>4092178</v>
      </c>
      <c r="C614" s="3" t="s">
        <v>2935</v>
      </c>
      <c r="D614" s="4">
        <v>4676.0870374200003</v>
      </c>
      <c r="E614" s="3" t="s">
        <v>2930</v>
      </c>
      <c r="F614" s="3" t="s">
        <v>2953</v>
      </c>
      <c r="G614" s="3" t="s">
        <v>2954</v>
      </c>
      <c r="H614" s="3" t="s">
        <v>2955</v>
      </c>
      <c r="I614" s="3" t="s">
        <v>3001</v>
      </c>
      <c r="J614" s="4">
        <v>23.534126000000001</v>
      </c>
      <c r="K614" s="4">
        <v>-2.77515</v>
      </c>
      <c r="L614" s="4">
        <v>-7.1851479999999999</v>
      </c>
      <c r="M614" s="5">
        <v>-6.6134899999999996</v>
      </c>
      <c r="N614" s="4">
        <v>34.485458999999999</v>
      </c>
      <c r="O614" s="4">
        <v>46.454042999999999</v>
      </c>
      <c r="P614" s="4">
        <v>9.5232700000000001</v>
      </c>
      <c r="Q614" s="4">
        <v>22.521332000000001</v>
      </c>
      <c r="R614" s="4">
        <v>31.779862999999999</v>
      </c>
      <c r="S614" s="3" t="s">
        <v>4352</v>
      </c>
      <c r="T614" s="4">
        <v>92.49</v>
      </c>
      <c r="U614" s="4">
        <v>4676.0870374200003</v>
      </c>
      <c r="V614" s="10">
        <v>4545.5930369999996</v>
      </c>
      <c r="W614" s="4">
        <v>2.55162720294086</v>
      </c>
      <c r="X614" s="4">
        <v>110.67</v>
      </c>
      <c r="Y614" s="4">
        <v>64.13</v>
      </c>
      <c r="Z614" s="4">
        <v>34.485458999999999</v>
      </c>
      <c r="AA614" s="10">
        <v>26.702659006200001</v>
      </c>
      <c r="AB614" s="10">
        <v>31.2075068073</v>
      </c>
      <c r="AC614" s="4">
        <v>9.1493389999999994</v>
      </c>
      <c r="AD614" s="4">
        <v>7.8486017273995001</v>
      </c>
      <c r="AE614" s="4">
        <v>8.7631474634316007</v>
      </c>
      <c r="AF614" s="4">
        <v>22.521332000000001</v>
      </c>
      <c r="AG614" s="4">
        <v>20.338223879194601</v>
      </c>
      <c r="AH614" s="4">
        <v>25.253294650000001</v>
      </c>
      <c r="AI614" s="4">
        <v>9.5232700000000001</v>
      </c>
      <c r="AJ614" s="4">
        <v>9.9163720000000009</v>
      </c>
    </row>
    <row r="615" spans="1:36" x14ac:dyDescent="0.3">
      <c r="A615" s="1" t="s">
        <v>609</v>
      </c>
      <c r="B615" s="2">
        <v>4964205</v>
      </c>
      <c r="C615" s="3" t="s">
        <v>2935</v>
      </c>
      <c r="D615" s="4">
        <v>15106.031121939999</v>
      </c>
      <c r="E615" s="3" t="s">
        <v>2945</v>
      </c>
      <c r="F615" s="3" t="s">
        <v>3021</v>
      </c>
      <c r="G615" s="3" t="s">
        <v>3027</v>
      </c>
      <c r="H615" s="3" t="s">
        <v>3140</v>
      </c>
      <c r="I615" s="3" t="s">
        <v>3233</v>
      </c>
      <c r="J615" s="4">
        <v>118.941941</v>
      </c>
      <c r="K615" s="4">
        <v>12.238566</v>
      </c>
      <c r="L615" s="4">
        <v>-5.5233119999999998</v>
      </c>
      <c r="M615" s="4">
        <v>-8.4114780000000007</v>
      </c>
      <c r="N615" s="4" t="s">
        <v>2924</v>
      </c>
      <c r="O615" s="4">
        <v>120.72929499999999</v>
      </c>
      <c r="P615" s="4">
        <v>2.743385</v>
      </c>
      <c r="Q615" s="4">
        <v>24.624189999999999</v>
      </c>
      <c r="R615" s="4">
        <v>48.027366000000001</v>
      </c>
      <c r="S615" s="3" t="s">
        <v>4353</v>
      </c>
      <c r="T615" s="4">
        <v>97.67</v>
      </c>
      <c r="U615" s="4">
        <v>15106.031121939999</v>
      </c>
      <c r="V615" s="10">
        <v>21039.006120999999</v>
      </c>
      <c r="W615" s="4">
        <v>0</v>
      </c>
      <c r="X615" s="4">
        <v>113.6</v>
      </c>
      <c r="Y615" s="4">
        <v>40.119999999999997</v>
      </c>
      <c r="Z615" s="4" t="s">
        <v>2924</v>
      </c>
      <c r="AA615" s="10">
        <v>30.340778478400001</v>
      </c>
      <c r="AB615" s="10">
        <v>32.408021873000003</v>
      </c>
      <c r="AC615" s="4">
        <v>4.2054970000000003</v>
      </c>
      <c r="AD615" s="4">
        <v>3.7041866066166</v>
      </c>
      <c r="AE615" s="4">
        <v>3.7919038248532999</v>
      </c>
      <c r="AF615" s="4">
        <v>24.624189999999999</v>
      </c>
      <c r="AG615" s="4">
        <v>16.157936018769899</v>
      </c>
      <c r="AH615" s="4">
        <v>16.8247452713995</v>
      </c>
      <c r="AI615" s="4">
        <v>2.743385</v>
      </c>
      <c r="AJ615" s="4" t="s">
        <v>2924</v>
      </c>
    </row>
    <row r="616" spans="1:36" x14ac:dyDescent="0.3">
      <c r="A616" s="1" t="s">
        <v>2635</v>
      </c>
      <c r="B616" s="2">
        <v>4967671</v>
      </c>
      <c r="C616" s="3" t="s">
        <v>2919</v>
      </c>
      <c r="D616" s="4">
        <v>1577.102345</v>
      </c>
      <c r="E616" s="3" t="s">
        <v>2945</v>
      </c>
      <c r="F616" s="3" t="s">
        <v>2990</v>
      </c>
      <c r="G616" s="3" t="s">
        <v>2990</v>
      </c>
      <c r="H616" s="3" t="s">
        <v>2991</v>
      </c>
      <c r="I616" s="3" t="s">
        <v>3030</v>
      </c>
      <c r="J616" s="18">
        <v>2.6092059999999999</v>
      </c>
      <c r="K616" s="18">
        <v>1.4492750000000001</v>
      </c>
      <c r="L616" s="18">
        <v>-2.5341130000000001</v>
      </c>
      <c r="M616" s="18">
        <v>-6.19137</v>
      </c>
      <c r="N616" s="4" t="s">
        <v>2924</v>
      </c>
      <c r="O616" s="4">
        <v>76.754385999999997</v>
      </c>
      <c r="P616" s="4">
        <v>1.8399749999999999</v>
      </c>
      <c r="Q616" s="4">
        <v>11.274336999999999</v>
      </c>
      <c r="R616" s="4">
        <v>36.525852</v>
      </c>
      <c r="S616" s="3" t="s">
        <v>6375</v>
      </c>
      <c r="T616" s="4">
        <v>35</v>
      </c>
      <c r="U616" s="4">
        <v>1577.102345</v>
      </c>
      <c r="V616" s="10">
        <v>1990.2023449999999</v>
      </c>
      <c r="W616" s="4">
        <v>0</v>
      </c>
      <c r="X616" s="18">
        <v>56.470999999999997</v>
      </c>
      <c r="Y616" s="18">
        <v>31.01</v>
      </c>
      <c r="Z616" s="4" t="s">
        <v>2924</v>
      </c>
      <c r="AA616" s="10">
        <v>14.527644031199999</v>
      </c>
      <c r="AB616" s="10">
        <v>25.316455696199998</v>
      </c>
      <c r="AC616" s="5">
        <v>1.0056609999999999</v>
      </c>
      <c r="AD616" s="4">
        <v>0.86126360706829996</v>
      </c>
      <c r="AE616" s="4">
        <v>0.95070627906320004</v>
      </c>
      <c r="AF616" s="4">
        <v>11.274336999999999</v>
      </c>
      <c r="AG616" s="4">
        <v>7.8804290041575999</v>
      </c>
      <c r="AH616" s="4">
        <v>10.544118384106</v>
      </c>
      <c r="AI616" s="4">
        <v>1.8399749999999999</v>
      </c>
      <c r="AJ616" s="4">
        <v>3.9441060000000001</v>
      </c>
    </row>
    <row r="617" spans="1:36" x14ac:dyDescent="0.3">
      <c r="A617" s="1" t="s">
        <v>611</v>
      </c>
      <c r="B617" s="2">
        <v>12805289</v>
      </c>
      <c r="C617" s="3" t="s">
        <v>2919</v>
      </c>
      <c r="D617" s="4">
        <v>69775.171968530005</v>
      </c>
      <c r="E617" s="3" t="s">
        <v>2930</v>
      </c>
      <c r="F617" s="3" t="s">
        <v>2953</v>
      </c>
      <c r="G617" s="3" t="s">
        <v>2954</v>
      </c>
      <c r="H617" s="3" t="s">
        <v>3346</v>
      </c>
      <c r="I617" s="3" t="s">
        <v>3347</v>
      </c>
      <c r="J617" s="4">
        <v>58.827216999999997</v>
      </c>
      <c r="K617" s="4">
        <v>63.860309000000001</v>
      </c>
      <c r="L617" s="4">
        <v>-12.905847</v>
      </c>
      <c r="M617" s="4">
        <v>-10.261445999999999</v>
      </c>
      <c r="N617" s="4">
        <v>50.190888000000001</v>
      </c>
      <c r="O617" s="4">
        <v>44.708053</v>
      </c>
      <c r="P617" s="4">
        <v>7.9923719999999996</v>
      </c>
      <c r="Q617" s="4">
        <v>44.549967000000002</v>
      </c>
      <c r="R617" s="4">
        <v>64.361131</v>
      </c>
      <c r="S617" s="3" t="s">
        <v>4355</v>
      </c>
      <c r="T617" s="4">
        <v>278.70999999999998</v>
      </c>
      <c r="U617" s="4">
        <v>69775.171968530005</v>
      </c>
      <c r="V617" s="10">
        <v>66547.671967999995</v>
      </c>
      <c r="W617" s="4">
        <v>0</v>
      </c>
      <c r="X617" s="4">
        <v>349.75</v>
      </c>
      <c r="Y617" s="4">
        <v>114.51</v>
      </c>
      <c r="Z617" s="4">
        <v>50.190888000000001</v>
      </c>
      <c r="AA617" s="10">
        <v>50.324106675300001</v>
      </c>
      <c r="AB617" s="10">
        <v>48.456556700100002</v>
      </c>
      <c r="AC617" s="4">
        <v>13.307219</v>
      </c>
      <c r="AD617" s="4">
        <v>10.2924783846526</v>
      </c>
      <c r="AE617" s="4">
        <v>11.4476542502378</v>
      </c>
      <c r="AF617" s="4">
        <v>44.549967000000002</v>
      </c>
      <c r="AG617" s="4">
        <v>22.9932439194822</v>
      </c>
      <c r="AH617" s="4">
        <v>23.4361010920084</v>
      </c>
      <c r="AI617" s="4">
        <v>7.9923719999999996</v>
      </c>
      <c r="AJ617" s="4">
        <v>9.4993180000000006</v>
      </c>
    </row>
    <row r="618" spans="1:36" x14ac:dyDescent="0.3">
      <c r="A618" s="1" t="s">
        <v>612</v>
      </c>
      <c r="B618" s="2">
        <v>27648537</v>
      </c>
      <c r="C618" s="3" t="s">
        <v>2940</v>
      </c>
      <c r="D618" s="4" t="s">
        <v>2934</v>
      </c>
      <c r="E618" s="3" t="s">
        <v>2930</v>
      </c>
      <c r="F618" s="3" t="s">
        <v>2953</v>
      </c>
      <c r="G618" s="3" t="s">
        <v>2954</v>
      </c>
      <c r="H618" s="3" t="s">
        <v>2955</v>
      </c>
      <c r="I618" s="3"/>
      <c r="J618" s="4">
        <v>104.96614</v>
      </c>
      <c r="K618" s="4">
        <v>53.033707999999997</v>
      </c>
      <c r="L618" s="4">
        <v>1.9842759999999999</v>
      </c>
      <c r="M618" s="4">
        <v>-5.3838140000000001</v>
      </c>
      <c r="N618" s="4" t="s">
        <v>2934</v>
      </c>
      <c r="O618" s="4" t="s">
        <v>2934</v>
      </c>
      <c r="P618" s="4" t="s">
        <v>2934</v>
      </c>
      <c r="Q618" s="4" t="s">
        <v>2934</v>
      </c>
      <c r="R618" s="4" t="s">
        <v>2934</v>
      </c>
      <c r="S618" s="3" t="s">
        <v>4356</v>
      </c>
      <c r="T618" s="4">
        <v>27.24</v>
      </c>
      <c r="U618" s="4" t="s">
        <v>2934</v>
      </c>
      <c r="V618" s="10" t="s">
        <v>2934</v>
      </c>
      <c r="W618" s="4">
        <v>0</v>
      </c>
      <c r="X618" s="4">
        <v>30.67</v>
      </c>
      <c r="Y618" s="4">
        <v>10.94</v>
      </c>
      <c r="Z618" s="4" t="s">
        <v>2934</v>
      </c>
      <c r="AA618" s="10" t="s">
        <v>2934</v>
      </c>
      <c r="AB618" s="10" t="s">
        <v>2934</v>
      </c>
      <c r="AC618" s="4" t="s">
        <v>2934</v>
      </c>
      <c r="AD618" s="4" t="s">
        <v>2934</v>
      </c>
      <c r="AE618" s="4" t="s">
        <v>2934</v>
      </c>
      <c r="AF618" s="4" t="s">
        <v>2934</v>
      </c>
      <c r="AG618" s="4" t="s">
        <v>2934</v>
      </c>
      <c r="AH618" s="4" t="s">
        <v>2934</v>
      </c>
      <c r="AI618" s="4" t="s">
        <v>2934</v>
      </c>
      <c r="AJ618" s="4" t="s">
        <v>2934</v>
      </c>
    </row>
    <row r="619" spans="1:36" x14ac:dyDescent="0.3">
      <c r="A619" s="1" t="s">
        <v>613</v>
      </c>
      <c r="B619" s="2">
        <v>4004173</v>
      </c>
      <c r="C619" s="3" t="s">
        <v>2935</v>
      </c>
      <c r="D619" s="4">
        <v>75189.518372709994</v>
      </c>
      <c r="E619" s="3" t="s">
        <v>3006</v>
      </c>
      <c r="F619" s="3" t="s">
        <v>3235</v>
      </c>
      <c r="G619" s="3" t="s">
        <v>3326</v>
      </c>
      <c r="H619" s="3" t="s">
        <v>3326</v>
      </c>
      <c r="I619" s="3" t="s">
        <v>3338</v>
      </c>
      <c r="J619" s="4">
        <v>17.235669000000001</v>
      </c>
      <c r="K619" s="4">
        <v>-10.702503</v>
      </c>
      <c r="L619" s="4">
        <v>-2.0019170000000002</v>
      </c>
      <c r="M619" s="4">
        <v>-1.5089900000000001</v>
      </c>
      <c r="N619" s="4">
        <v>26.437805000000001</v>
      </c>
      <c r="O619" s="4">
        <v>22.218734999999999</v>
      </c>
      <c r="P619" s="4">
        <v>172.988722</v>
      </c>
      <c r="Q619" s="4">
        <v>16.285026999999999</v>
      </c>
      <c r="R619" s="4">
        <v>26.098271</v>
      </c>
      <c r="S619" s="3" t="s">
        <v>4357</v>
      </c>
      <c r="T619" s="4">
        <v>92.03</v>
      </c>
      <c r="U619" s="4">
        <v>75189.518372709994</v>
      </c>
      <c r="V619" s="10">
        <v>82532.518372000006</v>
      </c>
      <c r="W619" s="4">
        <v>2.1732043898728701</v>
      </c>
      <c r="X619" s="5">
        <v>109.3</v>
      </c>
      <c r="Y619" s="4">
        <v>77.98</v>
      </c>
      <c r="Z619" s="4">
        <v>26.437805000000001</v>
      </c>
      <c r="AA619" s="10">
        <v>24.498216472300001</v>
      </c>
      <c r="AB619" s="10">
        <v>25.6581827103</v>
      </c>
      <c r="AC619" s="4">
        <v>4.10487</v>
      </c>
      <c r="AD619" s="4">
        <v>4.0205737178268999</v>
      </c>
      <c r="AE619" s="4">
        <v>4.0870464762093999</v>
      </c>
      <c r="AF619" s="4">
        <v>16.285026999999999</v>
      </c>
      <c r="AG619" s="4">
        <v>15.9407363356346</v>
      </c>
      <c r="AH619" s="4">
        <v>16.497812428838699</v>
      </c>
      <c r="AI619" s="4">
        <v>172.988722</v>
      </c>
      <c r="AJ619" s="4" t="s">
        <v>2924</v>
      </c>
    </row>
    <row r="620" spans="1:36" x14ac:dyDescent="0.3">
      <c r="A620" s="1" t="s">
        <v>614</v>
      </c>
      <c r="B620" s="2">
        <v>4812607</v>
      </c>
      <c r="C620" s="3" t="s">
        <v>2919</v>
      </c>
      <c r="D620" s="4">
        <v>957.83200920000002</v>
      </c>
      <c r="E620" s="3" t="s">
        <v>2920</v>
      </c>
      <c r="F620" s="3" t="s">
        <v>2921</v>
      </c>
      <c r="G620" s="3" t="s">
        <v>3109</v>
      </c>
      <c r="H620" s="3" t="s">
        <v>3109</v>
      </c>
      <c r="I620" s="3" t="s">
        <v>3048</v>
      </c>
      <c r="J620" s="4">
        <v>-1.1647259999999999</v>
      </c>
      <c r="K620" s="4">
        <v>-23.982595</v>
      </c>
      <c r="L620" s="4">
        <v>-1</v>
      </c>
      <c r="M620" s="4">
        <v>-1.2961119999999999</v>
      </c>
      <c r="N620" s="4">
        <v>13.730929</v>
      </c>
      <c r="O620" s="4">
        <v>4.9890809999999997</v>
      </c>
      <c r="P620" s="4">
        <v>4.0858439999999998</v>
      </c>
      <c r="Q620" s="4">
        <v>4.9585330000000001</v>
      </c>
      <c r="R620" s="5">
        <v>5.4389050000000001</v>
      </c>
      <c r="S620" s="3" t="s">
        <v>4358</v>
      </c>
      <c r="T620" s="4">
        <v>29.7</v>
      </c>
      <c r="U620" s="4">
        <v>957.83200920000002</v>
      </c>
      <c r="V620" s="10">
        <v>1831.082009</v>
      </c>
      <c r="W620" s="4">
        <v>0</v>
      </c>
      <c r="X620" s="4">
        <v>42.287300000000002</v>
      </c>
      <c r="Y620" s="4">
        <v>28.97</v>
      </c>
      <c r="Z620" s="4">
        <v>13.730929</v>
      </c>
      <c r="AA620" s="10">
        <v>4.7030878858999996</v>
      </c>
      <c r="AB620" s="10">
        <v>4.8194726165999997</v>
      </c>
      <c r="AC620" s="4">
        <v>3.0556480000000001</v>
      </c>
      <c r="AD620" s="4">
        <v>2.4727339731544</v>
      </c>
      <c r="AE620" s="4">
        <v>2.9111279423969001</v>
      </c>
      <c r="AF620" s="4">
        <v>4.9585330000000001</v>
      </c>
      <c r="AG620" s="4">
        <v>4.1851150717963002</v>
      </c>
      <c r="AH620" s="4">
        <v>4.6138313217493003</v>
      </c>
      <c r="AI620" s="4">
        <v>4.0858439999999998</v>
      </c>
      <c r="AJ620" s="4" t="s">
        <v>2924</v>
      </c>
    </row>
    <row r="621" spans="1:36" x14ac:dyDescent="0.3">
      <c r="A621" s="1" t="s">
        <v>615</v>
      </c>
      <c r="B621" s="2">
        <v>4047103</v>
      </c>
      <c r="C621" s="3" t="s">
        <v>2919</v>
      </c>
      <c r="D621" s="4">
        <v>5697.1535183300002</v>
      </c>
      <c r="E621" s="3" t="s">
        <v>2930</v>
      </c>
      <c r="F621" s="3" t="s">
        <v>2931</v>
      </c>
      <c r="G621" s="3" t="s">
        <v>2931</v>
      </c>
      <c r="H621" s="3" t="s">
        <v>2932</v>
      </c>
      <c r="I621" s="3" t="s">
        <v>2933</v>
      </c>
      <c r="J621" s="4">
        <v>2.064565</v>
      </c>
      <c r="K621" s="4">
        <v>5.3875970000000004</v>
      </c>
      <c r="L621" s="4">
        <v>-9.3062039999999993</v>
      </c>
      <c r="M621" s="4">
        <v>-7.4225399999999997</v>
      </c>
      <c r="N621" s="4">
        <v>11.770562770562799</v>
      </c>
      <c r="O621" s="4">
        <v>11.925439000000001</v>
      </c>
      <c r="P621" s="4">
        <v>1.080254</v>
      </c>
      <c r="Q621" s="4" t="s">
        <v>2934</v>
      </c>
      <c r="R621" s="4" t="s">
        <v>2934</v>
      </c>
      <c r="S621" s="3" t="s">
        <v>4359</v>
      </c>
      <c r="T621" s="4">
        <v>27.19</v>
      </c>
      <c r="U621" s="4">
        <v>5697.1535183300002</v>
      </c>
      <c r="V621" s="10" t="s">
        <v>2934</v>
      </c>
      <c r="W621" s="4">
        <v>5.2960647296800296</v>
      </c>
      <c r="X621" s="4">
        <v>32.85</v>
      </c>
      <c r="Y621" s="4">
        <v>17.074999999999999</v>
      </c>
      <c r="Z621" s="4">
        <v>11.719828</v>
      </c>
      <c r="AA621" s="10">
        <v>10.133800454599999</v>
      </c>
      <c r="AB621" s="10">
        <v>10.2914069212</v>
      </c>
      <c r="AC621" s="4" t="s">
        <v>2934</v>
      </c>
      <c r="AD621" s="4" t="s">
        <v>2934</v>
      </c>
      <c r="AE621" s="4" t="s">
        <v>2934</v>
      </c>
      <c r="AF621" s="4" t="s">
        <v>2934</v>
      </c>
      <c r="AG621" s="4" t="s">
        <v>2934</v>
      </c>
      <c r="AH621" s="4" t="s">
        <v>2934</v>
      </c>
      <c r="AI621" s="4">
        <v>1.080254</v>
      </c>
      <c r="AJ621" s="4">
        <v>1.526842</v>
      </c>
    </row>
    <row r="622" spans="1:36" x14ac:dyDescent="0.3">
      <c r="A622" s="1" t="s">
        <v>616</v>
      </c>
      <c r="B622" s="2">
        <v>4044652</v>
      </c>
      <c r="C622" s="3" t="s">
        <v>2919</v>
      </c>
      <c r="D622" s="4">
        <v>1665.16817283</v>
      </c>
      <c r="E622" s="3" t="s">
        <v>2930</v>
      </c>
      <c r="F622" s="3" t="s">
        <v>2931</v>
      </c>
      <c r="G622" s="3" t="s">
        <v>2931</v>
      </c>
      <c r="H622" s="3" t="s">
        <v>2932</v>
      </c>
      <c r="I622" s="3" t="s">
        <v>2933</v>
      </c>
      <c r="J622" s="4">
        <v>-17.801857999999999</v>
      </c>
      <c r="K622" s="4">
        <v>-8.5533870000000007</v>
      </c>
      <c r="L622" s="4">
        <v>-11.253482</v>
      </c>
      <c r="M622" s="4">
        <v>-5.9066749999999999</v>
      </c>
      <c r="N622" s="4">
        <v>106.2</v>
      </c>
      <c r="O622" s="4" t="s">
        <v>2924</v>
      </c>
      <c r="P622" s="4">
        <v>1.5001409999999999</v>
      </c>
      <c r="Q622" s="4" t="s">
        <v>2934</v>
      </c>
      <c r="R622" s="4" t="s">
        <v>2934</v>
      </c>
      <c r="S622" s="3" t="s">
        <v>4360</v>
      </c>
      <c r="T622" s="4">
        <v>15.93</v>
      </c>
      <c r="U622" s="4">
        <v>1665.16817283</v>
      </c>
      <c r="V622" s="10" t="s">
        <v>2934</v>
      </c>
      <c r="W622" s="4">
        <v>0</v>
      </c>
      <c r="X622" s="4">
        <v>20.46</v>
      </c>
      <c r="Y622" s="4">
        <v>13.79</v>
      </c>
      <c r="Z622" s="4">
        <v>106.2</v>
      </c>
      <c r="AA622" s="10">
        <v>39.333333333299997</v>
      </c>
      <c r="AB622" s="10">
        <v>88.5</v>
      </c>
      <c r="AC622" s="4" t="s">
        <v>2934</v>
      </c>
      <c r="AD622" s="4" t="s">
        <v>2934</v>
      </c>
      <c r="AE622" s="4" t="s">
        <v>2934</v>
      </c>
      <c r="AF622" s="4" t="s">
        <v>2934</v>
      </c>
      <c r="AG622" s="4" t="s">
        <v>2934</v>
      </c>
      <c r="AH622" s="4" t="s">
        <v>2934</v>
      </c>
      <c r="AI622" s="4">
        <v>1.5001409999999999</v>
      </c>
      <c r="AJ622" s="5">
        <v>1.690544</v>
      </c>
    </row>
    <row r="623" spans="1:36" x14ac:dyDescent="0.3">
      <c r="A623" s="1" t="s">
        <v>617</v>
      </c>
      <c r="B623" s="2">
        <v>5730563</v>
      </c>
      <c r="C623" s="3" t="s">
        <v>2935</v>
      </c>
      <c r="D623" s="4">
        <v>523.40032650000001</v>
      </c>
      <c r="E623" s="3" t="s">
        <v>2930</v>
      </c>
      <c r="F623" s="3" t="s">
        <v>2953</v>
      </c>
      <c r="G623" s="3" t="s">
        <v>2954</v>
      </c>
      <c r="H623" s="3" t="s">
        <v>2955</v>
      </c>
      <c r="I623" s="3"/>
      <c r="J623" s="4">
        <v>1.574044</v>
      </c>
      <c r="K623" s="4">
        <v>-4.0364190000000004</v>
      </c>
      <c r="L623" s="4">
        <v>-4.5866020000000001</v>
      </c>
      <c r="M623" s="4">
        <v>-11.995547</v>
      </c>
      <c r="N623" s="4" t="s">
        <v>2934</v>
      </c>
      <c r="O623" s="4" t="s">
        <v>2934</v>
      </c>
      <c r="P623" s="4" t="s">
        <v>2934</v>
      </c>
      <c r="Q623" s="4" t="s">
        <v>2934</v>
      </c>
      <c r="R623" s="4" t="s">
        <v>2934</v>
      </c>
      <c r="S623" s="3" t="s">
        <v>4361</v>
      </c>
      <c r="T623" s="4">
        <v>31.62</v>
      </c>
      <c r="U623" s="4">
        <v>523.40032650000001</v>
      </c>
      <c r="V623" s="10" t="s">
        <v>2934</v>
      </c>
      <c r="W623" s="4">
        <v>5.8507273877292896</v>
      </c>
      <c r="X623" s="4">
        <v>36.299999999999997</v>
      </c>
      <c r="Y623" s="4">
        <v>28.76</v>
      </c>
      <c r="Z623" s="4" t="s">
        <v>2934</v>
      </c>
      <c r="AA623" s="10" t="s">
        <v>2934</v>
      </c>
      <c r="AB623" s="10" t="s">
        <v>2934</v>
      </c>
      <c r="AC623" s="4" t="s">
        <v>2934</v>
      </c>
      <c r="AD623" s="4" t="s">
        <v>2934</v>
      </c>
      <c r="AE623" s="4" t="s">
        <v>2934</v>
      </c>
      <c r="AF623" s="4" t="s">
        <v>2934</v>
      </c>
      <c r="AG623" s="4" t="s">
        <v>2934</v>
      </c>
      <c r="AH623" s="4" t="s">
        <v>2934</v>
      </c>
      <c r="AI623" s="4" t="s">
        <v>2934</v>
      </c>
      <c r="AJ623" s="4" t="s">
        <v>2934</v>
      </c>
    </row>
    <row r="624" spans="1:36" x14ac:dyDescent="0.3">
      <c r="A624" s="1" t="s">
        <v>618</v>
      </c>
      <c r="B624" s="2">
        <v>4419132</v>
      </c>
      <c r="C624" s="3" t="s">
        <v>2919</v>
      </c>
      <c r="D624" s="4">
        <v>5050.8445288000003</v>
      </c>
      <c r="E624" s="3" t="s">
        <v>2925</v>
      </c>
      <c r="F624" s="3" t="s">
        <v>2996</v>
      </c>
      <c r="G624" s="3" t="s">
        <v>3120</v>
      </c>
      <c r="H624" s="3" t="s">
        <v>3121</v>
      </c>
      <c r="I624" s="3" t="s">
        <v>3305</v>
      </c>
      <c r="J624" s="4">
        <v>10.125951000000001</v>
      </c>
      <c r="K624" s="4">
        <v>7.3938949999999997</v>
      </c>
      <c r="L624" s="4">
        <v>10.249688000000001</v>
      </c>
      <c r="M624" s="4">
        <v>-0.48456199999999999</v>
      </c>
      <c r="N624" s="4">
        <v>24.557842000000001</v>
      </c>
      <c r="O624" s="4">
        <v>10.838243</v>
      </c>
      <c r="P624" s="4">
        <v>2.8289979999999999</v>
      </c>
      <c r="Q624" s="4">
        <v>8.9789150000000006</v>
      </c>
      <c r="R624" s="4">
        <v>9.7580279999999995</v>
      </c>
      <c r="S624" s="3" t="s">
        <v>4362</v>
      </c>
      <c r="T624" s="4">
        <v>88.31</v>
      </c>
      <c r="U624" s="4">
        <v>5050.8445288000003</v>
      </c>
      <c r="V624" s="10">
        <v>5098.6745279999996</v>
      </c>
      <c r="W624" s="4">
        <v>1.3588495074170499</v>
      </c>
      <c r="X624" s="4">
        <v>91.3</v>
      </c>
      <c r="Y624" s="4">
        <v>73.040000000000006</v>
      </c>
      <c r="Z624" s="4">
        <v>24.557842000000001</v>
      </c>
      <c r="AA624" s="10">
        <v>21.433945777999998</v>
      </c>
      <c r="AB624" s="10">
        <v>22.750575784500001</v>
      </c>
      <c r="AC624" s="4">
        <v>1.5302199999999999</v>
      </c>
      <c r="AD624" s="4">
        <v>1.4848226320168001</v>
      </c>
      <c r="AE624" s="4">
        <v>1.5250931566413</v>
      </c>
      <c r="AF624" s="4">
        <v>8.9789150000000006</v>
      </c>
      <c r="AG624" s="4">
        <v>12.066440724174701</v>
      </c>
      <c r="AH624" s="4">
        <v>12.8707500539197</v>
      </c>
      <c r="AI624" s="4">
        <v>2.8289979999999999</v>
      </c>
      <c r="AJ624" s="4">
        <v>3.007117</v>
      </c>
    </row>
    <row r="625" spans="1:36" x14ac:dyDescent="0.3">
      <c r="A625" s="1" t="s">
        <v>619</v>
      </c>
      <c r="B625" s="2">
        <v>4992112</v>
      </c>
      <c r="C625" s="3" t="s">
        <v>2919</v>
      </c>
      <c r="D625" s="4">
        <v>1048.9010622400001</v>
      </c>
      <c r="E625" s="3" t="s">
        <v>2936</v>
      </c>
      <c r="F625" s="3" t="s">
        <v>2937</v>
      </c>
      <c r="G625" s="3" t="s">
        <v>3044</v>
      </c>
      <c r="H625" s="3" t="s">
        <v>3066</v>
      </c>
      <c r="I625" s="3" t="s">
        <v>3352</v>
      </c>
      <c r="J625" s="4">
        <v>-7.6301160000000001</v>
      </c>
      <c r="K625" s="4">
        <v>13.153822</v>
      </c>
      <c r="L625" s="4">
        <v>1.541453</v>
      </c>
      <c r="M625" s="4">
        <v>-6.0154240000000003</v>
      </c>
      <c r="N625" s="4">
        <v>69.770992000000007</v>
      </c>
      <c r="O625" s="4">
        <v>25.179062999999999</v>
      </c>
      <c r="P625" s="4">
        <v>1.1656299999999999</v>
      </c>
      <c r="Q625" s="4">
        <v>12.519030000000001</v>
      </c>
      <c r="R625" s="4">
        <v>48.759959000000002</v>
      </c>
      <c r="S625" s="3" t="s">
        <v>4363</v>
      </c>
      <c r="T625" s="4">
        <v>36.56</v>
      </c>
      <c r="U625" s="4">
        <v>1048.9010622400001</v>
      </c>
      <c r="V625" s="10">
        <v>1559.5080620000001</v>
      </c>
      <c r="W625" s="4">
        <v>0.76586433260393905</v>
      </c>
      <c r="X625" s="4">
        <v>45.84</v>
      </c>
      <c r="Y625" s="4">
        <v>29.26</v>
      </c>
      <c r="Z625" s="4">
        <v>69.770992000000007</v>
      </c>
      <c r="AA625" s="10">
        <v>11.7658417275</v>
      </c>
      <c r="AB625" s="10">
        <v>12.382097437800001</v>
      </c>
      <c r="AC625" s="4">
        <v>1.556942</v>
      </c>
      <c r="AD625" s="4">
        <v>1.509774577638</v>
      </c>
      <c r="AE625" s="4">
        <v>1.5437645045799999</v>
      </c>
      <c r="AF625" s="4">
        <v>12.519030000000001</v>
      </c>
      <c r="AG625" s="4">
        <v>9.2250089735595999</v>
      </c>
      <c r="AH625" s="4">
        <v>9.5154704886179999</v>
      </c>
      <c r="AI625" s="4">
        <v>1.1656299999999999</v>
      </c>
      <c r="AJ625" s="4" t="s">
        <v>2924</v>
      </c>
    </row>
    <row r="626" spans="1:36" x14ac:dyDescent="0.3">
      <c r="A626" s="1" t="s">
        <v>620</v>
      </c>
      <c r="B626" s="2">
        <v>4057180</v>
      </c>
      <c r="C626" s="3" t="s">
        <v>2919</v>
      </c>
      <c r="D626" s="4">
        <v>146250.35891466</v>
      </c>
      <c r="E626" s="3" t="s">
        <v>3102</v>
      </c>
      <c r="F626" s="3" t="s">
        <v>3103</v>
      </c>
      <c r="G626" s="3" t="s">
        <v>3292</v>
      </c>
      <c r="H626" s="3" t="s">
        <v>3293</v>
      </c>
      <c r="I626" s="3" t="s">
        <v>3105</v>
      </c>
      <c r="J626" s="4">
        <v>-13.136364</v>
      </c>
      <c r="K626" s="4">
        <v>-4.7120420000000003</v>
      </c>
      <c r="L626" s="4">
        <v>-11.095604</v>
      </c>
      <c r="M626" s="4">
        <v>-4.2585170000000003</v>
      </c>
      <c r="N626" s="4">
        <v>10.324149</v>
      </c>
      <c r="O626" s="4">
        <v>13.837799</v>
      </c>
      <c r="P626" s="4">
        <v>1.7085379999999999</v>
      </c>
      <c r="Q626" s="4">
        <v>6.2415229999999999</v>
      </c>
      <c r="R626" s="4">
        <v>10.172105999999999</v>
      </c>
      <c r="S626" s="3" t="s">
        <v>4364</v>
      </c>
      <c r="T626" s="4">
        <v>38.22</v>
      </c>
      <c r="U626" s="4">
        <v>146250.35891466</v>
      </c>
      <c r="V626" s="10">
        <v>239568.35891400001</v>
      </c>
      <c r="W626" s="4">
        <v>3.2443746729460998</v>
      </c>
      <c r="X626" s="4">
        <v>47.11</v>
      </c>
      <c r="Y626" s="4">
        <v>36.43</v>
      </c>
      <c r="Z626" s="4">
        <v>10.324149</v>
      </c>
      <c r="AA626" s="10">
        <v>8.8624031906000003</v>
      </c>
      <c r="AB626" s="10">
        <v>9.0612738415000003</v>
      </c>
      <c r="AC626" s="4">
        <v>1.9466019999999999</v>
      </c>
      <c r="AD626" s="4">
        <v>1.9555750938503</v>
      </c>
      <c r="AE626" s="4">
        <v>1.9406479826089</v>
      </c>
      <c r="AF626" s="4">
        <v>6.2415229999999999</v>
      </c>
      <c r="AG626" s="4">
        <v>6.2542379667776</v>
      </c>
      <c r="AH626" s="4">
        <v>6.3405699393286001</v>
      </c>
      <c r="AI626" s="4">
        <v>1.7085379999999999</v>
      </c>
      <c r="AJ626" s="4" t="s">
        <v>2924</v>
      </c>
    </row>
    <row r="627" spans="1:36" x14ac:dyDescent="0.3">
      <c r="A627" s="1" t="s">
        <v>621</v>
      </c>
      <c r="B627" s="2">
        <v>100206</v>
      </c>
      <c r="C627" s="3" t="s">
        <v>2935</v>
      </c>
      <c r="D627" s="4">
        <v>8043.4071264800004</v>
      </c>
      <c r="E627" s="3" t="s">
        <v>2930</v>
      </c>
      <c r="F627" s="3" t="s">
        <v>2931</v>
      </c>
      <c r="G627" s="3" t="s">
        <v>2931</v>
      </c>
      <c r="H627" s="3" t="s">
        <v>3225</v>
      </c>
      <c r="I627" s="3" t="s">
        <v>2933</v>
      </c>
      <c r="J627" s="4">
        <v>10.877447</v>
      </c>
      <c r="K627" s="4">
        <v>-0.53667299999999996</v>
      </c>
      <c r="L627" s="4">
        <v>-9.8998229999999996</v>
      </c>
      <c r="M627" s="4">
        <v>-8.1405829999999995</v>
      </c>
      <c r="N627" s="4">
        <v>15.29</v>
      </c>
      <c r="O627" s="4">
        <v>4.3277669999999997</v>
      </c>
      <c r="P627" s="4">
        <v>1.1642870000000001</v>
      </c>
      <c r="Q627" s="4" t="s">
        <v>2934</v>
      </c>
      <c r="R627" s="4" t="s">
        <v>2934</v>
      </c>
      <c r="S627" s="3" t="s">
        <v>4365</v>
      </c>
      <c r="T627" s="4">
        <v>61.16</v>
      </c>
      <c r="U627" s="4">
        <v>8043.4071264800004</v>
      </c>
      <c r="V627" s="10" t="s">
        <v>2934</v>
      </c>
      <c r="W627" s="4">
        <v>4.6435578809679496</v>
      </c>
      <c r="X627" s="4">
        <v>73.45</v>
      </c>
      <c r="Y627" s="4">
        <v>45.32</v>
      </c>
      <c r="Z627" s="4">
        <v>15.267099</v>
      </c>
      <c r="AA627" s="10">
        <v>11.6960853684</v>
      </c>
      <c r="AB627" s="10">
        <v>11.448295484300001</v>
      </c>
      <c r="AC627" s="4" t="s">
        <v>2934</v>
      </c>
      <c r="AD627" s="4" t="s">
        <v>2934</v>
      </c>
      <c r="AE627" s="4" t="s">
        <v>2934</v>
      </c>
      <c r="AF627" s="4" t="s">
        <v>2934</v>
      </c>
      <c r="AG627" s="4" t="s">
        <v>2934</v>
      </c>
      <c r="AH627" s="4" t="s">
        <v>2934</v>
      </c>
      <c r="AI627" s="4">
        <v>1.1642870000000001</v>
      </c>
      <c r="AJ627" s="4">
        <v>1.2821530000000001</v>
      </c>
    </row>
    <row r="628" spans="1:36" x14ac:dyDescent="0.3">
      <c r="A628" s="1" t="s">
        <v>622</v>
      </c>
      <c r="B628" s="2">
        <v>4990366</v>
      </c>
      <c r="C628" s="3" t="s">
        <v>2935</v>
      </c>
      <c r="D628" s="4">
        <v>15555.657409519999</v>
      </c>
      <c r="E628" s="3" t="s">
        <v>2936</v>
      </c>
      <c r="F628" s="3" t="s">
        <v>2937</v>
      </c>
      <c r="G628" s="3" t="s">
        <v>3035</v>
      </c>
      <c r="H628" s="3" t="s">
        <v>3035</v>
      </c>
      <c r="I628" s="3" t="s">
        <v>3353</v>
      </c>
      <c r="J628" s="4">
        <v>111.02180300000001</v>
      </c>
      <c r="K628" s="4">
        <v>13.833212</v>
      </c>
      <c r="L628" s="4">
        <v>-7.9391080000000001</v>
      </c>
      <c r="M628" s="4">
        <v>-5.1673049999999998</v>
      </c>
      <c r="N628" s="4">
        <v>33.545524</v>
      </c>
      <c r="O628" s="4">
        <v>21.878243999999999</v>
      </c>
      <c r="P628" s="4">
        <v>9.797542</v>
      </c>
      <c r="Q628" s="4">
        <v>17.187555</v>
      </c>
      <c r="R628" s="4">
        <v>18.971233999999999</v>
      </c>
      <c r="S628" s="3" t="s">
        <v>4366</v>
      </c>
      <c r="T628" s="5">
        <v>438.44</v>
      </c>
      <c r="U628" s="4">
        <v>15555.657409519999</v>
      </c>
      <c r="V628" s="10">
        <v>15443.682408999999</v>
      </c>
      <c r="W628" s="4">
        <v>0.31931393121065599</v>
      </c>
      <c r="X628" s="5">
        <v>510.79</v>
      </c>
      <c r="Y628" s="4">
        <v>194.3</v>
      </c>
      <c r="Z628" s="4">
        <v>33.545524</v>
      </c>
      <c r="AA628" s="10">
        <v>26.713134181000001</v>
      </c>
      <c r="AB628" s="10">
        <v>30.820817619100001</v>
      </c>
      <c r="AC628" s="4">
        <v>2.3696670000000002</v>
      </c>
      <c r="AD628" s="4">
        <v>2.0620721047632999</v>
      </c>
      <c r="AE628" s="4">
        <v>2.2296803622214001</v>
      </c>
      <c r="AF628" s="4">
        <v>17.187555</v>
      </c>
      <c r="AG628" s="4">
        <v>17.043407295929001</v>
      </c>
      <c r="AH628" s="4">
        <v>18.506099737826101</v>
      </c>
      <c r="AI628" s="4">
        <v>9.797542</v>
      </c>
      <c r="AJ628" s="4">
        <v>60.751004999999999</v>
      </c>
    </row>
    <row r="629" spans="1:36" x14ac:dyDescent="0.3">
      <c r="A629" s="1" t="s">
        <v>623</v>
      </c>
      <c r="B629" s="2">
        <v>100184</v>
      </c>
      <c r="C629" s="3" t="s">
        <v>2919</v>
      </c>
      <c r="D629" s="4">
        <v>8486.2910645699994</v>
      </c>
      <c r="E629" s="3" t="s">
        <v>2930</v>
      </c>
      <c r="F629" s="3" t="s">
        <v>2931</v>
      </c>
      <c r="G629" s="3" t="s">
        <v>2931</v>
      </c>
      <c r="H629" s="3" t="s">
        <v>2932</v>
      </c>
      <c r="I629" s="3" t="s">
        <v>2933</v>
      </c>
      <c r="J629" s="4">
        <v>22.581035</v>
      </c>
      <c r="K629" s="4">
        <v>6.9168029999999998</v>
      </c>
      <c r="L629" s="4">
        <v>-6.747217</v>
      </c>
      <c r="M629" s="4">
        <v>-6.6637050000000002</v>
      </c>
      <c r="N629" s="4">
        <v>17.234760239137401</v>
      </c>
      <c r="O629" s="4">
        <v>10.295655</v>
      </c>
      <c r="P629" s="4">
        <v>2.362444</v>
      </c>
      <c r="Q629" s="4" t="s">
        <v>2934</v>
      </c>
      <c r="R629" s="4" t="s">
        <v>2934</v>
      </c>
      <c r="S629" s="3" t="s">
        <v>4367</v>
      </c>
      <c r="T629" s="4">
        <v>63.03</v>
      </c>
      <c r="U629" s="4">
        <v>8486.2910645699994</v>
      </c>
      <c r="V629" s="10" t="s">
        <v>2934</v>
      </c>
      <c r="W629" s="4">
        <v>1.6318762494050501</v>
      </c>
      <c r="X629" s="4">
        <v>72.752380000000002</v>
      </c>
      <c r="Y629" s="4">
        <v>47.085714000000003</v>
      </c>
      <c r="Z629" s="4">
        <v>16.414062999999999</v>
      </c>
      <c r="AA629" s="10">
        <v>17.283172009099999</v>
      </c>
      <c r="AB629" s="10">
        <v>16.301522561599999</v>
      </c>
      <c r="AC629" s="4" t="s">
        <v>2934</v>
      </c>
      <c r="AD629" s="4" t="s">
        <v>2934</v>
      </c>
      <c r="AE629" s="4" t="s">
        <v>2934</v>
      </c>
      <c r="AF629" s="4" t="s">
        <v>2934</v>
      </c>
      <c r="AG629" s="4" t="s">
        <v>2934</v>
      </c>
      <c r="AH629" s="4" t="s">
        <v>2934</v>
      </c>
      <c r="AI629" s="4">
        <v>2.362444</v>
      </c>
      <c r="AJ629" s="4">
        <v>2.470796</v>
      </c>
    </row>
    <row r="630" spans="1:36" x14ac:dyDescent="0.3">
      <c r="A630" s="1" t="s">
        <v>624</v>
      </c>
      <c r="B630" s="2">
        <v>4743346</v>
      </c>
      <c r="C630" s="3" t="s">
        <v>2935</v>
      </c>
      <c r="D630" s="4">
        <v>5731.9956291400003</v>
      </c>
      <c r="E630" s="3" t="s">
        <v>3031</v>
      </c>
      <c r="F630" s="3" t="s">
        <v>3031</v>
      </c>
      <c r="G630" s="3" t="s">
        <v>3051</v>
      </c>
      <c r="H630" s="3" t="s">
        <v>3079</v>
      </c>
      <c r="I630" s="3" t="s">
        <v>3080</v>
      </c>
      <c r="J630" s="4">
        <v>-0.96532700000000005</v>
      </c>
      <c r="K630" s="4">
        <v>-5.6316879999999996</v>
      </c>
      <c r="L630" s="4">
        <v>-15.823845</v>
      </c>
      <c r="M630" s="5">
        <v>-12.130746</v>
      </c>
      <c r="N630" s="4">
        <v>12.142512</v>
      </c>
      <c r="O630" s="4">
        <v>10.120797</v>
      </c>
      <c r="P630" s="4">
        <v>1.334023</v>
      </c>
      <c r="Q630" s="4">
        <v>6.3780659999999996</v>
      </c>
      <c r="R630" s="4">
        <v>12.980568999999999</v>
      </c>
      <c r="S630" s="3" t="s">
        <v>4368</v>
      </c>
      <c r="T630" s="4">
        <v>50.27</v>
      </c>
      <c r="U630" s="4">
        <v>5731.9956291400003</v>
      </c>
      <c r="V630" s="10">
        <v>6240.7266289999998</v>
      </c>
      <c r="W630" s="4">
        <v>1.4322657648696999</v>
      </c>
      <c r="X630" s="4">
        <v>64.53</v>
      </c>
      <c r="Y630" s="4">
        <v>47.42</v>
      </c>
      <c r="Z630" s="4">
        <v>12.142512</v>
      </c>
      <c r="AA630" s="10">
        <v>13.4101967646</v>
      </c>
      <c r="AB630" s="10">
        <v>13.4101967646</v>
      </c>
      <c r="AC630" s="4">
        <v>0.78737699999999999</v>
      </c>
      <c r="AD630" s="4">
        <v>0.79510697444909995</v>
      </c>
      <c r="AE630" s="4">
        <v>0.79510697444909995</v>
      </c>
      <c r="AF630" s="4">
        <v>6.3780659999999996</v>
      </c>
      <c r="AG630" s="4">
        <v>6.6724001595587001</v>
      </c>
      <c r="AH630" s="4">
        <v>6.6724001595587001</v>
      </c>
      <c r="AI630" s="4">
        <v>1.334023</v>
      </c>
      <c r="AJ630" s="4">
        <v>1.5590010000000001</v>
      </c>
    </row>
    <row r="631" spans="1:36" x14ac:dyDescent="0.3">
      <c r="A631" s="1" t="s">
        <v>625</v>
      </c>
      <c r="B631" s="2">
        <v>100185</v>
      </c>
      <c r="C631" s="3" t="s">
        <v>2935</v>
      </c>
      <c r="D631" s="4">
        <v>3292.3737467999999</v>
      </c>
      <c r="E631" s="3" t="s">
        <v>2930</v>
      </c>
      <c r="F631" s="3" t="s">
        <v>2931</v>
      </c>
      <c r="G631" s="3" t="s">
        <v>2931</v>
      </c>
      <c r="H631" s="3" t="s">
        <v>2932</v>
      </c>
      <c r="I631" s="3" t="s">
        <v>2933</v>
      </c>
      <c r="J631" s="4">
        <v>17.988322</v>
      </c>
      <c r="K631" s="4">
        <v>6.6212770000000001</v>
      </c>
      <c r="L631" s="4">
        <v>-7.6787029999999996</v>
      </c>
      <c r="M631" s="4">
        <v>-6.0587879999999998</v>
      </c>
      <c r="N631" s="4">
        <v>20.012779552715699</v>
      </c>
      <c r="O631" s="4">
        <v>16.333767999999999</v>
      </c>
      <c r="P631" s="5">
        <v>1.844034</v>
      </c>
      <c r="Q631" s="4" t="s">
        <v>2934</v>
      </c>
      <c r="R631" s="4" t="s">
        <v>2934</v>
      </c>
      <c r="S631" s="3" t="s">
        <v>4369</v>
      </c>
      <c r="T631" s="4">
        <v>62.64</v>
      </c>
      <c r="U631" s="4">
        <v>3292.3737467999999</v>
      </c>
      <c r="V631" s="10" t="s">
        <v>2934</v>
      </c>
      <c r="W631" s="4">
        <v>2.9374201787994898</v>
      </c>
      <c r="X631" s="4">
        <v>73.3857</v>
      </c>
      <c r="Y631" s="4">
        <v>41.5</v>
      </c>
      <c r="Z631" s="4">
        <v>20.025575</v>
      </c>
      <c r="AA631" s="10">
        <v>16.593377483400001</v>
      </c>
      <c r="AB631" s="10">
        <v>18.459743084199999</v>
      </c>
      <c r="AC631" s="4" t="s">
        <v>2934</v>
      </c>
      <c r="AD631" s="4" t="s">
        <v>2934</v>
      </c>
      <c r="AE631" s="4" t="s">
        <v>2934</v>
      </c>
      <c r="AF631" s="4" t="s">
        <v>2934</v>
      </c>
      <c r="AG631" s="4" t="s">
        <v>2934</v>
      </c>
      <c r="AH631" s="4" t="s">
        <v>2934</v>
      </c>
      <c r="AI631" s="5">
        <v>1.844034</v>
      </c>
      <c r="AJ631" s="4">
        <v>3.7219250000000001</v>
      </c>
    </row>
    <row r="632" spans="1:36" x14ac:dyDescent="0.3">
      <c r="A632" s="1" t="s">
        <v>626</v>
      </c>
      <c r="B632" s="2">
        <v>4584959</v>
      </c>
      <c r="C632" s="3" t="s">
        <v>2935</v>
      </c>
      <c r="D632" s="4">
        <v>517.3716392</v>
      </c>
      <c r="E632" s="3" t="s">
        <v>2976</v>
      </c>
      <c r="F632" s="3" t="s">
        <v>2977</v>
      </c>
      <c r="G632" s="3" t="s">
        <v>3078</v>
      </c>
      <c r="H632" s="3" t="s">
        <v>3078</v>
      </c>
      <c r="I632" s="3" t="s">
        <v>2979</v>
      </c>
      <c r="J632" s="4">
        <v>-31.769088</v>
      </c>
      <c r="K632" s="4">
        <v>11.571255000000001</v>
      </c>
      <c r="L632" s="4">
        <v>-0.38064199999999998</v>
      </c>
      <c r="M632" s="4">
        <v>1.2714209999999999</v>
      </c>
      <c r="N632" s="4" t="s">
        <v>2924</v>
      </c>
      <c r="O632" s="4">
        <v>8.3959670000000006</v>
      </c>
      <c r="P632" s="5">
        <v>1.024437</v>
      </c>
      <c r="Q632" s="4">
        <v>15.417052</v>
      </c>
      <c r="R632" s="4">
        <v>14.607063999999999</v>
      </c>
      <c r="S632" s="3" t="s">
        <v>4370</v>
      </c>
      <c r="T632" s="4">
        <v>18.32</v>
      </c>
      <c r="U632" s="4">
        <v>517.3716392</v>
      </c>
      <c r="V632" s="10">
        <v>982.26663900000005</v>
      </c>
      <c r="W632" s="4">
        <v>10.1528384279476</v>
      </c>
      <c r="X632" s="4">
        <v>28.1</v>
      </c>
      <c r="Y632" s="4">
        <v>15.06</v>
      </c>
      <c r="Z632" s="4" t="s">
        <v>2924</v>
      </c>
      <c r="AA632" s="10">
        <v>53.882352941100002</v>
      </c>
      <c r="AB632" s="10" t="s">
        <v>2924</v>
      </c>
      <c r="AC632" s="4">
        <v>8.4962339999999994</v>
      </c>
      <c r="AD632" s="4">
        <v>7.9782601798763997</v>
      </c>
      <c r="AE632" s="4">
        <v>8.4595932746403992</v>
      </c>
      <c r="AF632" s="4">
        <v>15.417052</v>
      </c>
      <c r="AG632" s="4">
        <v>10.963898594724901</v>
      </c>
      <c r="AH632" s="4">
        <v>11.663796698925401</v>
      </c>
      <c r="AI632" s="5">
        <v>1.024437</v>
      </c>
      <c r="AJ632" s="4">
        <v>1.02904</v>
      </c>
    </row>
    <row r="633" spans="1:36" x14ac:dyDescent="0.3">
      <c r="A633" s="1" t="s">
        <v>627</v>
      </c>
      <c r="B633" s="2">
        <v>100405</v>
      </c>
      <c r="C633" s="3" t="s">
        <v>2919</v>
      </c>
      <c r="D633" s="4">
        <v>982.17043196999998</v>
      </c>
      <c r="E633" s="3" t="s">
        <v>2930</v>
      </c>
      <c r="F633" s="3" t="s">
        <v>2931</v>
      </c>
      <c r="G633" s="3" t="s">
        <v>2931</v>
      </c>
      <c r="H633" s="3" t="s">
        <v>2932</v>
      </c>
      <c r="I633" s="3" t="s">
        <v>2933</v>
      </c>
      <c r="J633" s="4">
        <v>22.252192000000001</v>
      </c>
      <c r="K633" s="4">
        <v>10.50386</v>
      </c>
      <c r="L633" s="4">
        <v>-5.7038840000000004</v>
      </c>
      <c r="M633" s="4">
        <v>-5.8833710000000004</v>
      </c>
      <c r="N633" s="4">
        <v>12.361363636363601</v>
      </c>
      <c r="O633" s="4">
        <v>10.117188000000001</v>
      </c>
      <c r="P633" s="4">
        <v>1.2906359999999999</v>
      </c>
      <c r="Q633" s="4" t="s">
        <v>2934</v>
      </c>
      <c r="R633" s="4" t="s">
        <v>2934</v>
      </c>
      <c r="S633" s="3" t="s">
        <v>4371</v>
      </c>
      <c r="T633" s="4">
        <v>54.39</v>
      </c>
      <c r="U633" s="4">
        <v>982.17043196999998</v>
      </c>
      <c r="V633" s="10" t="s">
        <v>2934</v>
      </c>
      <c r="W633" s="4">
        <v>3.4565177422320299</v>
      </c>
      <c r="X633" s="4">
        <v>61.664999999999999</v>
      </c>
      <c r="Y633" s="4">
        <v>38.44</v>
      </c>
      <c r="Z633" s="4">
        <v>12.361364</v>
      </c>
      <c r="AA633" s="10">
        <v>11.3076923076</v>
      </c>
      <c r="AB633" s="10">
        <v>11.945103912900001</v>
      </c>
      <c r="AC633" s="4" t="s">
        <v>2934</v>
      </c>
      <c r="AD633" s="4" t="s">
        <v>2934</v>
      </c>
      <c r="AE633" s="4" t="s">
        <v>2934</v>
      </c>
      <c r="AF633" s="4" t="s">
        <v>2934</v>
      </c>
      <c r="AG633" s="4" t="s">
        <v>2934</v>
      </c>
      <c r="AH633" s="4" t="s">
        <v>2934</v>
      </c>
      <c r="AI633" s="4">
        <v>1.2906359999999999</v>
      </c>
      <c r="AJ633" s="4">
        <v>1.412177</v>
      </c>
    </row>
    <row r="634" spans="1:36" x14ac:dyDescent="0.3">
      <c r="A634" s="1" t="s">
        <v>628</v>
      </c>
      <c r="B634" s="2">
        <v>4963317</v>
      </c>
      <c r="C634" s="3" t="s">
        <v>2919</v>
      </c>
      <c r="D634" s="4">
        <v>6940.6216308000003</v>
      </c>
      <c r="E634" s="3" t="s">
        <v>2945</v>
      </c>
      <c r="F634" s="3" t="s">
        <v>2946</v>
      </c>
      <c r="G634" s="3" t="s">
        <v>2947</v>
      </c>
      <c r="H634" s="3" t="s">
        <v>2948</v>
      </c>
      <c r="I634" s="3" t="s">
        <v>2949</v>
      </c>
      <c r="J634" s="4">
        <v>98.611110999999994</v>
      </c>
      <c r="K634" s="4">
        <v>4.331537</v>
      </c>
      <c r="L634" s="4">
        <v>-7.1537199999999999</v>
      </c>
      <c r="M634" s="4">
        <v>-5.9043219999999996</v>
      </c>
      <c r="N634" s="4">
        <v>40.317501</v>
      </c>
      <c r="O634" s="4">
        <v>31.657359</v>
      </c>
      <c r="P634" s="4">
        <v>24.992915</v>
      </c>
      <c r="Q634" s="4">
        <v>66.913075000000006</v>
      </c>
      <c r="R634" s="4">
        <v>27.018948999999999</v>
      </c>
      <c r="S634" s="3" t="s">
        <v>4372</v>
      </c>
      <c r="T634" s="5">
        <v>158.72999999999999</v>
      </c>
      <c r="U634" s="4">
        <v>6940.6216308000003</v>
      </c>
      <c r="V634" s="10">
        <v>6650.0556299999998</v>
      </c>
      <c r="W634" s="4">
        <v>0</v>
      </c>
      <c r="X634" s="4">
        <v>178.72</v>
      </c>
      <c r="Y634" s="4">
        <v>73.33</v>
      </c>
      <c r="Z634" s="4">
        <v>40.317501</v>
      </c>
      <c r="AA634" s="10">
        <v>43.986587596200003</v>
      </c>
      <c r="AB634" s="10">
        <v>46.219160292200002</v>
      </c>
      <c r="AC634" s="4">
        <v>7.4049950000000004</v>
      </c>
      <c r="AD634" s="4">
        <v>6.5900388283822</v>
      </c>
      <c r="AE634" s="4">
        <v>6.9593827968635997</v>
      </c>
      <c r="AF634" s="4">
        <v>66.913075000000006</v>
      </c>
      <c r="AG634" s="4">
        <v>30.678004193394401</v>
      </c>
      <c r="AH634" s="4">
        <v>32.339634467926302</v>
      </c>
      <c r="AI634" s="4">
        <v>24.992915</v>
      </c>
      <c r="AJ634" s="4">
        <v>56.669046999999999</v>
      </c>
    </row>
    <row r="635" spans="1:36" x14ac:dyDescent="0.3">
      <c r="A635" s="1" t="s">
        <v>629</v>
      </c>
      <c r="B635" s="2">
        <v>4349204</v>
      </c>
      <c r="C635" s="3" t="s">
        <v>2935</v>
      </c>
      <c r="D635" s="4">
        <v>3223.09334223</v>
      </c>
      <c r="E635" s="3" t="s">
        <v>3031</v>
      </c>
      <c r="F635" s="3" t="s">
        <v>3031</v>
      </c>
      <c r="G635" s="3" t="s">
        <v>3051</v>
      </c>
      <c r="H635" s="3" t="s">
        <v>3052</v>
      </c>
      <c r="I635" s="3" t="s">
        <v>3354</v>
      </c>
      <c r="J635" s="4">
        <v>-16.015884</v>
      </c>
      <c r="K635" s="4">
        <v>-7.1689829999999999</v>
      </c>
      <c r="L635" s="4">
        <v>4.5304779999999996</v>
      </c>
      <c r="M635" s="4">
        <v>-1.0911930000000001</v>
      </c>
      <c r="N635" s="4">
        <v>8.7577639999999999</v>
      </c>
      <c r="O635" s="4">
        <v>64.744898000000006</v>
      </c>
      <c r="P635" s="4">
        <v>0.96005399999999996</v>
      </c>
      <c r="Q635" s="4">
        <v>6.7054049999999998</v>
      </c>
      <c r="R635" s="4" t="s">
        <v>2924</v>
      </c>
      <c r="S635" s="3" t="s">
        <v>4373</v>
      </c>
      <c r="T635" s="5">
        <v>12.69</v>
      </c>
      <c r="U635" s="4">
        <v>3223.09334223</v>
      </c>
      <c r="V635" s="10">
        <v>3621.7973419999998</v>
      </c>
      <c r="W635" s="4">
        <v>0.57210401891252904</v>
      </c>
      <c r="X635" s="4">
        <v>18.84</v>
      </c>
      <c r="Y635" s="4">
        <v>11.61</v>
      </c>
      <c r="Z635" s="4">
        <v>8.9681979999999992</v>
      </c>
      <c r="AA635" s="10">
        <v>9.8372093022999998</v>
      </c>
      <c r="AB635" s="10">
        <v>11.1315789473</v>
      </c>
      <c r="AC635" s="4">
        <v>3.2663730000000002</v>
      </c>
      <c r="AD635" s="4">
        <v>3.1209697142145001</v>
      </c>
      <c r="AE635" s="4">
        <v>3.1064683248627998</v>
      </c>
      <c r="AF635" s="4">
        <v>6.7054049999999998</v>
      </c>
      <c r="AG635" s="4">
        <v>7.0284455321269999</v>
      </c>
      <c r="AH635" s="4">
        <v>7.6183293335217002</v>
      </c>
      <c r="AI635" s="4">
        <v>0.96005399999999996</v>
      </c>
      <c r="AJ635" s="4">
        <v>0.97720600000000002</v>
      </c>
    </row>
    <row r="636" spans="1:36" x14ac:dyDescent="0.3">
      <c r="A636" s="1" t="s">
        <v>630</v>
      </c>
      <c r="B636" s="2">
        <v>4288374</v>
      </c>
      <c r="C636" s="3" t="s">
        <v>2935</v>
      </c>
      <c r="D636" s="4">
        <v>1766.4808780999999</v>
      </c>
      <c r="E636" s="3" t="s">
        <v>2930</v>
      </c>
      <c r="F636" s="3" t="s">
        <v>2953</v>
      </c>
      <c r="G636" s="3" t="s">
        <v>2953</v>
      </c>
      <c r="H636" s="3" t="s">
        <v>3239</v>
      </c>
      <c r="I636" s="3" t="s">
        <v>3155</v>
      </c>
      <c r="J636" s="4">
        <v>4.70852</v>
      </c>
      <c r="K636" s="4">
        <v>8.1519220000000008</v>
      </c>
      <c r="L636" s="4">
        <v>1.6986060000000001</v>
      </c>
      <c r="M636" s="4">
        <v>-1.1430990000000001</v>
      </c>
      <c r="N636" s="4" t="s">
        <v>2924</v>
      </c>
      <c r="O636" s="4" t="s">
        <v>2924</v>
      </c>
      <c r="P636" s="4">
        <v>1.94957</v>
      </c>
      <c r="Q636" s="4">
        <v>9.6864360000000005</v>
      </c>
      <c r="R636" s="4">
        <v>65.930629999999994</v>
      </c>
      <c r="S636" s="3" t="s">
        <v>4374</v>
      </c>
      <c r="T636" s="4">
        <v>23.35</v>
      </c>
      <c r="U636" s="4">
        <v>1766.4808780999999</v>
      </c>
      <c r="V636" s="10">
        <v>4264.6568779999998</v>
      </c>
      <c r="W636" s="4">
        <v>4.2826552462526797</v>
      </c>
      <c r="X636" s="4">
        <v>25.07</v>
      </c>
      <c r="Y636" s="4">
        <v>19.760000000000002</v>
      </c>
      <c r="Z636" s="4">
        <v>41.400708999999999</v>
      </c>
      <c r="AA636" s="10">
        <v>30.206985769700001</v>
      </c>
      <c r="AB636" s="10" t="s">
        <v>2924</v>
      </c>
      <c r="AC636" s="4">
        <v>1.924053</v>
      </c>
      <c r="AD636" s="4">
        <v>1.7536478307954</v>
      </c>
      <c r="AE636" s="4">
        <v>1.8734123186220999</v>
      </c>
      <c r="AF636" s="4">
        <v>9.6864360000000005</v>
      </c>
      <c r="AG636" s="4">
        <v>9.3328783117969998</v>
      </c>
      <c r="AH636" s="4">
        <v>9.9540579832600002</v>
      </c>
      <c r="AI636" s="4">
        <v>1.94957</v>
      </c>
      <c r="AJ636" s="4" t="s">
        <v>2924</v>
      </c>
    </row>
    <row r="637" spans="1:36" x14ac:dyDescent="0.3">
      <c r="A637" s="1" t="s">
        <v>631</v>
      </c>
      <c r="B637" s="2">
        <v>4349405</v>
      </c>
      <c r="C637" s="3" t="s">
        <v>2935</v>
      </c>
      <c r="D637" s="4">
        <v>441.88677338000002</v>
      </c>
      <c r="E637" s="3" t="s">
        <v>3031</v>
      </c>
      <c r="F637" s="3" t="s">
        <v>3031</v>
      </c>
      <c r="G637" s="3" t="s">
        <v>3051</v>
      </c>
      <c r="H637" s="3" t="s">
        <v>3270</v>
      </c>
      <c r="I637" s="3" t="s">
        <v>3271</v>
      </c>
      <c r="J637" s="4">
        <v>-59.575274999999998</v>
      </c>
      <c r="K637" s="4">
        <v>-5.9964729999999999</v>
      </c>
      <c r="L637" s="4">
        <v>-28.504359999999998</v>
      </c>
      <c r="M637" s="4">
        <v>-18.376722999999998</v>
      </c>
      <c r="N637" s="4" t="s">
        <v>2924</v>
      </c>
      <c r="O637" s="4" t="s">
        <v>2924</v>
      </c>
      <c r="P637" s="4">
        <v>1.3932819999999999</v>
      </c>
      <c r="Q637" s="4">
        <v>8.1225380000000005</v>
      </c>
      <c r="R637" s="4" t="s">
        <v>2924</v>
      </c>
      <c r="S637" s="3" t="s">
        <v>4375</v>
      </c>
      <c r="T637" s="4">
        <v>10.66</v>
      </c>
      <c r="U637" s="4">
        <v>441.88677338000002</v>
      </c>
      <c r="V637" s="10">
        <v>1404.3867729999999</v>
      </c>
      <c r="W637" s="4">
        <v>0</v>
      </c>
      <c r="X637" s="4">
        <v>26.94</v>
      </c>
      <c r="Y637" s="4">
        <v>7.51</v>
      </c>
      <c r="Z637" s="4" t="s">
        <v>2924</v>
      </c>
      <c r="AA637" s="10">
        <v>44.416666666600001</v>
      </c>
      <c r="AB637" s="11">
        <v>44.416666666600001</v>
      </c>
      <c r="AC637" s="4">
        <v>1.256834</v>
      </c>
      <c r="AD637" s="4">
        <v>1.2092223905252999</v>
      </c>
      <c r="AE637" s="4">
        <v>1.2092223905252999</v>
      </c>
      <c r="AF637" s="4">
        <v>8.1225380000000005</v>
      </c>
      <c r="AG637" s="4">
        <v>7.6588512073084001</v>
      </c>
      <c r="AH637" s="4">
        <v>7.6588512073084001</v>
      </c>
      <c r="AI637" s="4">
        <v>1.3932819999999999</v>
      </c>
      <c r="AJ637" s="4">
        <v>6.2742789999999999</v>
      </c>
    </row>
    <row r="638" spans="1:36" x14ac:dyDescent="0.3">
      <c r="A638" s="1" t="s">
        <v>632</v>
      </c>
      <c r="B638" s="2">
        <v>6529059</v>
      </c>
      <c r="C638" s="3" t="s">
        <v>2935</v>
      </c>
      <c r="D638" s="4">
        <v>3179.2137999299998</v>
      </c>
      <c r="E638" s="3" t="s">
        <v>2976</v>
      </c>
      <c r="F638" s="3" t="s">
        <v>3316</v>
      </c>
      <c r="G638" s="3" t="s">
        <v>3316</v>
      </c>
      <c r="H638" s="3" t="s">
        <v>3317</v>
      </c>
      <c r="I638" s="3" t="s">
        <v>3276</v>
      </c>
      <c r="J638" s="4">
        <v>78.510029000000003</v>
      </c>
      <c r="K638" s="4">
        <v>0.646204</v>
      </c>
      <c r="L638" s="4">
        <v>-3.2608700000000002</v>
      </c>
      <c r="M638" s="5">
        <v>-7.9763659999999996</v>
      </c>
      <c r="N638" s="4" t="s">
        <v>2924</v>
      </c>
      <c r="O638" s="4">
        <v>80.909091000000004</v>
      </c>
      <c r="P638" s="4">
        <v>7.3902729999999996</v>
      </c>
      <c r="Q638" s="4">
        <v>42.839196999999999</v>
      </c>
      <c r="R638" s="4">
        <v>20.738218</v>
      </c>
      <c r="S638" s="3" t="s">
        <v>4376</v>
      </c>
      <c r="T638" s="4">
        <v>6.23</v>
      </c>
      <c r="U638" s="4">
        <v>3179.2137999299998</v>
      </c>
      <c r="V638" s="10">
        <v>3479.6137990000002</v>
      </c>
      <c r="W638" s="4">
        <v>0</v>
      </c>
      <c r="X638" s="5">
        <v>7.69</v>
      </c>
      <c r="Y638" s="5">
        <v>2.89</v>
      </c>
      <c r="Z638" s="4" t="s">
        <v>2924</v>
      </c>
      <c r="AA638" s="10" t="s">
        <v>2924</v>
      </c>
      <c r="AB638" s="10" t="s">
        <v>2924</v>
      </c>
      <c r="AC638" s="4">
        <v>0.65099099999999999</v>
      </c>
      <c r="AD638" s="4">
        <v>0.55532225160540005</v>
      </c>
      <c r="AE638" s="4">
        <v>0.62757251434030004</v>
      </c>
      <c r="AF638" s="4">
        <v>42.839196999999999</v>
      </c>
      <c r="AG638" s="4">
        <v>16.1725157513618</v>
      </c>
      <c r="AH638" s="4">
        <v>30.099853497787901</v>
      </c>
      <c r="AI638" s="4">
        <v>7.3902729999999996</v>
      </c>
      <c r="AJ638" s="4">
        <v>28.447489000000001</v>
      </c>
    </row>
    <row r="639" spans="1:36" x14ac:dyDescent="0.3">
      <c r="A639" s="1" t="s">
        <v>633</v>
      </c>
      <c r="B639" s="2">
        <v>5221583</v>
      </c>
      <c r="C639" s="3" t="s">
        <v>2940</v>
      </c>
      <c r="D639" s="4">
        <v>1397.7577868799999</v>
      </c>
      <c r="E639" s="3" t="s">
        <v>2945</v>
      </c>
      <c r="F639" s="3" t="s">
        <v>3021</v>
      </c>
      <c r="G639" s="3" t="s">
        <v>3157</v>
      </c>
      <c r="H639" s="3" t="s">
        <v>3157</v>
      </c>
      <c r="I639" s="3" t="s">
        <v>3355</v>
      </c>
      <c r="J639" s="4">
        <v>188.88888900000001</v>
      </c>
      <c r="K639" s="4">
        <v>17.830608999999999</v>
      </c>
      <c r="L639" s="4">
        <v>2.9870130000000001</v>
      </c>
      <c r="M639" s="4">
        <v>-4.1691839999999996</v>
      </c>
      <c r="N639" s="4" t="s">
        <v>2924</v>
      </c>
      <c r="O639" s="4">
        <v>3.711678</v>
      </c>
      <c r="P639" s="4" t="s">
        <v>2924</v>
      </c>
      <c r="Q639" s="4">
        <v>11.309174000000001</v>
      </c>
      <c r="R639" s="4">
        <v>14.402925</v>
      </c>
      <c r="S639" s="3" t="s">
        <v>4377</v>
      </c>
      <c r="T639" s="4">
        <v>15.86</v>
      </c>
      <c r="U639" s="4">
        <v>1397.7577868799999</v>
      </c>
      <c r="V639" s="10">
        <v>1678.012786</v>
      </c>
      <c r="W639" s="4">
        <v>0</v>
      </c>
      <c r="X639" s="4">
        <v>17.03</v>
      </c>
      <c r="Y639" s="4">
        <v>4.6100000000000003</v>
      </c>
      <c r="Z639" s="4" t="s">
        <v>2924</v>
      </c>
      <c r="AA639" s="10">
        <v>15.3563129357</v>
      </c>
      <c r="AB639" s="10">
        <v>15.502057492400001</v>
      </c>
      <c r="AC639" s="4">
        <v>3.9989629999999998</v>
      </c>
      <c r="AD639" s="4">
        <v>3.8134964154998001</v>
      </c>
      <c r="AE639" s="4">
        <v>3.9741434110589999</v>
      </c>
      <c r="AF639" s="4">
        <v>11.309174000000001</v>
      </c>
      <c r="AG639" s="4">
        <v>11.0325753437627</v>
      </c>
      <c r="AH639" s="4">
        <v>11.1840848752268</v>
      </c>
      <c r="AI639" s="4" t="s">
        <v>2924</v>
      </c>
      <c r="AJ639" s="4" t="s">
        <v>2924</v>
      </c>
    </row>
    <row r="640" spans="1:36" x14ac:dyDescent="0.3">
      <c r="A640" s="1" t="s">
        <v>634</v>
      </c>
      <c r="B640" s="2">
        <v>11028051</v>
      </c>
      <c r="C640" s="3" t="s">
        <v>2935</v>
      </c>
      <c r="D640" s="4">
        <v>4623.5634038999997</v>
      </c>
      <c r="E640" s="3" t="s">
        <v>3093</v>
      </c>
      <c r="F640" s="3" t="s">
        <v>3093</v>
      </c>
      <c r="G640" s="3" t="s">
        <v>3094</v>
      </c>
      <c r="H640" s="3" t="s">
        <v>3147</v>
      </c>
      <c r="I640" s="3" t="s">
        <v>3148</v>
      </c>
      <c r="J640" s="4">
        <v>73.274918</v>
      </c>
      <c r="K640" s="4">
        <v>46.210720999999999</v>
      </c>
      <c r="L640" s="4">
        <v>5.4666670000000002</v>
      </c>
      <c r="M640" s="4">
        <v>-5.8333329999999997</v>
      </c>
      <c r="N640" s="4" t="s">
        <v>2924</v>
      </c>
      <c r="O640" s="4" t="s">
        <v>2924</v>
      </c>
      <c r="P640" s="4">
        <v>2.0142600000000002</v>
      </c>
      <c r="Q640" s="4">
        <v>11.574823</v>
      </c>
      <c r="R640" s="4" t="s">
        <v>2924</v>
      </c>
      <c r="S640" s="3" t="s">
        <v>4378</v>
      </c>
      <c r="T640" s="4">
        <v>15.82</v>
      </c>
      <c r="U640" s="4">
        <v>4623.5634038999997</v>
      </c>
      <c r="V640" s="10">
        <v>7707.7554030000001</v>
      </c>
      <c r="W640" s="4">
        <v>0</v>
      </c>
      <c r="X640" s="4">
        <v>17.79</v>
      </c>
      <c r="Y640" s="5">
        <v>7.07</v>
      </c>
      <c r="Z640" s="4" t="s">
        <v>2924</v>
      </c>
      <c r="AA640" s="10">
        <v>47.6936991257</v>
      </c>
      <c r="AB640" s="10" t="s">
        <v>2924</v>
      </c>
      <c r="AC640" s="4">
        <v>5.9397479999999998</v>
      </c>
      <c r="AD640" s="4">
        <v>4.8171038631299004</v>
      </c>
      <c r="AE640" s="4">
        <v>6.0450369252265999</v>
      </c>
      <c r="AF640" s="4">
        <v>11.574823</v>
      </c>
      <c r="AG640" s="4">
        <v>7.2514444812715002</v>
      </c>
      <c r="AH640" s="4">
        <v>9.0821940762678999</v>
      </c>
      <c r="AI640" s="4">
        <v>2.0142600000000002</v>
      </c>
      <c r="AJ640" s="4">
        <v>2.359785</v>
      </c>
    </row>
    <row r="641" spans="1:36" x14ac:dyDescent="0.3">
      <c r="A641" s="1" t="s">
        <v>635</v>
      </c>
      <c r="B641" s="2">
        <v>4101861</v>
      </c>
      <c r="C641" s="3" t="s">
        <v>2935</v>
      </c>
      <c r="D641" s="4">
        <v>12940.157724819999</v>
      </c>
      <c r="E641" s="3" t="s">
        <v>3006</v>
      </c>
      <c r="F641" s="3" t="s">
        <v>3007</v>
      </c>
      <c r="G641" s="3" t="s">
        <v>3008</v>
      </c>
      <c r="H641" s="3" t="s">
        <v>3009</v>
      </c>
      <c r="I641" s="3" t="s">
        <v>3356</v>
      </c>
      <c r="J641" s="4">
        <v>-5.4082350000000003</v>
      </c>
      <c r="K641" s="4">
        <v>-16.068111999999999</v>
      </c>
      <c r="L641" s="4">
        <v>-3.6873000000000003E-2</v>
      </c>
      <c r="M641" s="4">
        <v>-3.8652479999999998</v>
      </c>
      <c r="N641" s="4" t="s">
        <v>2934</v>
      </c>
      <c r="O641" s="4" t="s">
        <v>2934</v>
      </c>
      <c r="P641" s="4" t="s">
        <v>2934</v>
      </c>
      <c r="Q641" s="4" t="s">
        <v>2934</v>
      </c>
      <c r="R641" s="4" t="s">
        <v>2934</v>
      </c>
      <c r="S641" s="3" t="s">
        <v>4379</v>
      </c>
      <c r="T641" s="4">
        <v>27.11</v>
      </c>
      <c r="U641" s="4">
        <v>12940.157724819999</v>
      </c>
      <c r="V641" s="10">
        <v>21366.357724000001</v>
      </c>
      <c r="W641" s="4">
        <v>5.1641460715603102</v>
      </c>
      <c r="X641" s="4">
        <v>33.24</v>
      </c>
      <c r="Y641" s="4">
        <v>26.21</v>
      </c>
      <c r="Z641" s="4" t="s">
        <v>2934</v>
      </c>
      <c r="AA641" s="10">
        <v>10.8418316336</v>
      </c>
      <c r="AB641" s="10">
        <v>11.0170559143</v>
      </c>
      <c r="AC641" s="4" t="s">
        <v>2934</v>
      </c>
      <c r="AD641" s="4">
        <v>1.7908008441114001</v>
      </c>
      <c r="AE641" s="4">
        <v>1.7999402201725001</v>
      </c>
      <c r="AF641" s="4" t="s">
        <v>2934</v>
      </c>
      <c r="AG641" s="4">
        <v>9.7758016604218003</v>
      </c>
      <c r="AH641" s="4">
        <v>9.6100961171633994</v>
      </c>
      <c r="AI641" s="4" t="s">
        <v>2934</v>
      </c>
      <c r="AJ641" s="4" t="s">
        <v>2934</v>
      </c>
    </row>
    <row r="642" spans="1:36" x14ac:dyDescent="0.3">
      <c r="A642" s="1" t="s">
        <v>636</v>
      </c>
      <c r="B642" s="2">
        <v>118337633</v>
      </c>
      <c r="C642" s="3" t="s">
        <v>2935</v>
      </c>
      <c r="D642" s="4">
        <v>2550.6903650899999</v>
      </c>
      <c r="E642" s="3" t="s">
        <v>2920</v>
      </c>
      <c r="F642" s="3" t="s">
        <v>2960</v>
      </c>
      <c r="G642" s="3" t="s">
        <v>2973</v>
      </c>
      <c r="H642" s="3" t="s">
        <v>2974</v>
      </c>
      <c r="I642" s="3" t="s">
        <v>3357</v>
      </c>
      <c r="J642" s="4">
        <v>-10.898577</v>
      </c>
      <c r="K642" s="4">
        <v>-12.379702999999999</v>
      </c>
      <c r="L642" s="4">
        <v>-5.7855129999999999</v>
      </c>
      <c r="M642" s="4">
        <v>-2.2926829999999998</v>
      </c>
      <c r="N642" s="4">
        <v>12.565872000000001</v>
      </c>
      <c r="O642" s="4">
        <v>11.692936</v>
      </c>
      <c r="P642" s="4">
        <v>9.1838610000000003</v>
      </c>
      <c r="Q642" s="4">
        <v>9.0697410000000005</v>
      </c>
      <c r="R642" s="4" t="s">
        <v>2934</v>
      </c>
      <c r="S642" s="3" t="s">
        <v>4380</v>
      </c>
      <c r="T642" s="4">
        <v>20.03</v>
      </c>
      <c r="U642" s="4">
        <v>2550.6903650899999</v>
      </c>
      <c r="V642" s="10">
        <v>4385.1153649999997</v>
      </c>
      <c r="W642" s="4">
        <v>1.24812780828757</v>
      </c>
      <c r="X642" s="4">
        <v>24.805</v>
      </c>
      <c r="Y642" s="4">
        <v>18.89</v>
      </c>
      <c r="Z642" s="4">
        <v>12.565872000000001</v>
      </c>
      <c r="AA642" s="10">
        <v>16.669440745599999</v>
      </c>
      <c r="AB642" s="10" t="s">
        <v>2934</v>
      </c>
      <c r="AC642" s="4">
        <v>2.3376169999999998</v>
      </c>
      <c r="AD642" s="4">
        <v>2.2168848905348</v>
      </c>
      <c r="AE642" s="4">
        <v>2.3119810157662002</v>
      </c>
      <c r="AF642" s="4">
        <v>9.0697410000000005</v>
      </c>
      <c r="AG642" s="4">
        <v>11.2750944344667</v>
      </c>
      <c r="AH642" s="4">
        <v>11.752771832383701</v>
      </c>
      <c r="AI642" s="4">
        <v>9.1838610000000003</v>
      </c>
      <c r="AJ642" s="4" t="s">
        <v>2924</v>
      </c>
    </row>
    <row r="643" spans="1:36" x14ac:dyDescent="0.3">
      <c r="A643" s="1" t="s">
        <v>637</v>
      </c>
      <c r="B643" s="2">
        <v>4149372</v>
      </c>
      <c r="C643" s="3" t="s">
        <v>2919</v>
      </c>
      <c r="D643" s="4">
        <v>2623.86295952</v>
      </c>
      <c r="E643" s="3" t="s">
        <v>2936</v>
      </c>
      <c r="F643" s="3" t="s">
        <v>2966</v>
      </c>
      <c r="G643" s="3" t="s">
        <v>3082</v>
      </c>
      <c r="H643" s="3" t="s">
        <v>3275</v>
      </c>
      <c r="I643" s="3" t="s">
        <v>3063</v>
      </c>
      <c r="J643" s="4">
        <v>-59.168852000000001</v>
      </c>
      <c r="K643" s="4">
        <v>-36.131272000000003</v>
      </c>
      <c r="L643" s="4">
        <v>1.8108649999999999</v>
      </c>
      <c r="M643" s="4">
        <v>-8.2710170000000005</v>
      </c>
      <c r="N643" s="4">
        <v>13.151396999999999</v>
      </c>
      <c r="O643" s="4">
        <v>7.0658060000000003</v>
      </c>
      <c r="P643" s="4">
        <v>0.62529000000000001</v>
      </c>
      <c r="Q643" s="4">
        <v>4.4043900000000002</v>
      </c>
      <c r="R643" s="4">
        <v>11.846318999999999</v>
      </c>
      <c r="S643" s="3" t="s">
        <v>4381</v>
      </c>
      <c r="T643" s="4">
        <v>40.479999999999997</v>
      </c>
      <c r="U643" s="4">
        <v>2623.86295952</v>
      </c>
      <c r="V643" s="10">
        <v>8181.9299590000001</v>
      </c>
      <c r="W643" s="4">
        <v>3.2880434782608701</v>
      </c>
      <c r="X643" s="5">
        <v>106.1</v>
      </c>
      <c r="Y643" s="4">
        <v>36.28</v>
      </c>
      <c r="Z643" s="4">
        <v>13.151396999999999</v>
      </c>
      <c r="AA643" s="10">
        <v>3.3722092634999998</v>
      </c>
      <c r="AB643" s="10">
        <v>3.6408345497000001</v>
      </c>
      <c r="AC643" s="4">
        <v>0.87026599999999998</v>
      </c>
      <c r="AD643" s="4">
        <v>0.8418276090829</v>
      </c>
      <c r="AE643" s="4">
        <v>0.85095593367059996</v>
      </c>
      <c r="AF643" s="4">
        <v>4.4043900000000002</v>
      </c>
      <c r="AG643" s="4">
        <v>4.8940452615133996</v>
      </c>
      <c r="AH643" s="4">
        <v>5.2465925433456997</v>
      </c>
      <c r="AI643" s="4">
        <v>0.62529000000000001</v>
      </c>
      <c r="AJ643" s="4" t="s">
        <v>2924</v>
      </c>
    </row>
    <row r="644" spans="1:36" x14ac:dyDescent="0.3">
      <c r="A644" s="1" t="s">
        <v>638</v>
      </c>
      <c r="B644" s="2">
        <v>5287007</v>
      </c>
      <c r="C644" s="3" t="s">
        <v>2919</v>
      </c>
      <c r="D644" s="4">
        <v>9833.2871319799997</v>
      </c>
      <c r="E644" s="3" t="s">
        <v>2945</v>
      </c>
      <c r="F644" s="3" t="s">
        <v>2946</v>
      </c>
      <c r="G644" s="3" t="s">
        <v>2947</v>
      </c>
      <c r="H644" s="3" t="s">
        <v>2989</v>
      </c>
      <c r="I644" s="3" t="s">
        <v>3344</v>
      </c>
      <c r="J644" s="4">
        <v>23.526987999999999</v>
      </c>
      <c r="K644" s="4">
        <v>47.249509000000003</v>
      </c>
      <c r="L644" s="4">
        <v>4.9352470000000004</v>
      </c>
      <c r="M644" s="4">
        <v>-1.6726799999999999</v>
      </c>
      <c r="N644" s="4" t="s">
        <v>2924</v>
      </c>
      <c r="O644" s="4" t="s">
        <v>2924</v>
      </c>
      <c r="P644" s="4">
        <v>10.504555</v>
      </c>
      <c r="Q644" s="4" t="s">
        <v>2924</v>
      </c>
      <c r="R644" s="4">
        <v>50.056995999999998</v>
      </c>
      <c r="S644" s="3" t="s">
        <v>4382</v>
      </c>
      <c r="T644" s="4">
        <v>29.98</v>
      </c>
      <c r="U644" s="4">
        <v>9833.2871319799997</v>
      </c>
      <c r="V644" s="10">
        <v>9087.1281309999995</v>
      </c>
      <c r="W644" s="4">
        <v>0</v>
      </c>
      <c r="X644" s="4">
        <v>35.07</v>
      </c>
      <c r="Y644" s="4">
        <v>17.79</v>
      </c>
      <c r="Z644" s="4" t="s">
        <v>2924</v>
      </c>
      <c r="AA644" s="10">
        <v>101.7651052274</v>
      </c>
      <c r="AB644" s="10">
        <v>114.04876935359999</v>
      </c>
      <c r="AC644" s="4">
        <v>9.9247139999999998</v>
      </c>
      <c r="AD644" s="4">
        <v>8.2309996352396997</v>
      </c>
      <c r="AE644" s="4">
        <v>9.4909769842823</v>
      </c>
      <c r="AF644" s="4" t="s">
        <v>2924</v>
      </c>
      <c r="AG644" s="4">
        <v>128.63979709824869</v>
      </c>
      <c r="AH644" s="4">
        <v>230.11172507417689</v>
      </c>
      <c r="AI644" s="4">
        <v>10.504555</v>
      </c>
      <c r="AJ644" s="4">
        <v>12.88908</v>
      </c>
    </row>
    <row r="645" spans="1:36" x14ac:dyDescent="0.3">
      <c r="A645" s="1" t="s">
        <v>639</v>
      </c>
      <c r="B645" s="2">
        <v>4813182</v>
      </c>
      <c r="C645" s="3" t="s">
        <v>2935</v>
      </c>
      <c r="D645" s="4">
        <v>2120.0392413899999</v>
      </c>
      <c r="E645" s="3" t="s">
        <v>2920</v>
      </c>
      <c r="F645" s="3" t="s">
        <v>2960</v>
      </c>
      <c r="G645" s="3" t="s">
        <v>2961</v>
      </c>
      <c r="H645" s="3" t="s">
        <v>2962</v>
      </c>
      <c r="I645" s="3" t="s">
        <v>3263</v>
      </c>
      <c r="J645" s="4">
        <v>-39.200921000000001</v>
      </c>
      <c r="K645" s="4">
        <v>-8.7852209999999999</v>
      </c>
      <c r="L645" s="4">
        <v>-2.9141319999999999</v>
      </c>
      <c r="M645" s="4">
        <v>-5.4031700000000003</v>
      </c>
      <c r="N645" s="4">
        <v>16.259180000000001</v>
      </c>
      <c r="O645" s="4">
        <v>12.723395999999999</v>
      </c>
      <c r="P645" s="4">
        <v>2.272065</v>
      </c>
      <c r="Q645" s="4">
        <v>13.378171999999999</v>
      </c>
      <c r="R645" s="4">
        <v>20.987607000000001</v>
      </c>
      <c r="S645" s="3" t="s">
        <v>4383</v>
      </c>
      <c r="T645" s="4">
        <v>68.63</v>
      </c>
      <c r="U645" s="4">
        <v>2120.0392413899999</v>
      </c>
      <c r="V645" s="10">
        <v>3022.383241</v>
      </c>
      <c r="W645" s="4">
        <v>1.16567098936325</v>
      </c>
      <c r="X645" s="4">
        <v>114.8</v>
      </c>
      <c r="Y645" s="4">
        <v>61.05</v>
      </c>
      <c r="Z645" s="4">
        <v>16.259180000000001</v>
      </c>
      <c r="AA645" s="10">
        <v>14.7604094975</v>
      </c>
      <c r="AB645" s="10">
        <v>17.0320588863</v>
      </c>
      <c r="AC645" s="4">
        <v>2.3463599999999998</v>
      </c>
      <c r="AD645" s="4">
        <v>2.2074953743060002</v>
      </c>
      <c r="AE645" s="4">
        <v>2.3212521954729</v>
      </c>
      <c r="AF645" s="4">
        <v>13.378171999999999</v>
      </c>
      <c r="AG645" s="4">
        <v>10.6962709394891</v>
      </c>
      <c r="AH645" s="4">
        <v>11.5918116383063</v>
      </c>
      <c r="AI645" s="4">
        <v>2.272065</v>
      </c>
      <c r="AJ645" s="4" t="s">
        <v>2924</v>
      </c>
    </row>
    <row r="646" spans="1:36" x14ac:dyDescent="0.3">
      <c r="A646" s="1" t="s">
        <v>640</v>
      </c>
      <c r="B646" s="2">
        <v>100687</v>
      </c>
      <c r="C646" s="3" t="s">
        <v>2919</v>
      </c>
      <c r="D646" s="4">
        <v>889.59329025</v>
      </c>
      <c r="E646" s="3" t="s">
        <v>2930</v>
      </c>
      <c r="F646" s="3" t="s">
        <v>2931</v>
      </c>
      <c r="G646" s="3" t="s">
        <v>2931</v>
      </c>
      <c r="H646" s="3" t="s">
        <v>2932</v>
      </c>
      <c r="I646" s="3" t="s">
        <v>2933</v>
      </c>
      <c r="J646" s="4">
        <v>-0.17174800000000001</v>
      </c>
      <c r="K646" s="4">
        <v>-8.6802829999999993</v>
      </c>
      <c r="L646" s="4">
        <v>-12.528217</v>
      </c>
      <c r="M646" s="4">
        <v>-10.439137000000001</v>
      </c>
      <c r="N646" s="4">
        <v>13.362068965517199</v>
      </c>
      <c r="O646" s="4">
        <v>19.488683999999999</v>
      </c>
      <c r="P646" s="4">
        <v>0.78821600000000003</v>
      </c>
      <c r="Q646" s="4" t="s">
        <v>2934</v>
      </c>
      <c r="R646" s="4" t="s">
        <v>2934</v>
      </c>
      <c r="S646" s="3" t="s">
        <v>4384</v>
      </c>
      <c r="T646" s="4">
        <v>23.25</v>
      </c>
      <c r="U646" s="4">
        <v>889.59329025</v>
      </c>
      <c r="V646" s="10" t="s">
        <v>2934</v>
      </c>
      <c r="W646" s="4">
        <v>3.0967741935483901</v>
      </c>
      <c r="X646" s="4">
        <v>29.31</v>
      </c>
      <c r="Y646" s="4">
        <v>17.07</v>
      </c>
      <c r="Z646" s="4">
        <v>13.439306</v>
      </c>
      <c r="AA646" s="10">
        <v>12.0260694149</v>
      </c>
      <c r="AB646" s="10">
        <v>13.596491228</v>
      </c>
      <c r="AC646" s="4" t="s">
        <v>2934</v>
      </c>
      <c r="AD646" s="4" t="s">
        <v>2934</v>
      </c>
      <c r="AE646" s="4" t="s">
        <v>2934</v>
      </c>
      <c r="AF646" s="4" t="s">
        <v>2934</v>
      </c>
      <c r="AG646" s="4" t="s">
        <v>2934</v>
      </c>
      <c r="AH646" s="4" t="s">
        <v>2934</v>
      </c>
      <c r="AI646" s="4">
        <v>0.78821600000000003</v>
      </c>
      <c r="AJ646" s="4">
        <v>0.97190900000000002</v>
      </c>
    </row>
    <row r="647" spans="1:36" x14ac:dyDescent="0.3">
      <c r="A647" s="1" t="s">
        <v>641</v>
      </c>
      <c r="B647" s="2">
        <v>4980342</v>
      </c>
      <c r="C647" s="3" t="s">
        <v>2935</v>
      </c>
      <c r="D647" s="4">
        <v>123043.62780808</v>
      </c>
      <c r="E647" s="3" t="s">
        <v>3093</v>
      </c>
      <c r="F647" s="3" t="s">
        <v>3093</v>
      </c>
      <c r="G647" s="3" t="s">
        <v>3094</v>
      </c>
      <c r="H647" s="3" t="s">
        <v>3147</v>
      </c>
      <c r="I647" s="3" t="s">
        <v>3358</v>
      </c>
      <c r="J647" s="4">
        <v>-19.156893</v>
      </c>
      <c r="K647" s="4">
        <v>-13.424956999999999</v>
      </c>
      <c r="L647" s="4">
        <v>-16.142113999999999</v>
      </c>
      <c r="M647" s="4">
        <v>-5.8404280000000002</v>
      </c>
      <c r="N647" s="4">
        <v>11.89</v>
      </c>
      <c r="O647" s="4">
        <v>12.075663</v>
      </c>
      <c r="P647" s="4">
        <v>2.1947390000000002</v>
      </c>
      <c r="Q647" s="4">
        <v>5.4442899999999996</v>
      </c>
      <c r="R647" s="4">
        <v>17.020239</v>
      </c>
      <c r="S647" s="3" t="s">
        <v>4385</v>
      </c>
      <c r="T647" s="4">
        <v>95.12</v>
      </c>
      <c r="U647" s="4">
        <v>123043.62780808</v>
      </c>
      <c r="V647" s="10">
        <v>134555.62780799999</v>
      </c>
      <c r="W647" s="4">
        <v>3.2800672834314599</v>
      </c>
      <c r="X647" s="4">
        <v>135.18</v>
      </c>
      <c r="Y647" s="4">
        <v>94.23</v>
      </c>
      <c r="Z647" s="4">
        <v>11.89</v>
      </c>
      <c r="AA647" s="10">
        <v>12.774815670300001</v>
      </c>
      <c r="AB647" s="10">
        <v>12.284422081900001</v>
      </c>
      <c r="AC647" s="4">
        <v>2.3637769999999998</v>
      </c>
      <c r="AD647" s="4">
        <v>2.3072646957740002</v>
      </c>
      <c r="AE647" s="4">
        <v>2.3616958595679001</v>
      </c>
      <c r="AF647" s="4">
        <v>5.4442899999999996</v>
      </c>
      <c r="AG647" s="4">
        <v>5.0598015441191997</v>
      </c>
      <c r="AH647" s="4">
        <v>5.4499150872520001</v>
      </c>
      <c r="AI647" s="4">
        <v>2.1947390000000002</v>
      </c>
      <c r="AJ647" s="4">
        <v>2.1947390000000002</v>
      </c>
    </row>
    <row r="648" spans="1:36" x14ac:dyDescent="0.3">
      <c r="A648" s="1" t="s">
        <v>642</v>
      </c>
      <c r="B648" s="2">
        <v>8743250</v>
      </c>
      <c r="C648" s="3" t="s">
        <v>2935</v>
      </c>
      <c r="D648" s="4">
        <v>3047.9121795400001</v>
      </c>
      <c r="E648" s="3" t="s">
        <v>3093</v>
      </c>
      <c r="F648" s="3" t="s">
        <v>3093</v>
      </c>
      <c r="G648" s="3" t="s">
        <v>3094</v>
      </c>
      <c r="H648" s="3" t="s">
        <v>3095</v>
      </c>
      <c r="I648" s="3" t="s">
        <v>3169</v>
      </c>
      <c r="J648" s="4">
        <v>0.89520299999999997</v>
      </c>
      <c r="K648" s="4">
        <v>6.5344699999999998</v>
      </c>
      <c r="L648" s="4">
        <v>-17.712879999999998</v>
      </c>
      <c r="M648" s="4">
        <v>-10.980426</v>
      </c>
      <c r="N648" s="4">
        <v>7.594112</v>
      </c>
      <c r="O648" s="4">
        <v>8.0598519999999994</v>
      </c>
      <c r="P648" s="4">
        <v>1.992774</v>
      </c>
      <c r="Q648" s="4">
        <v>4.058916</v>
      </c>
      <c r="R648" s="4">
        <v>8.4372089999999993</v>
      </c>
      <c r="S648" s="3" t="s">
        <v>4386</v>
      </c>
      <c r="T648" s="4">
        <v>103.69</v>
      </c>
      <c r="U648" s="4">
        <v>3047.9121795400001</v>
      </c>
      <c r="V648" s="10">
        <v>2833.8801790000002</v>
      </c>
      <c r="W648" s="4">
        <v>0.96441315459542898</v>
      </c>
      <c r="X648" s="5">
        <v>134.59</v>
      </c>
      <c r="Y648" s="4">
        <v>75.430000000000007</v>
      </c>
      <c r="Z648" s="4">
        <v>7.594112</v>
      </c>
      <c r="AA648" s="10">
        <v>7.2541941260999998</v>
      </c>
      <c r="AB648" s="10">
        <v>9.0165217390999999</v>
      </c>
      <c r="AC648" s="4">
        <v>1.262575</v>
      </c>
      <c r="AD648" s="4">
        <v>1.2554659508466</v>
      </c>
      <c r="AE648" s="4">
        <v>1.2875362578998</v>
      </c>
      <c r="AF648" s="4">
        <v>4.058916</v>
      </c>
      <c r="AG648" s="4">
        <v>3.9787996812894</v>
      </c>
      <c r="AH648" s="4">
        <v>4.4003667318830004</v>
      </c>
      <c r="AI648" s="4">
        <v>1.992774</v>
      </c>
      <c r="AJ648" s="4">
        <v>1.992774</v>
      </c>
    </row>
    <row r="649" spans="1:36" x14ac:dyDescent="0.3">
      <c r="A649" s="1" t="s">
        <v>643</v>
      </c>
      <c r="B649" s="2">
        <v>4057041</v>
      </c>
      <c r="C649" s="3" t="s">
        <v>2935</v>
      </c>
      <c r="D649" s="4">
        <v>31187.4894657</v>
      </c>
      <c r="E649" s="3" t="s">
        <v>3090</v>
      </c>
      <c r="F649" s="3" t="s">
        <v>3090</v>
      </c>
      <c r="G649" s="3" t="s">
        <v>3122</v>
      </c>
      <c r="H649" s="3" t="s">
        <v>3122</v>
      </c>
      <c r="I649" s="3" t="s">
        <v>3092</v>
      </c>
      <c r="J649" s="4">
        <v>0.39027699999999999</v>
      </c>
      <c r="K649" s="4">
        <v>-12.888244</v>
      </c>
      <c r="L649" s="4">
        <v>-8.0200250000000004</v>
      </c>
      <c r="M649" s="4">
        <v>-2.8697810000000001</v>
      </c>
      <c r="N649" s="4">
        <v>18.006</v>
      </c>
      <c r="O649" s="4" t="s">
        <v>2924</v>
      </c>
      <c r="P649" s="4">
        <v>1.4225220000000001</v>
      </c>
      <c r="Q649" s="4">
        <v>10.224031999999999</v>
      </c>
      <c r="R649" s="4" t="s">
        <v>2924</v>
      </c>
      <c r="S649" s="3" t="s">
        <v>4387</v>
      </c>
      <c r="T649" s="4">
        <v>90.03</v>
      </c>
      <c r="U649" s="4">
        <v>31187.4894657</v>
      </c>
      <c r="V649" s="10">
        <v>57387.489464999999</v>
      </c>
      <c r="W649" s="4">
        <v>3.68765966899922</v>
      </c>
      <c r="X649" s="4">
        <v>107.75</v>
      </c>
      <c r="Y649" s="4">
        <v>85.85</v>
      </c>
      <c r="Z649" s="4">
        <v>18.006</v>
      </c>
      <c r="AA649" s="10">
        <v>16.367007835300001</v>
      </c>
      <c r="AB649" s="10">
        <v>16.8420146813</v>
      </c>
      <c r="AC649" s="5">
        <v>3.8179419999999999</v>
      </c>
      <c r="AD649" s="4">
        <v>3.6320704155150998</v>
      </c>
      <c r="AE649" s="4">
        <v>3.7608965104557002</v>
      </c>
      <c r="AF649" s="4">
        <v>10.224031999999999</v>
      </c>
      <c r="AG649" s="4">
        <v>10.493902137037001</v>
      </c>
      <c r="AH649" s="4">
        <v>11.180058844788199</v>
      </c>
      <c r="AI649" s="4">
        <v>1.4225220000000001</v>
      </c>
      <c r="AJ649" s="4">
        <v>1.449525</v>
      </c>
    </row>
    <row r="650" spans="1:36" x14ac:dyDescent="0.3">
      <c r="A650" s="1" t="s">
        <v>644</v>
      </c>
      <c r="B650" s="2">
        <v>4276708</v>
      </c>
      <c r="C650" s="3" t="s">
        <v>2935</v>
      </c>
      <c r="D650" s="4">
        <v>41323.128910959997</v>
      </c>
      <c r="E650" s="3" t="s">
        <v>3006</v>
      </c>
      <c r="F650" s="3" t="s">
        <v>3007</v>
      </c>
      <c r="G650" s="3" t="s">
        <v>3283</v>
      </c>
      <c r="H650" s="3" t="s">
        <v>3284</v>
      </c>
      <c r="I650" s="3" t="s">
        <v>3350</v>
      </c>
      <c r="J650" s="4">
        <v>-4.3088949999999997</v>
      </c>
      <c r="K650" s="4">
        <v>-8.247007</v>
      </c>
      <c r="L650" s="4">
        <v>-5.0552659999999996</v>
      </c>
      <c r="M650" s="4">
        <v>-5.0196110000000003</v>
      </c>
      <c r="N650" s="4">
        <v>72.103262999999998</v>
      </c>
      <c r="O650" s="4">
        <v>25.371155000000002</v>
      </c>
      <c r="P650" s="4">
        <v>5.2937209999999997</v>
      </c>
      <c r="Q650" s="4">
        <v>12.840636</v>
      </c>
      <c r="R650" s="4">
        <v>44.274698000000001</v>
      </c>
      <c r="S650" s="3" t="s">
        <v>4388</v>
      </c>
      <c r="T650" s="4">
        <v>227.63</v>
      </c>
      <c r="U650" s="4">
        <v>41323.128910959997</v>
      </c>
      <c r="V650" s="10">
        <v>53708.528910000001</v>
      </c>
      <c r="W650" s="4">
        <v>1.77480999868207</v>
      </c>
      <c r="X650" s="4">
        <v>274.87</v>
      </c>
      <c r="Y650" s="4">
        <v>224.76</v>
      </c>
      <c r="Z650" s="4">
        <v>72.103262999999998</v>
      </c>
      <c r="AA650" s="10">
        <v>15.7383464468</v>
      </c>
      <c r="AB650" s="10">
        <v>16.583033916400002</v>
      </c>
      <c r="AC650" s="4">
        <v>5.2702960000000001</v>
      </c>
      <c r="AD650" s="4">
        <v>5.0160207845461997</v>
      </c>
      <c r="AE650" s="4">
        <v>5.1762272236053004</v>
      </c>
      <c r="AF650" s="4">
        <v>12.840636</v>
      </c>
      <c r="AG650" s="4">
        <v>12.913357511538701</v>
      </c>
      <c r="AH650" s="4">
        <v>13.4682320865588</v>
      </c>
      <c r="AI650" s="4">
        <v>5.2937209999999997</v>
      </c>
      <c r="AJ650" s="4" t="s">
        <v>2924</v>
      </c>
    </row>
    <row r="651" spans="1:36" x14ac:dyDescent="0.3">
      <c r="A651" s="1" t="s">
        <v>645</v>
      </c>
      <c r="B651" s="2">
        <v>4072145</v>
      </c>
      <c r="C651" s="3" t="s">
        <v>2919</v>
      </c>
      <c r="D651" s="4">
        <v>70980.815810055006</v>
      </c>
      <c r="E651" s="3" t="s">
        <v>3090</v>
      </c>
      <c r="F651" s="3" t="s">
        <v>3090</v>
      </c>
      <c r="G651" s="3" t="s">
        <v>3091</v>
      </c>
      <c r="H651" s="3" t="s">
        <v>3091</v>
      </c>
      <c r="I651" s="3" t="s">
        <v>3098</v>
      </c>
      <c r="J651" s="4">
        <v>96.778808999999995</v>
      </c>
      <c r="K651" s="4">
        <v>-10.99498</v>
      </c>
      <c r="L651" s="4">
        <v>-3.5999490000000001</v>
      </c>
      <c r="M651" s="4">
        <v>-5.0717359999999996</v>
      </c>
      <c r="N651" s="4">
        <v>25.216111000000001</v>
      </c>
      <c r="O651" s="4" t="s">
        <v>2924</v>
      </c>
      <c r="P651" s="4">
        <v>5.6510210000000001</v>
      </c>
      <c r="Q651" s="4">
        <v>12.600326000000001</v>
      </c>
      <c r="R651" s="4">
        <v>68.924477999999993</v>
      </c>
      <c r="S651" s="3" t="s">
        <v>4389</v>
      </c>
      <c r="T651" s="4">
        <v>227.02</v>
      </c>
      <c r="U651" s="4">
        <v>70980.815810055006</v>
      </c>
      <c r="V651" s="10">
        <v>77970.81581</v>
      </c>
      <c r="W651" s="4">
        <v>0.62129590870034601</v>
      </c>
      <c r="X651" s="4">
        <v>288.75330000000002</v>
      </c>
      <c r="Y651" s="4">
        <v>109.44</v>
      </c>
      <c r="Z651" s="4">
        <v>25.216111000000001</v>
      </c>
      <c r="AA651" s="10">
        <v>25.376137354400001</v>
      </c>
      <c r="AB651" s="10">
        <v>27.496345246099999</v>
      </c>
      <c r="AC651" s="4">
        <v>3.2512219999999998</v>
      </c>
      <c r="AD651" s="4">
        <v>3.3025666896849999</v>
      </c>
      <c r="AE651" s="4">
        <v>3.4541785397422</v>
      </c>
      <c r="AF651" s="4">
        <v>12.600326000000001</v>
      </c>
      <c r="AG651" s="4">
        <v>15.876150909125601</v>
      </c>
      <c r="AH651" s="4">
        <v>16.934508328027999</v>
      </c>
      <c r="AI651" s="4">
        <v>5.6510210000000001</v>
      </c>
      <c r="AJ651" s="4">
        <v>5.9140300000000003</v>
      </c>
    </row>
    <row r="652" spans="1:36" x14ac:dyDescent="0.3">
      <c r="A652" s="1" t="s">
        <v>646</v>
      </c>
      <c r="B652" s="2">
        <v>6517345</v>
      </c>
      <c r="C652" s="3" t="s">
        <v>2935</v>
      </c>
      <c r="D652" s="4">
        <v>1508.00502719</v>
      </c>
      <c r="E652" s="3" t="s">
        <v>3031</v>
      </c>
      <c r="F652" s="3" t="s">
        <v>3031</v>
      </c>
      <c r="G652" s="3" t="s">
        <v>3051</v>
      </c>
      <c r="H652" s="3" t="s">
        <v>3073</v>
      </c>
      <c r="I652" s="3" t="s">
        <v>3359</v>
      </c>
      <c r="J652" s="4">
        <v>-48.45</v>
      </c>
      <c r="K652" s="4">
        <v>-36.436498</v>
      </c>
      <c r="L652" s="4">
        <v>-11.729452</v>
      </c>
      <c r="M652" s="4">
        <v>-7.6164880000000004</v>
      </c>
      <c r="N652" s="4">
        <v>13.776373</v>
      </c>
      <c r="O652" s="4">
        <v>12.525672</v>
      </c>
      <c r="P652" s="4">
        <v>1.4943329999999999</v>
      </c>
      <c r="Q652" s="4">
        <v>5.5928019999999998</v>
      </c>
      <c r="R652" s="4">
        <v>18.197476000000002</v>
      </c>
      <c r="S652" s="3" t="s">
        <v>4390</v>
      </c>
      <c r="T652" s="5">
        <v>10.31</v>
      </c>
      <c r="U652" s="4">
        <v>1508.00502719</v>
      </c>
      <c r="V652" s="10">
        <v>3399.5954769999998</v>
      </c>
      <c r="W652" s="4">
        <v>0</v>
      </c>
      <c r="X652" s="4">
        <v>23.2</v>
      </c>
      <c r="Y652" s="4">
        <v>9.98</v>
      </c>
      <c r="Z652" s="4">
        <v>13.776373</v>
      </c>
      <c r="AA652" s="10">
        <v>8.1710558903040003</v>
      </c>
      <c r="AB652" s="10">
        <v>13.591123805280001</v>
      </c>
      <c r="AC652" s="4">
        <v>0.44970199999999999</v>
      </c>
      <c r="AD652" s="4">
        <v>0.43696784839649999</v>
      </c>
      <c r="AE652" s="4">
        <v>0.48598939728180002</v>
      </c>
      <c r="AF652" s="4">
        <v>5.5928019999999998</v>
      </c>
      <c r="AG652" s="4">
        <v>5.2227513378812001</v>
      </c>
      <c r="AH652" s="4">
        <v>5.8051109374509</v>
      </c>
      <c r="AI652" s="4">
        <v>1.4943329999999999</v>
      </c>
      <c r="AJ652" s="4">
        <v>3.387302</v>
      </c>
    </row>
    <row r="653" spans="1:36" x14ac:dyDescent="0.3">
      <c r="A653" s="1" t="s">
        <v>647</v>
      </c>
      <c r="B653" s="2">
        <v>6858530</v>
      </c>
      <c r="C653" s="3" t="s">
        <v>2919</v>
      </c>
      <c r="D653" s="4">
        <v>5183.7371210000001</v>
      </c>
      <c r="E653" s="3" t="s">
        <v>2936</v>
      </c>
      <c r="F653" s="3" t="s">
        <v>2937</v>
      </c>
      <c r="G653" s="3" t="s">
        <v>3035</v>
      </c>
      <c r="H653" s="3" t="s">
        <v>3035</v>
      </c>
      <c r="I653" s="3" t="s">
        <v>3123</v>
      </c>
      <c r="J653" s="4">
        <v>111.417502</v>
      </c>
      <c r="K653" s="4">
        <v>27.905694</v>
      </c>
      <c r="L653" s="4">
        <v>1.598949</v>
      </c>
      <c r="M653" s="4">
        <v>-2.182623</v>
      </c>
      <c r="N653" s="4">
        <v>70.816794000000002</v>
      </c>
      <c r="O653" s="4">
        <v>39.730193</v>
      </c>
      <c r="P653" s="4">
        <v>8.5180419999999994</v>
      </c>
      <c r="Q653" s="4">
        <v>23.266607</v>
      </c>
      <c r="R653" s="4">
        <v>61.453735999999999</v>
      </c>
      <c r="S653" s="3" t="s">
        <v>4391</v>
      </c>
      <c r="T653" s="4">
        <v>92.77</v>
      </c>
      <c r="U653" s="4">
        <v>5183.7371210000001</v>
      </c>
      <c r="V653" s="10">
        <v>5662.3011210000004</v>
      </c>
      <c r="W653" s="4">
        <v>0</v>
      </c>
      <c r="X653" s="5">
        <v>103.69</v>
      </c>
      <c r="Y653" s="4">
        <v>39.79</v>
      </c>
      <c r="Z653" s="4">
        <v>70.816794000000002</v>
      </c>
      <c r="AA653" s="10">
        <v>46.995947315000002</v>
      </c>
      <c r="AB653" s="10">
        <v>46.995947315000002</v>
      </c>
      <c r="AC653" s="4">
        <v>3.1045210000000001</v>
      </c>
      <c r="AD653" s="4">
        <v>2.2350561378784999</v>
      </c>
      <c r="AE653" s="4">
        <v>2.2350561378784999</v>
      </c>
      <c r="AF653" s="4">
        <v>23.266607</v>
      </c>
      <c r="AG653" s="4">
        <v>15.7016065893548</v>
      </c>
      <c r="AH653" s="4">
        <v>15.7016065893548</v>
      </c>
      <c r="AI653" s="4">
        <v>8.5180419999999994</v>
      </c>
      <c r="AJ653" s="4">
        <v>15.200721</v>
      </c>
    </row>
    <row r="654" spans="1:36" x14ac:dyDescent="0.3">
      <c r="A654" s="1" t="s">
        <v>648</v>
      </c>
      <c r="B654" s="2">
        <v>4113470</v>
      </c>
      <c r="C654" s="3" t="s">
        <v>2935</v>
      </c>
      <c r="D654" s="4">
        <v>3685.6354804399998</v>
      </c>
      <c r="E654" s="3" t="s">
        <v>2936</v>
      </c>
      <c r="F654" s="3" t="s">
        <v>3056</v>
      </c>
      <c r="G654" s="3" t="s">
        <v>3064</v>
      </c>
      <c r="H654" s="3" t="s">
        <v>3064</v>
      </c>
      <c r="I654" s="3" t="s">
        <v>3124</v>
      </c>
      <c r="J654" s="4">
        <v>-16.136641999999998</v>
      </c>
      <c r="K654" s="4">
        <v>-2.9061509999999999</v>
      </c>
      <c r="L654" s="4">
        <v>-16.009829</v>
      </c>
      <c r="M654" s="4">
        <v>1.4961169999999999</v>
      </c>
      <c r="N654" s="4">
        <v>5.8967549999999997</v>
      </c>
      <c r="O654" s="4">
        <v>33.855238</v>
      </c>
      <c r="P654" s="4">
        <v>1.591426</v>
      </c>
      <c r="Q654" s="4">
        <v>4.1626940000000001</v>
      </c>
      <c r="R654" s="4" t="s">
        <v>2924</v>
      </c>
      <c r="S654" s="3" t="s">
        <v>4392</v>
      </c>
      <c r="T654" s="4">
        <v>88.87</v>
      </c>
      <c r="U654" s="4">
        <v>3685.6354804399998</v>
      </c>
      <c r="V654" s="10">
        <v>4510.6364800000001</v>
      </c>
      <c r="W654" s="4">
        <v>7.24653988972657</v>
      </c>
      <c r="X654" s="4">
        <v>114</v>
      </c>
      <c r="Y654" s="4">
        <v>80.010000000000005</v>
      </c>
      <c r="Z654" s="4">
        <v>5.8967549999999997</v>
      </c>
      <c r="AA654" s="10">
        <v>5.7096782483000004</v>
      </c>
      <c r="AB654" s="10">
        <v>6.1643531555999997</v>
      </c>
      <c r="AC654" s="4">
        <v>1.2960050000000001</v>
      </c>
      <c r="AD654" s="4">
        <v>1.2579781387557001</v>
      </c>
      <c r="AE654" s="4">
        <v>1.2923630197675999</v>
      </c>
      <c r="AF654" s="4">
        <v>4.1626940000000001</v>
      </c>
      <c r="AG654" s="4">
        <v>4.0778265701891998</v>
      </c>
      <c r="AH654" s="4">
        <v>4.1318809973667996</v>
      </c>
      <c r="AI654" s="4">
        <v>1.591426</v>
      </c>
      <c r="AJ654" s="4">
        <v>1.6587959999999999</v>
      </c>
    </row>
    <row r="655" spans="1:36" x14ac:dyDescent="0.3">
      <c r="A655" s="1" t="s">
        <v>649</v>
      </c>
      <c r="B655" s="2">
        <v>4988311</v>
      </c>
      <c r="C655" s="3" t="s">
        <v>2919</v>
      </c>
      <c r="D655" s="4">
        <v>56096.62356444</v>
      </c>
      <c r="E655" s="3" t="s">
        <v>2936</v>
      </c>
      <c r="F655" s="3" t="s">
        <v>2966</v>
      </c>
      <c r="G655" s="3" t="s">
        <v>2967</v>
      </c>
      <c r="H655" s="3" t="s">
        <v>2999</v>
      </c>
      <c r="I655" s="3" t="s">
        <v>3000</v>
      </c>
      <c r="J655" s="4">
        <v>19.278835999999998</v>
      </c>
      <c r="K655" s="4">
        <v>13.180403999999999</v>
      </c>
      <c r="L655" s="4">
        <v>5.0523280000000002</v>
      </c>
      <c r="M655" s="4">
        <v>-4.9158910000000002</v>
      </c>
      <c r="N655" s="4">
        <v>40.713287000000001</v>
      </c>
      <c r="O655" s="4">
        <v>56.360115999999998</v>
      </c>
      <c r="P655" s="4">
        <v>7.1043320000000003</v>
      </c>
      <c r="Q655" s="4">
        <v>29.168472000000001</v>
      </c>
      <c r="R655" s="4">
        <v>80.645529999999994</v>
      </c>
      <c r="S655" s="3" t="s">
        <v>4393</v>
      </c>
      <c r="T655" s="4">
        <v>58.22</v>
      </c>
      <c r="U655" s="4">
        <v>56096.62356444</v>
      </c>
      <c r="V655" s="10">
        <v>52539.010563999997</v>
      </c>
      <c r="W655" s="4">
        <v>0</v>
      </c>
      <c r="X655" s="4">
        <v>64.38</v>
      </c>
      <c r="Y655" s="4">
        <v>46.21</v>
      </c>
      <c r="Z655" s="4">
        <v>40.713287000000001</v>
      </c>
      <c r="AA655" s="10">
        <v>36.287708800700003</v>
      </c>
      <c r="AB655" s="10">
        <v>37.266524138100003</v>
      </c>
      <c r="AC655" s="4">
        <v>12.041295</v>
      </c>
      <c r="AD655" s="4">
        <v>11.005356019289</v>
      </c>
      <c r="AE655" s="4">
        <v>11.1892754691197</v>
      </c>
      <c r="AF655" s="4">
        <v>29.168472000000001</v>
      </c>
      <c r="AG655" s="4">
        <v>25.692025622092199</v>
      </c>
      <c r="AH655" s="4">
        <v>26.9431536362424</v>
      </c>
      <c r="AI655" s="4">
        <v>7.1043320000000003</v>
      </c>
      <c r="AJ655" s="4">
        <v>7.6746639999999999</v>
      </c>
    </row>
    <row r="656" spans="1:36" x14ac:dyDescent="0.3">
      <c r="A656" s="1" t="s">
        <v>650</v>
      </c>
      <c r="B656" s="2">
        <v>103010</v>
      </c>
      <c r="C656" s="3" t="s">
        <v>2935</v>
      </c>
      <c r="D656" s="4">
        <v>3498.7728660299999</v>
      </c>
      <c r="E656" s="3" t="s">
        <v>2976</v>
      </c>
      <c r="F656" s="3" t="s">
        <v>2977</v>
      </c>
      <c r="G656" s="3" t="s">
        <v>3269</v>
      </c>
      <c r="H656" s="3" t="s">
        <v>3269</v>
      </c>
      <c r="I656" s="3" t="s">
        <v>2979</v>
      </c>
      <c r="J656" s="4">
        <v>23.061709</v>
      </c>
      <c r="K656" s="4">
        <v>3.7</v>
      </c>
      <c r="L656" s="4">
        <v>1.3685240000000001</v>
      </c>
      <c r="M656" s="4">
        <v>-4.276923</v>
      </c>
      <c r="N656" s="4">
        <v>25.5</v>
      </c>
      <c r="O656" s="4">
        <v>11.779629</v>
      </c>
      <c r="P656" s="4">
        <v>2.3493430000000002</v>
      </c>
      <c r="Q656" s="4">
        <v>16.068583</v>
      </c>
      <c r="R656" s="4">
        <v>22.675059000000001</v>
      </c>
      <c r="S656" s="3" t="s">
        <v>4394</v>
      </c>
      <c r="T656" s="4">
        <v>31.11</v>
      </c>
      <c r="U656" s="4">
        <v>3498.7728660299999</v>
      </c>
      <c r="V656" s="10">
        <v>5954.5668660000001</v>
      </c>
      <c r="W656" s="4">
        <v>3.79299260687882</v>
      </c>
      <c r="X656" s="4">
        <v>34.22</v>
      </c>
      <c r="Y656" s="4">
        <v>22.2</v>
      </c>
      <c r="Z656" s="4">
        <v>25.774647999999999</v>
      </c>
      <c r="AA656" s="10">
        <v>23.791679412600001</v>
      </c>
      <c r="AB656" s="10">
        <v>24.984138966700002</v>
      </c>
      <c r="AC656" s="4">
        <v>7.9446870000000001</v>
      </c>
      <c r="AD656" s="4">
        <v>7.8940862245401</v>
      </c>
      <c r="AE656" s="4">
        <v>8.0345000838253</v>
      </c>
      <c r="AF656" s="4">
        <v>16.068583</v>
      </c>
      <c r="AG656" s="4">
        <v>15.334080305436901</v>
      </c>
      <c r="AH656" s="4">
        <v>15.844329266610201</v>
      </c>
      <c r="AI656" s="4">
        <v>2.3493430000000002</v>
      </c>
      <c r="AJ656" s="4">
        <v>2.3493430000000002</v>
      </c>
    </row>
    <row r="657" spans="1:36" x14ac:dyDescent="0.3">
      <c r="A657" s="1" t="s">
        <v>651</v>
      </c>
      <c r="B657" s="2">
        <v>4810788</v>
      </c>
      <c r="C657" s="3" t="s">
        <v>2956</v>
      </c>
      <c r="D657" s="4">
        <v>5385.4420418</v>
      </c>
      <c r="E657" s="3" t="s">
        <v>2920</v>
      </c>
      <c r="F657" s="3" t="s">
        <v>2921</v>
      </c>
      <c r="G657" s="3" t="s">
        <v>3109</v>
      </c>
      <c r="H657" s="3" t="s">
        <v>3109</v>
      </c>
      <c r="I657" s="3" t="s">
        <v>3048</v>
      </c>
      <c r="J657" s="4">
        <v>56.898657</v>
      </c>
      <c r="K657" s="4">
        <v>21.656804999999999</v>
      </c>
      <c r="L657" s="4">
        <v>-8.3615619999999993</v>
      </c>
      <c r="M657" s="4">
        <v>-7.2202169999999999</v>
      </c>
      <c r="N657" s="4">
        <v>40.761301000000003</v>
      </c>
      <c r="O657" s="4">
        <v>37.111913000000001</v>
      </c>
      <c r="P657" s="4">
        <v>8.4248480000000008</v>
      </c>
      <c r="Q657" s="4">
        <v>33.004421999999998</v>
      </c>
      <c r="R657" s="4">
        <v>34.575853000000002</v>
      </c>
      <c r="S657" s="3" t="s">
        <v>4395</v>
      </c>
      <c r="T657" s="4">
        <v>51.4</v>
      </c>
      <c r="U657" s="4">
        <v>5385.4420418</v>
      </c>
      <c r="V657" s="10">
        <v>4844.5870409999998</v>
      </c>
      <c r="W657" s="4">
        <v>0</v>
      </c>
      <c r="X657" s="4">
        <v>62.22</v>
      </c>
      <c r="Y657" s="4">
        <v>20.84</v>
      </c>
      <c r="Z657" s="4">
        <v>40.761301000000003</v>
      </c>
      <c r="AA657" s="10">
        <v>32.755544226300003</v>
      </c>
      <c r="AB657" s="10">
        <v>38.144712430399998</v>
      </c>
      <c r="AC657" s="4">
        <v>7.7074990000000003</v>
      </c>
      <c r="AD657" s="4">
        <v>6.1152520203511003</v>
      </c>
      <c r="AE657" s="4">
        <v>7.0004133283624999</v>
      </c>
      <c r="AF657" s="4">
        <v>33.004421999999998</v>
      </c>
      <c r="AG657" s="4">
        <v>24.644980495993899</v>
      </c>
      <c r="AH657" s="4">
        <v>35.413647960526298</v>
      </c>
      <c r="AI657" s="4">
        <v>8.4248480000000008</v>
      </c>
      <c r="AJ657" s="4">
        <v>8.4248480000000008</v>
      </c>
    </row>
    <row r="658" spans="1:36" x14ac:dyDescent="0.3">
      <c r="A658" s="1" t="s">
        <v>652</v>
      </c>
      <c r="B658" s="2">
        <v>6336286</v>
      </c>
      <c r="C658" s="3" t="s">
        <v>2935</v>
      </c>
      <c r="D658" s="4">
        <v>9612.1739943600005</v>
      </c>
      <c r="E658" s="3" t="s">
        <v>2936</v>
      </c>
      <c r="F658" s="3" t="s">
        <v>2937</v>
      </c>
      <c r="G658" s="3" t="s">
        <v>3037</v>
      </c>
      <c r="H658" s="3" t="s">
        <v>3037</v>
      </c>
      <c r="I658" s="3" t="s">
        <v>3360</v>
      </c>
      <c r="J658" s="4">
        <v>27.368952</v>
      </c>
      <c r="K658" s="4">
        <v>16.424786999999998</v>
      </c>
      <c r="L658" s="4">
        <v>12.938548000000001</v>
      </c>
      <c r="M658" s="4">
        <v>-3.1986210000000002</v>
      </c>
      <c r="N658" s="4">
        <v>23.929924</v>
      </c>
      <c r="O658" s="4">
        <v>14.708964</v>
      </c>
      <c r="P658" s="4">
        <v>5.7523330000000001</v>
      </c>
      <c r="Q658" s="4">
        <v>12.35524</v>
      </c>
      <c r="R658" s="4">
        <v>25.582916000000001</v>
      </c>
      <c r="S658" s="3" t="s">
        <v>4396</v>
      </c>
      <c r="T658" s="4">
        <v>50.54</v>
      </c>
      <c r="U658" s="4">
        <v>9612.1739943600005</v>
      </c>
      <c r="V658" s="10">
        <v>12318.173994000001</v>
      </c>
      <c r="W658" s="4">
        <v>0</v>
      </c>
      <c r="X658" s="4">
        <v>62.15</v>
      </c>
      <c r="Y658" s="4">
        <v>37.22</v>
      </c>
      <c r="Z658" s="4">
        <v>23.929924</v>
      </c>
      <c r="AA658" s="10">
        <v>21.0548241959</v>
      </c>
      <c r="AB658" s="10">
        <v>22.868467848800002</v>
      </c>
      <c r="AC658" s="4">
        <v>1.714907</v>
      </c>
      <c r="AD658" s="4">
        <v>1.5881251372330001</v>
      </c>
      <c r="AE658" s="4">
        <v>1.6618026811947999</v>
      </c>
      <c r="AF658" s="4">
        <v>12.35524</v>
      </c>
      <c r="AG658" s="4">
        <v>14.835703938066199</v>
      </c>
      <c r="AH658" s="4">
        <v>13.2420680498523</v>
      </c>
      <c r="AI658" s="4">
        <v>5.7523330000000001</v>
      </c>
      <c r="AJ658" s="4" t="s">
        <v>2924</v>
      </c>
    </row>
    <row r="659" spans="1:36" x14ac:dyDescent="0.3">
      <c r="A659" s="1" t="s">
        <v>653</v>
      </c>
      <c r="B659" s="2">
        <v>4024677</v>
      </c>
      <c r="C659" s="3" t="s">
        <v>2935</v>
      </c>
      <c r="D659" s="4">
        <v>791.10960624999996</v>
      </c>
      <c r="E659" s="3" t="s">
        <v>3093</v>
      </c>
      <c r="F659" s="3" t="s">
        <v>3093</v>
      </c>
      <c r="G659" s="3" t="s">
        <v>3172</v>
      </c>
      <c r="H659" s="3" t="s">
        <v>3173</v>
      </c>
      <c r="I659" s="3" t="s">
        <v>3274</v>
      </c>
      <c r="J659" s="4">
        <v>-7.2647219999999999</v>
      </c>
      <c r="K659" s="4">
        <v>-9.3110870000000006</v>
      </c>
      <c r="L659" s="4">
        <v>-17.035943</v>
      </c>
      <c r="M659" s="4">
        <v>-13.323045</v>
      </c>
      <c r="N659" s="4">
        <v>31.203703999999998</v>
      </c>
      <c r="O659" s="4">
        <v>17.925532</v>
      </c>
      <c r="P659" s="4">
        <v>3.1536590000000002</v>
      </c>
      <c r="Q659" s="4">
        <v>10.604903</v>
      </c>
      <c r="R659" s="4">
        <v>18.614908</v>
      </c>
      <c r="S659" s="3" t="s">
        <v>4397</v>
      </c>
      <c r="T659" s="4">
        <v>16.850000000000001</v>
      </c>
      <c r="U659" s="4">
        <v>791.10960624999996</v>
      </c>
      <c r="V659" s="10">
        <v>970.34860600000002</v>
      </c>
      <c r="W659" s="4">
        <v>0.23738872403560801</v>
      </c>
      <c r="X659" s="4">
        <v>25.13</v>
      </c>
      <c r="Y659" s="4">
        <v>13.82</v>
      </c>
      <c r="Z659" s="4">
        <v>31.203703999999998</v>
      </c>
      <c r="AA659" s="10">
        <v>18.054216222000001</v>
      </c>
      <c r="AB659" s="10">
        <v>21.0625</v>
      </c>
      <c r="AC659" s="4">
        <v>1.8559859999999999</v>
      </c>
      <c r="AD659" s="4">
        <v>1.7735840889529999</v>
      </c>
      <c r="AE659" s="4">
        <v>1.8346878126771</v>
      </c>
      <c r="AF659" s="4">
        <v>10.604903</v>
      </c>
      <c r="AG659" s="4">
        <v>10.7757963284393</v>
      </c>
      <c r="AH659" s="4">
        <v>11.9533062916106</v>
      </c>
      <c r="AI659" s="4">
        <v>3.1536590000000002</v>
      </c>
      <c r="AJ659" s="4">
        <v>5.4619119999999999</v>
      </c>
    </row>
    <row r="660" spans="1:36" x14ac:dyDescent="0.3">
      <c r="A660" s="1" t="s">
        <v>654</v>
      </c>
      <c r="B660" s="2">
        <v>10959317</v>
      </c>
      <c r="C660" s="3" t="s">
        <v>2919</v>
      </c>
      <c r="D660" s="4">
        <v>3945.8452291200001</v>
      </c>
      <c r="E660" s="3" t="s">
        <v>2945</v>
      </c>
      <c r="F660" s="3" t="s">
        <v>2946</v>
      </c>
      <c r="G660" s="3" t="s">
        <v>2984</v>
      </c>
      <c r="H660" s="3" t="s">
        <v>3061</v>
      </c>
      <c r="I660" s="3" t="s">
        <v>2949</v>
      </c>
      <c r="J660" s="4">
        <v>310.75581399999999</v>
      </c>
      <c r="K660" s="4">
        <v>17.946577999999999</v>
      </c>
      <c r="L660" s="4">
        <v>-18.134415000000001</v>
      </c>
      <c r="M660" s="4">
        <v>-9.1318330000000003</v>
      </c>
      <c r="N660" s="4" t="s">
        <v>2924</v>
      </c>
      <c r="O660" s="4" t="s">
        <v>2924</v>
      </c>
      <c r="P660" s="4" t="s">
        <v>2924</v>
      </c>
      <c r="Q660" s="4">
        <v>26.343384</v>
      </c>
      <c r="R660" s="4" t="s">
        <v>2924</v>
      </c>
      <c r="S660" s="3" t="s">
        <v>4398</v>
      </c>
      <c r="T660" s="4">
        <v>14.13</v>
      </c>
      <c r="U660" s="4">
        <v>3945.8452291200001</v>
      </c>
      <c r="V660" s="10">
        <v>4260.5682290000004</v>
      </c>
      <c r="W660" s="4">
        <v>0</v>
      </c>
      <c r="X660" s="4">
        <v>18.628799999999998</v>
      </c>
      <c r="Y660" s="4">
        <v>2.61</v>
      </c>
      <c r="Z660" s="4" t="s">
        <v>2924</v>
      </c>
      <c r="AA660" s="10" t="s">
        <v>2924</v>
      </c>
      <c r="AB660" s="10" t="s">
        <v>2924</v>
      </c>
      <c r="AC660" s="4">
        <v>7.6398630000000001</v>
      </c>
      <c r="AD660" s="4">
        <v>7.8232709599434003</v>
      </c>
      <c r="AE660" s="4">
        <v>8.3288003054267996</v>
      </c>
      <c r="AF660" s="4">
        <v>26.343384</v>
      </c>
      <c r="AG660" s="4">
        <v>19.350501338231201</v>
      </c>
      <c r="AH660" s="4">
        <v>26.796100750215899</v>
      </c>
      <c r="AI660" s="4" t="s">
        <v>2924</v>
      </c>
      <c r="AJ660" s="4" t="s">
        <v>2924</v>
      </c>
    </row>
    <row r="661" spans="1:36" x14ac:dyDescent="0.3">
      <c r="A661" s="1" t="s">
        <v>655</v>
      </c>
      <c r="B661" s="2">
        <v>102701</v>
      </c>
      <c r="C661" s="3" t="s">
        <v>2935</v>
      </c>
      <c r="D661" s="4">
        <v>16872.687670219999</v>
      </c>
      <c r="E661" s="3" t="s">
        <v>2930</v>
      </c>
      <c r="F661" s="3" t="s">
        <v>2953</v>
      </c>
      <c r="G661" s="3" t="s">
        <v>2953</v>
      </c>
      <c r="H661" s="3" t="s">
        <v>3075</v>
      </c>
      <c r="I661" s="3" t="s">
        <v>3043</v>
      </c>
      <c r="J661" s="4">
        <v>37.378416000000001</v>
      </c>
      <c r="K661" s="4">
        <v>6.3845049999999999</v>
      </c>
      <c r="L661" s="5">
        <v>-3.1984330000000001</v>
      </c>
      <c r="M661" s="4">
        <v>-3.3561420000000002</v>
      </c>
      <c r="N661" s="4" t="s">
        <v>2924</v>
      </c>
      <c r="O661" s="4">
        <v>12.653584</v>
      </c>
      <c r="P661" s="4">
        <v>1.251952</v>
      </c>
      <c r="Q661" s="4" t="s">
        <v>2924</v>
      </c>
      <c r="R661" s="4" t="s">
        <v>2924</v>
      </c>
      <c r="S661" s="3" t="s">
        <v>4399</v>
      </c>
      <c r="T661" s="4">
        <v>29.66</v>
      </c>
      <c r="U661" s="4">
        <v>16872.687670219999</v>
      </c>
      <c r="V661" s="10">
        <v>29190.687669999999</v>
      </c>
      <c r="W661" s="4">
        <v>3.1018206338502998</v>
      </c>
      <c r="X661" s="4">
        <v>34.659999999999997</v>
      </c>
      <c r="Y661" s="4">
        <v>21.495000000000001</v>
      </c>
      <c r="Z661" s="4" t="s">
        <v>2924</v>
      </c>
      <c r="AA661" s="10">
        <v>5.5329627280000002</v>
      </c>
      <c r="AB661" s="10">
        <v>6.1579218362999999</v>
      </c>
      <c r="AC661" s="4">
        <v>1.827159</v>
      </c>
      <c r="AD661" s="4">
        <v>1.2909235819678999</v>
      </c>
      <c r="AE661" s="4">
        <v>1.4159043198309</v>
      </c>
      <c r="AF661" s="4" t="s">
        <v>2924</v>
      </c>
      <c r="AG661" s="4" t="s">
        <v>2934</v>
      </c>
      <c r="AH661" s="4" t="s">
        <v>2934</v>
      </c>
      <c r="AI661" s="4">
        <v>1.251952</v>
      </c>
      <c r="AJ661" s="4">
        <v>1.251952</v>
      </c>
    </row>
    <row r="662" spans="1:36" x14ac:dyDescent="0.3">
      <c r="A662" s="1" t="s">
        <v>656</v>
      </c>
      <c r="B662" s="2">
        <v>4056502</v>
      </c>
      <c r="C662" s="3" t="s">
        <v>2935</v>
      </c>
      <c r="D662" s="4">
        <v>2299.1401752000002</v>
      </c>
      <c r="E662" s="3" t="s">
        <v>2936</v>
      </c>
      <c r="F662" s="3" t="s">
        <v>2966</v>
      </c>
      <c r="G662" s="3" t="s">
        <v>2967</v>
      </c>
      <c r="H662" s="3" t="s">
        <v>3361</v>
      </c>
      <c r="I662" s="3" t="s">
        <v>3362</v>
      </c>
      <c r="J662" s="4">
        <v>42.612859</v>
      </c>
      <c r="K662" s="4">
        <v>68.552950999999993</v>
      </c>
      <c r="L662" s="4">
        <v>-2.88775</v>
      </c>
      <c r="M662" s="4">
        <v>-4.7074949999999998</v>
      </c>
      <c r="N662" s="4">
        <v>31.073025000000001</v>
      </c>
      <c r="O662" s="4">
        <v>13.137995999999999</v>
      </c>
      <c r="P662" s="4">
        <v>1.5574809999999999</v>
      </c>
      <c r="Q662" s="4">
        <v>8.7868569999999995</v>
      </c>
      <c r="R662" s="4">
        <v>17.375689999999999</v>
      </c>
      <c r="S662" s="3" t="s">
        <v>4400</v>
      </c>
      <c r="T662" s="4">
        <v>20.85</v>
      </c>
      <c r="U662" s="4">
        <v>2299.1401752000002</v>
      </c>
      <c r="V662" s="10">
        <v>3214.698175</v>
      </c>
      <c r="W662" s="4">
        <v>0</v>
      </c>
      <c r="X662" s="4">
        <v>24.99</v>
      </c>
      <c r="Y662" s="4">
        <v>10.74</v>
      </c>
      <c r="Z662" s="4">
        <v>31.073025000000001</v>
      </c>
      <c r="AA662" s="10">
        <v>28.464163822500002</v>
      </c>
      <c r="AB662" s="10">
        <v>38.4686346863</v>
      </c>
      <c r="AC662" s="4">
        <v>1.628851</v>
      </c>
      <c r="AD662" s="4">
        <v>1.6495026218522</v>
      </c>
      <c r="AE662" s="4">
        <v>1.6506477231195</v>
      </c>
      <c r="AF662" s="4">
        <v>8.7868569999999995</v>
      </c>
      <c r="AG662" s="4">
        <v>9.9823721616271008</v>
      </c>
      <c r="AH662" s="4">
        <v>9.9507466856105005</v>
      </c>
      <c r="AI662" s="4">
        <v>1.5574809999999999</v>
      </c>
      <c r="AJ662" s="4">
        <v>1.5626169999999999</v>
      </c>
    </row>
    <row r="663" spans="1:36" x14ac:dyDescent="0.3">
      <c r="A663" s="1" t="s">
        <v>657</v>
      </c>
      <c r="B663" s="2">
        <v>4810560</v>
      </c>
      <c r="C663" s="3" t="s">
        <v>2940</v>
      </c>
      <c r="D663" s="4">
        <v>520.00363828000002</v>
      </c>
      <c r="E663" s="3" t="s">
        <v>2920</v>
      </c>
      <c r="F663" s="3" t="s">
        <v>2921</v>
      </c>
      <c r="G663" s="3" t="s">
        <v>3109</v>
      </c>
      <c r="H663" s="3" t="s">
        <v>3109</v>
      </c>
      <c r="I663" s="3" t="s">
        <v>3048</v>
      </c>
      <c r="J663" s="4">
        <v>128.533333</v>
      </c>
      <c r="K663" s="4">
        <v>16.124661</v>
      </c>
      <c r="L663" s="4">
        <v>-20.204841999999999</v>
      </c>
      <c r="M663" s="4">
        <v>2.2673030000000001</v>
      </c>
      <c r="N663" s="4" t="s">
        <v>2924</v>
      </c>
      <c r="O663" s="4" t="s">
        <v>2924</v>
      </c>
      <c r="P663" s="4">
        <v>8.4516770000000001</v>
      </c>
      <c r="Q663" s="4" t="s">
        <v>2924</v>
      </c>
      <c r="R663" s="4" t="s">
        <v>2924</v>
      </c>
      <c r="S663" s="3" t="s">
        <v>4401</v>
      </c>
      <c r="T663" s="4">
        <v>8.57</v>
      </c>
      <c r="U663" s="4">
        <v>520.00363828000002</v>
      </c>
      <c r="V663" s="10">
        <v>474.53053799999998</v>
      </c>
      <c r="W663" s="4">
        <v>0</v>
      </c>
      <c r="X663" s="4">
        <v>13.85</v>
      </c>
      <c r="Y663" s="4">
        <v>2.89</v>
      </c>
      <c r="Z663" s="4" t="s">
        <v>2924</v>
      </c>
      <c r="AA663" s="10">
        <v>12.984848484800001</v>
      </c>
      <c r="AB663" s="10" t="s">
        <v>2924</v>
      </c>
      <c r="AC663" s="4">
        <v>38.698538999999997</v>
      </c>
      <c r="AD663" s="4">
        <v>3.4738056624147</v>
      </c>
      <c r="AE663" s="4">
        <v>14.7137830283017</v>
      </c>
      <c r="AF663" s="4" t="s">
        <v>2924</v>
      </c>
      <c r="AG663" s="4" t="s">
        <v>2934</v>
      </c>
      <c r="AH663" s="4" t="s">
        <v>2934</v>
      </c>
      <c r="AI663" s="4">
        <v>8.4516770000000001</v>
      </c>
      <c r="AJ663" s="4">
        <v>8.7359840000000002</v>
      </c>
    </row>
    <row r="664" spans="1:36" x14ac:dyDescent="0.3">
      <c r="A664" s="1" t="s">
        <v>658</v>
      </c>
      <c r="B664" s="2">
        <v>5721551</v>
      </c>
      <c r="C664" s="3" t="s">
        <v>2970</v>
      </c>
      <c r="D664" s="4">
        <v>1974.1971156899999</v>
      </c>
      <c r="E664" s="3" t="s">
        <v>2930</v>
      </c>
      <c r="F664" s="3" t="s">
        <v>2953</v>
      </c>
      <c r="G664" s="3" t="s">
        <v>2954</v>
      </c>
      <c r="H664" s="3" t="s">
        <v>2955</v>
      </c>
      <c r="I664" s="3" t="s">
        <v>2971</v>
      </c>
      <c r="J664" s="4">
        <v>16.481995000000001</v>
      </c>
      <c r="K664" s="4">
        <v>11.835106</v>
      </c>
      <c r="L664" s="5">
        <v>-2.2093020000000001</v>
      </c>
      <c r="M664" s="4">
        <v>-3.2220939999999998</v>
      </c>
      <c r="N664" s="4">
        <v>5.9308889999999996</v>
      </c>
      <c r="O664" s="4" t="s">
        <v>2934</v>
      </c>
      <c r="P664" s="4">
        <v>1.182342</v>
      </c>
      <c r="Q664" s="4" t="s">
        <v>2934</v>
      </c>
      <c r="R664" s="4" t="s">
        <v>2934</v>
      </c>
      <c r="S664" s="3" t="s">
        <v>4402</v>
      </c>
      <c r="T664" s="4">
        <v>8.41</v>
      </c>
      <c r="U664" s="4">
        <v>1974.1971156899999</v>
      </c>
      <c r="V664" s="10" t="s">
        <v>2934</v>
      </c>
      <c r="W664" s="4">
        <v>17.4649227110583</v>
      </c>
      <c r="X664" s="4">
        <v>9.3000000000000007</v>
      </c>
      <c r="Y664" s="5">
        <v>6.5</v>
      </c>
      <c r="Z664" s="4">
        <v>5.9308889999999996</v>
      </c>
      <c r="AA664" s="10" t="s">
        <v>2934</v>
      </c>
      <c r="AB664" s="10" t="s">
        <v>2934</v>
      </c>
      <c r="AC664" s="4" t="s">
        <v>2934</v>
      </c>
      <c r="AD664" s="4" t="s">
        <v>2934</v>
      </c>
      <c r="AE664" s="4" t="s">
        <v>2934</v>
      </c>
      <c r="AF664" s="4" t="s">
        <v>2934</v>
      </c>
      <c r="AG664" s="4" t="s">
        <v>2934</v>
      </c>
      <c r="AH664" s="4" t="s">
        <v>2934</v>
      </c>
      <c r="AI664" s="4">
        <v>1.182342</v>
      </c>
      <c r="AJ664" s="4">
        <v>1.182342</v>
      </c>
    </row>
    <row r="665" spans="1:36" x14ac:dyDescent="0.3">
      <c r="A665" s="1" t="s">
        <v>659</v>
      </c>
      <c r="B665" s="2">
        <v>5721445</v>
      </c>
      <c r="C665" s="3" t="s">
        <v>2970</v>
      </c>
      <c r="D665" s="4">
        <v>965.05861788000004</v>
      </c>
      <c r="E665" s="3" t="s">
        <v>2930</v>
      </c>
      <c r="F665" s="3" t="s">
        <v>2953</v>
      </c>
      <c r="G665" s="3" t="s">
        <v>2954</v>
      </c>
      <c r="H665" s="3" t="s">
        <v>2955</v>
      </c>
      <c r="I665" s="3" t="s">
        <v>2971</v>
      </c>
      <c r="J665" s="4">
        <v>18.776077999999998</v>
      </c>
      <c r="K665" s="4">
        <v>8.6514000000000006</v>
      </c>
      <c r="L665" s="4">
        <v>-2.844141</v>
      </c>
      <c r="M665" s="4">
        <v>-3.9370080000000001</v>
      </c>
      <c r="N665" s="4">
        <v>6.5041890000000002</v>
      </c>
      <c r="O665" s="4" t="s">
        <v>2934</v>
      </c>
      <c r="P665" s="4">
        <v>1.258659</v>
      </c>
      <c r="Q665" s="4" t="s">
        <v>2934</v>
      </c>
      <c r="R665" s="4" t="s">
        <v>2934</v>
      </c>
      <c r="S665" s="3" t="s">
        <v>4403</v>
      </c>
      <c r="T665" s="5">
        <v>8.5399999999999991</v>
      </c>
      <c r="U665" s="4">
        <v>965.05861788000004</v>
      </c>
      <c r="V665" s="10" t="s">
        <v>2934</v>
      </c>
      <c r="W665" s="4">
        <v>16.4121779859485</v>
      </c>
      <c r="X665" s="5">
        <v>9.75</v>
      </c>
      <c r="Y665" s="4">
        <v>6.52</v>
      </c>
      <c r="Z665" s="4">
        <v>6.5041890000000002</v>
      </c>
      <c r="AA665" s="10" t="s">
        <v>2934</v>
      </c>
      <c r="AB665" s="10" t="s">
        <v>2934</v>
      </c>
      <c r="AC665" s="4" t="s">
        <v>2934</v>
      </c>
      <c r="AD665" s="4" t="s">
        <v>2934</v>
      </c>
      <c r="AE665" s="4" t="s">
        <v>2934</v>
      </c>
      <c r="AF665" s="4" t="s">
        <v>2934</v>
      </c>
      <c r="AG665" s="4" t="s">
        <v>2934</v>
      </c>
      <c r="AH665" s="4" t="s">
        <v>2934</v>
      </c>
      <c r="AI665" s="4">
        <v>1.258659</v>
      </c>
      <c r="AJ665" s="4">
        <v>1.258659</v>
      </c>
    </row>
    <row r="666" spans="1:36" x14ac:dyDescent="0.3">
      <c r="A666" s="1" t="s">
        <v>660</v>
      </c>
      <c r="B666" s="2">
        <v>4004201</v>
      </c>
      <c r="C666" s="3" t="s">
        <v>2935</v>
      </c>
      <c r="D666" s="4">
        <v>40507.236340980002</v>
      </c>
      <c r="E666" s="3" t="s">
        <v>2945</v>
      </c>
      <c r="F666" s="3" t="s">
        <v>3021</v>
      </c>
      <c r="G666" s="3" t="s">
        <v>3027</v>
      </c>
      <c r="H666" s="3" t="s">
        <v>3140</v>
      </c>
      <c r="I666" s="3" t="s">
        <v>3234</v>
      </c>
      <c r="J666" s="4">
        <v>56.500165000000003</v>
      </c>
      <c r="K666" s="4">
        <v>6.3146069999999996</v>
      </c>
      <c r="L666" s="4">
        <v>-8.4476999999999997E-2</v>
      </c>
      <c r="M666" s="4">
        <v>-1.744548</v>
      </c>
      <c r="N666" s="4" t="s">
        <v>2934</v>
      </c>
      <c r="O666" s="4">
        <v>38.778689</v>
      </c>
      <c r="P666" s="4">
        <v>3.4684750000000002</v>
      </c>
      <c r="Q666" s="4">
        <v>16.646000000000001</v>
      </c>
      <c r="R666" s="4">
        <v>35.886710999999998</v>
      </c>
      <c r="S666" s="3" t="s">
        <v>4404</v>
      </c>
      <c r="T666" s="4">
        <v>47.31</v>
      </c>
      <c r="U666" s="4">
        <v>40507.236340980002</v>
      </c>
      <c r="V666" s="10">
        <v>47599.236340000003</v>
      </c>
      <c r="W666" s="4">
        <v>2.3673641936165701</v>
      </c>
      <c r="X666" s="4">
        <v>51.03</v>
      </c>
      <c r="Y666" s="4">
        <v>29.71</v>
      </c>
      <c r="Z666" s="4" t="s">
        <v>2934</v>
      </c>
      <c r="AA666" s="10">
        <v>21.231432033299999</v>
      </c>
      <c r="AB666" s="10">
        <v>24.2379220246</v>
      </c>
      <c r="AC666" s="4">
        <v>3.7744219999999999</v>
      </c>
      <c r="AD666" s="4">
        <v>3.1798090655686999</v>
      </c>
      <c r="AE666" s="4">
        <v>3.3189213143019001</v>
      </c>
      <c r="AF666" s="4">
        <v>16.646000000000001</v>
      </c>
      <c r="AG666" s="4">
        <v>11.2548017431319</v>
      </c>
      <c r="AH666" s="4">
        <v>12.5062868983093</v>
      </c>
      <c r="AI666" s="4">
        <v>3.4684750000000002</v>
      </c>
      <c r="AJ666" s="4">
        <v>4.8753089999999997</v>
      </c>
    </row>
    <row r="667" spans="1:36" x14ac:dyDescent="0.3">
      <c r="A667" s="1" t="s">
        <v>661</v>
      </c>
      <c r="B667" s="2">
        <v>4256640</v>
      </c>
      <c r="C667" s="3" t="s">
        <v>2935</v>
      </c>
      <c r="D667" s="4">
        <v>23968.726941059998</v>
      </c>
      <c r="E667" s="3" t="s">
        <v>2930</v>
      </c>
      <c r="F667" s="3" t="s">
        <v>2953</v>
      </c>
      <c r="G667" s="3" t="s">
        <v>2953</v>
      </c>
      <c r="H667" s="3" t="s">
        <v>3040</v>
      </c>
      <c r="I667" s="3" t="s">
        <v>2949</v>
      </c>
      <c r="J667" s="4">
        <v>23.938433</v>
      </c>
      <c r="K667" s="4">
        <v>11.920185</v>
      </c>
      <c r="L667" s="4">
        <v>-6.8817029999999999</v>
      </c>
      <c r="M667" s="4">
        <v>-3.7079559999999998</v>
      </c>
      <c r="N667" s="4">
        <v>24.559286</v>
      </c>
      <c r="O667" s="4">
        <v>13.235939</v>
      </c>
      <c r="P667" s="4">
        <v>7.7598229999999999</v>
      </c>
      <c r="Q667" s="4">
        <v>14.622964</v>
      </c>
      <c r="R667" s="4">
        <v>28.409476999999999</v>
      </c>
      <c r="S667" s="3" t="s">
        <v>4405</v>
      </c>
      <c r="T667" s="4">
        <v>343.83</v>
      </c>
      <c r="U667" s="4">
        <v>23968.726941059998</v>
      </c>
      <c r="V667" s="10">
        <v>30569.861940999999</v>
      </c>
      <c r="W667" s="4">
        <v>0</v>
      </c>
      <c r="X667" s="4">
        <v>385.3</v>
      </c>
      <c r="Y667" s="4">
        <v>247.1</v>
      </c>
      <c r="Z667" s="4">
        <v>24.559286</v>
      </c>
      <c r="AA667" s="10">
        <v>16.077565849999999</v>
      </c>
      <c r="AB667" s="10">
        <v>18.093982617999998</v>
      </c>
      <c r="AC667" s="4">
        <v>7.8839550000000003</v>
      </c>
      <c r="AD667" s="4">
        <v>7.0399011611375997</v>
      </c>
      <c r="AE667" s="4">
        <v>7.6510903489953996</v>
      </c>
      <c r="AF667" s="4">
        <v>14.622964</v>
      </c>
      <c r="AG667" s="4">
        <v>12.9250654177426</v>
      </c>
      <c r="AH667" s="4">
        <v>14.1703362491817</v>
      </c>
      <c r="AI667" s="4">
        <v>7.7598229999999999</v>
      </c>
      <c r="AJ667" s="4" t="s">
        <v>2924</v>
      </c>
    </row>
    <row r="668" spans="1:36" x14ac:dyDescent="0.3">
      <c r="A668" s="1" t="s">
        <v>662</v>
      </c>
      <c r="B668" s="2">
        <v>9167688</v>
      </c>
      <c r="C668" s="3" t="s">
        <v>2935</v>
      </c>
      <c r="D668" s="4">
        <v>3039.1435059199998</v>
      </c>
      <c r="E668" s="3" t="s">
        <v>2936</v>
      </c>
      <c r="F668" s="3" t="s">
        <v>3056</v>
      </c>
      <c r="G668" s="3" t="s">
        <v>3363</v>
      </c>
      <c r="H668" s="3" t="s">
        <v>3364</v>
      </c>
      <c r="I668" s="3" t="s">
        <v>3365</v>
      </c>
      <c r="J668" s="4">
        <v>13.529766</v>
      </c>
      <c r="K668" s="4">
        <v>5.8889509999999996</v>
      </c>
      <c r="L668" s="4">
        <v>-2.680412</v>
      </c>
      <c r="M668" s="4">
        <v>-7.1323169999999996</v>
      </c>
      <c r="N668" s="4" t="s">
        <v>2934</v>
      </c>
      <c r="O668" s="4" t="s">
        <v>2934</v>
      </c>
      <c r="P668" s="4" t="s">
        <v>2934</v>
      </c>
      <c r="Q668" s="4" t="s">
        <v>2934</v>
      </c>
      <c r="R668" s="4" t="s">
        <v>2934</v>
      </c>
      <c r="S668" s="3" t="s">
        <v>4406</v>
      </c>
      <c r="T668" s="4">
        <v>18.88</v>
      </c>
      <c r="U668" s="4">
        <v>3039.1435059199998</v>
      </c>
      <c r="V668" s="10">
        <v>3837.315505</v>
      </c>
      <c r="W668" s="4">
        <v>0</v>
      </c>
      <c r="X668" s="4">
        <v>20.79</v>
      </c>
      <c r="Y668" s="5">
        <v>13.74</v>
      </c>
      <c r="Z668" s="4" t="s">
        <v>2934</v>
      </c>
      <c r="AA668" s="10">
        <v>10.4309392265</v>
      </c>
      <c r="AB668" s="10">
        <v>13.156794424999999</v>
      </c>
      <c r="AC668" s="4" t="s">
        <v>2934</v>
      </c>
      <c r="AD668" s="4">
        <v>2.1477111462473002</v>
      </c>
      <c r="AE668" s="4">
        <v>2.4149247986155</v>
      </c>
      <c r="AF668" s="4" t="s">
        <v>2934</v>
      </c>
      <c r="AG668" s="4">
        <v>5.7561473809582999</v>
      </c>
      <c r="AH668" s="4">
        <v>6.3769724654101001</v>
      </c>
      <c r="AI668" s="4" t="s">
        <v>2934</v>
      </c>
      <c r="AJ668" s="4" t="s">
        <v>2934</v>
      </c>
    </row>
    <row r="669" spans="1:36" x14ac:dyDescent="0.3">
      <c r="A669" s="1" t="s">
        <v>663</v>
      </c>
      <c r="B669" s="2">
        <v>5196215</v>
      </c>
      <c r="C669" s="3" t="s">
        <v>2919</v>
      </c>
      <c r="D669" s="4">
        <v>656.47130735999997</v>
      </c>
      <c r="E669" s="3" t="s">
        <v>2945</v>
      </c>
      <c r="F669" s="3" t="s">
        <v>3021</v>
      </c>
      <c r="G669" s="3" t="s">
        <v>3157</v>
      </c>
      <c r="H669" s="3" t="s">
        <v>3157</v>
      </c>
      <c r="I669" s="3" t="s">
        <v>3366</v>
      </c>
      <c r="J669" s="4">
        <v>-56.367432000000001</v>
      </c>
      <c r="K669" s="4">
        <v>-5.8558560000000002</v>
      </c>
      <c r="L669" s="4">
        <v>-7.1111110000000002</v>
      </c>
      <c r="M669" s="4">
        <v>-13.636364</v>
      </c>
      <c r="N669" s="4" t="s">
        <v>2924</v>
      </c>
      <c r="O669" s="4">
        <v>24.115385</v>
      </c>
      <c r="P669" s="4">
        <v>1.0967290000000001</v>
      </c>
      <c r="Q669" s="4">
        <v>32.850104999999999</v>
      </c>
      <c r="R669" s="4">
        <v>32.028618000000002</v>
      </c>
      <c r="S669" s="3" t="s">
        <v>4407</v>
      </c>
      <c r="T669" s="4">
        <v>6.27</v>
      </c>
      <c r="U669" s="4">
        <v>656.47130735999997</v>
      </c>
      <c r="V669" s="10">
        <v>855.400307</v>
      </c>
      <c r="W669" s="4">
        <v>0</v>
      </c>
      <c r="X669" s="4">
        <v>14.707599999999999</v>
      </c>
      <c r="Y669" s="5">
        <v>5.5949999999999998</v>
      </c>
      <c r="Z669" s="4" t="s">
        <v>2924</v>
      </c>
      <c r="AA669" s="10">
        <v>15.889508362799999</v>
      </c>
      <c r="AB669" s="10" t="s">
        <v>2924</v>
      </c>
      <c r="AC669" s="4">
        <v>0.64800999999999997</v>
      </c>
      <c r="AD669" s="4">
        <v>0.60202857445890001</v>
      </c>
      <c r="AE669" s="4">
        <v>0.66196173597880004</v>
      </c>
      <c r="AF669" s="4">
        <v>32.850104999999999</v>
      </c>
      <c r="AG669" s="4">
        <v>12.507040976116199</v>
      </c>
      <c r="AH669" s="4">
        <v>17.552793938398999</v>
      </c>
      <c r="AI669" s="4">
        <v>1.0967290000000001</v>
      </c>
      <c r="AJ669" s="4">
        <v>10.015974</v>
      </c>
    </row>
    <row r="670" spans="1:36" x14ac:dyDescent="0.3">
      <c r="A670" s="1" t="s">
        <v>664</v>
      </c>
      <c r="B670" s="2">
        <v>14170965</v>
      </c>
      <c r="C670" s="3" t="s">
        <v>2935</v>
      </c>
      <c r="D670" s="4">
        <v>39505.601640000001</v>
      </c>
      <c r="E670" s="3" t="s">
        <v>3031</v>
      </c>
      <c r="F670" s="3" t="s">
        <v>3031</v>
      </c>
      <c r="G670" s="3" t="s">
        <v>3032</v>
      </c>
      <c r="H670" s="3" t="s">
        <v>3331</v>
      </c>
      <c r="I670" s="3" t="s">
        <v>3367</v>
      </c>
      <c r="J670" s="4">
        <v>21.112515999999999</v>
      </c>
      <c r="K670" s="4">
        <v>-0.17367099999999999</v>
      </c>
      <c r="L670" s="4">
        <v>-2.178353</v>
      </c>
      <c r="M670" s="4">
        <v>-3.3787189999999998</v>
      </c>
      <c r="N670" s="4" t="s">
        <v>2934</v>
      </c>
      <c r="O670" s="4">
        <v>28.74</v>
      </c>
      <c r="P670" s="4">
        <v>1.6013820000000001</v>
      </c>
      <c r="Q670" s="4">
        <v>13.270775</v>
      </c>
      <c r="R670" s="4">
        <v>16.733363000000001</v>
      </c>
      <c r="S670" s="3" t="s">
        <v>4408</v>
      </c>
      <c r="T670" s="4">
        <v>57.48</v>
      </c>
      <c r="U670" s="4">
        <v>39505.601640000001</v>
      </c>
      <c r="V670" s="10">
        <v>42864.601640000001</v>
      </c>
      <c r="W670" s="4">
        <v>1.1830201809325001</v>
      </c>
      <c r="X670" s="4">
        <v>64.2</v>
      </c>
      <c r="Y670" s="4">
        <v>44.01</v>
      </c>
      <c r="Z670" s="4" t="s">
        <v>2934</v>
      </c>
      <c r="AA670" s="10">
        <v>18.4900440698</v>
      </c>
      <c r="AB670" s="10">
        <v>22.4499679732</v>
      </c>
      <c r="AC670" s="4">
        <v>2.5764619999999998</v>
      </c>
      <c r="AD670" s="4">
        <v>2.4681226681666999</v>
      </c>
      <c r="AE670" s="4">
        <v>2.5249406275000998</v>
      </c>
      <c r="AF670" s="4">
        <v>13.270775</v>
      </c>
      <c r="AG670" s="4">
        <v>11.380920503989501</v>
      </c>
      <c r="AH670" s="4">
        <v>12.6691596104053</v>
      </c>
      <c r="AI670" s="4">
        <v>1.6013820000000001</v>
      </c>
      <c r="AJ670" s="4">
        <v>7.8847740000000002</v>
      </c>
    </row>
    <row r="671" spans="1:36" x14ac:dyDescent="0.3">
      <c r="A671" s="1" t="s">
        <v>665</v>
      </c>
      <c r="B671" s="2">
        <v>4090248</v>
      </c>
      <c r="C671" s="3" t="s">
        <v>2919</v>
      </c>
      <c r="D671" s="4">
        <v>5920.8598381199999</v>
      </c>
      <c r="E671" s="3" t="s">
        <v>2920</v>
      </c>
      <c r="F671" s="3" t="s">
        <v>2960</v>
      </c>
      <c r="G671" s="3" t="s">
        <v>2973</v>
      </c>
      <c r="H671" s="3" t="s">
        <v>3004</v>
      </c>
      <c r="I671" s="3" t="s">
        <v>3357</v>
      </c>
      <c r="J671" s="4">
        <v>38.654046999999998</v>
      </c>
      <c r="K671" s="4">
        <v>8.956823</v>
      </c>
      <c r="L671" s="4">
        <v>-2.6771389999999999</v>
      </c>
      <c r="M671" s="4">
        <v>-1.7840910000000001</v>
      </c>
      <c r="N671" s="4">
        <v>73.401274000000001</v>
      </c>
      <c r="O671" s="4">
        <v>81.250293999999997</v>
      </c>
      <c r="P671" s="4">
        <v>20.950188000000001</v>
      </c>
      <c r="Q671" s="4">
        <v>41.703750999999997</v>
      </c>
      <c r="R671" s="4">
        <v>107.52647399999999</v>
      </c>
      <c r="S671" s="3" t="s">
        <v>4409</v>
      </c>
      <c r="T671" s="4">
        <v>345.72</v>
      </c>
      <c r="U671" s="4">
        <v>5920.8598381199999</v>
      </c>
      <c r="V671" s="10">
        <v>5814.2118380000002</v>
      </c>
      <c r="W671" s="4">
        <v>0</v>
      </c>
      <c r="X671" s="4">
        <v>381.72500000000002</v>
      </c>
      <c r="Y671" s="5">
        <v>223.89</v>
      </c>
      <c r="Z671" s="4">
        <v>73.401274000000001</v>
      </c>
      <c r="AA671" s="10">
        <v>20.402792081400001</v>
      </c>
      <c r="AB671" s="10">
        <v>24.430811179199999</v>
      </c>
      <c r="AC671" s="4">
        <v>6.8755329999999999</v>
      </c>
      <c r="AD671" s="4">
        <v>1.3727023496134001</v>
      </c>
      <c r="AE671" s="4">
        <v>1.4167913962123999</v>
      </c>
      <c r="AF671" s="4">
        <v>41.703750999999997</v>
      </c>
      <c r="AG671" s="4" t="s">
        <v>2934</v>
      </c>
      <c r="AH671" s="4" t="s">
        <v>2934</v>
      </c>
      <c r="AI671" s="4">
        <v>20.950188000000001</v>
      </c>
      <c r="AJ671" s="4">
        <v>24.14583</v>
      </c>
    </row>
    <row r="672" spans="1:36" x14ac:dyDescent="0.3">
      <c r="A672" s="1" t="s">
        <v>666</v>
      </c>
      <c r="B672" s="2">
        <v>4810742</v>
      </c>
      <c r="C672" s="3" t="s">
        <v>2940</v>
      </c>
      <c r="D672" s="4">
        <v>320.64368249</v>
      </c>
      <c r="E672" s="3" t="s">
        <v>2920</v>
      </c>
      <c r="F672" s="3" t="s">
        <v>2921</v>
      </c>
      <c r="G672" s="3" t="s">
        <v>2941</v>
      </c>
      <c r="H672" s="3" t="s">
        <v>2941</v>
      </c>
      <c r="I672" s="3" t="s">
        <v>2942</v>
      </c>
      <c r="J672" s="4">
        <v>193.52941200000001</v>
      </c>
      <c r="K672" s="4">
        <v>-15.566836</v>
      </c>
      <c r="L672" s="4">
        <v>-39.441747999999997</v>
      </c>
      <c r="M672" s="4">
        <v>-32.384824000000002</v>
      </c>
      <c r="N672" s="4" t="s">
        <v>2924</v>
      </c>
      <c r="O672" s="4" t="s">
        <v>2924</v>
      </c>
      <c r="P672" s="4">
        <v>25.202020000000001</v>
      </c>
      <c r="Q672" s="4" t="s">
        <v>2924</v>
      </c>
      <c r="R672" s="4">
        <v>10.373067000000001</v>
      </c>
      <c r="S672" s="3" t="s">
        <v>4410</v>
      </c>
      <c r="T672" s="4">
        <v>4.99</v>
      </c>
      <c r="U672" s="4">
        <v>320.64368249</v>
      </c>
      <c r="V672" s="10">
        <v>279.34668199999999</v>
      </c>
      <c r="W672" s="4">
        <v>0</v>
      </c>
      <c r="X672" s="4">
        <v>10</v>
      </c>
      <c r="Y672" s="5">
        <v>1.3</v>
      </c>
      <c r="Z672" s="4" t="s">
        <v>2924</v>
      </c>
      <c r="AA672" s="10" t="s">
        <v>2924</v>
      </c>
      <c r="AB672" s="10" t="s">
        <v>2924</v>
      </c>
      <c r="AC672" s="4" t="s">
        <v>2934</v>
      </c>
      <c r="AD672" s="4" t="s">
        <v>2934</v>
      </c>
      <c r="AE672" s="4" t="s">
        <v>2934</v>
      </c>
      <c r="AF672" s="4" t="s">
        <v>2924</v>
      </c>
      <c r="AG672" s="4" t="s">
        <v>2934</v>
      </c>
      <c r="AH672" s="4" t="s">
        <v>2934</v>
      </c>
      <c r="AI672" s="4">
        <v>25.202020000000001</v>
      </c>
      <c r="AJ672" s="4">
        <v>25.202020000000001</v>
      </c>
    </row>
    <row r="673" spans="1:36" x14ac:dyDescent="0.3">
      <c r="A673" s="1" t="s">
        <v>667</v>
      </c>
      <c r="B673" s="2">
        <v>4994908</v>
      </c>
      <c r="C673" s="3" t="s">
        <v>2935</v>
      </c>
      <c r="D673" s="4">
        <v>1484.30443098</v>
      </c>
      <c r="E673" s="3" t="s">
        <v>2936</v>
      </c>
      <c r="F673" s="3" t="s">
        <v>3056</v>
      </c>
      <c r="G673" s="3" t="s">
        <v>3302</v>
      </c>
      <c r="H673" s="3" t="s">
        <v>3302</v>
      </c>
      <c r="I673" s="3" t="s">
        <v>3303</v>
      </c>
      <c r="J673" s="4">
        <v>17.329546000000001</v>
      </c>
      <c r="K673" s="4">
        <v>-14.137214</v>
      </c>
      <c r="L673" s="4">
        <v>-14.196676</v>
      </c>
      <c r="M673" s="4">
        <v>-4.3243239999999998</v>
      </c>
      <c r="N673" s="4">
        <v>4.1190160000000002</v>
      </c>
      <c r="O673" s="4">
        <v>4.7635519999999998</v>
      </c>
      <c r="P673" s="4">
        <v>0.59598799999999996</v>
      </c>
      <c r="Q673" s="4">
        <v>2.4644750000000002</v>
      </c>
      <c r="R673" s="4">
        <v>13.500506</v>
      </c>
      <c r="S673" s="3" t="s">
        <v>4411</v>
      </c>
      <c r="T673" s="4">
        <v>12.39</v>
      </c>
      <c r="U673" s="4">
        <v>1484.30443098</v>
      </c>
      <c r="V673" s="10">
        <v>3175.0084299999999</v>
      </c>
      <c r="W673" s="4">
        <v>3.7126715092816802</v>
      </c>
      <c r="X673" s="4">
        <v>17.574999999999999</v>
      </c>
      <c r="Y673" s="5">
        <v>10.135</v>
      </c>
      <c r="Z673" s="4">
        <v>4.1190160000000002</v>
      </c>
      <c r="AA673" s="10">
        <v>4.4488330340999998</v>
      </c>
      <c r="AB673" s="10">
        <v>4.3858407078999999</v>
      </c>
      <c r="AC673" s="4">
        <v>1.5637829999999999</v>
      </c>
      <c r="AD673" s="4">
        <v>2.1526071936212001</v>
      </c>
      <c r="AE673" s="4">
        <v>2.0215270925297002</v>
      </c>
      <c r="AF673" s="4">
        <v>2.4644750000000002</v>
      </c>
      <c r="AG673" s="4">
        <v>5.1391756784098996</v>
      </c>
      <c r="AH673" s="4">
        <v>5.0130946896074002</v>
      </c>
      <c r="AI673" s="4">
        <v>0.59598799999999996</v>
      </c>
      <c r="AJ673" s="4">
        <v>0.59601700000000002</v>
      </c>
    </row>
    <row r="674" spans="1:36" x14ac:dyDescent="0.3">
      <c r="A674" s="1" t="s">
        <v>668</v>
      </c>
      <c r="B674" s="2">
        <v>4094053</v>
      </c>
      <c r="C674" s="3" t="s">
        <v>2919</v>
      </c>
      <c r="D674" s="4">
        <v>29287.507894480001</v>
      </c>
      <c r="E674" s="3" t="s">
        <v>2976</v>
      </c>
      <c r="F674" s="3" t="s">
        <v>3316</v>
      </c>
      <c r="G674" s="3" t="s">
        <v>3316</v>
      </c>
      <c r="H674" s="3" t="s">
        <v>3317</v>
      </c>
      <c r="I674" s="3" t="s">
        <v>3308</v>
      </c>
      <c r="J674" s="4">
        <v>-18.326283</v>
      </c>
      <c r="K674" s="4">
        <v>-7.6644690000000004</v>
      </c>
      <c r="L674" s="4">
        <v>-6.3327650000000002</v>
      </c>
      <c r="M674" s="4">
        <v>-4.8354869999999996</v>
      </c>
      <c r="N674" s="4">
        <v>166.139535</v>
      </c>
      <c r="O674" s="4" t="s">
        <v>2924</v>
      </c>
      <c r="P674" s="4">
        <v>3.905319</v>
      </c>
      <c r="Q674" s="4">
        <v>122.09020599999999</v>
      </c>
      <c r="R674" s="4" t="s">
        <v>2924</v>
      </c>
      <c r="S674" s="3" t="s">
        <v>4412</v>
      </c>
      <c r="T674" s="4">
        <v>71.44</v>
      </c>
      <c r="U674" s="4">
        <v>29287.507894480001</v>
      </c>
      <c r="V674" s="10">
        <v>25455.807894000001</v>
      </c>
      <c r="W674" s="4">
        <v>0</v>
      </c>
      <c r="X674" s="4">
        <v>100.38</v>
      </c>
      <c r="Y674" s="4">
        <v>68.256</v>
      </c>
      <c r="Z674" s="4">
        <v>166.139535</v>
      </c>
      <c r="AA674" s="10">
        <v>70.943396226399997</v>
      </c>
      <c r="AB674" s="10">
        <v>103.02558334050001</v>
      </c>
      <c r="AC674" s="4">
        <v>9.5450929999999996</v>
      </c>
      <c r="AD674" s="4">
        <v>8.5758317969421007</v>
      </c>
      <c r="AE674" s="4">
        <v>9.3214923612437008</v>
      </c>
      <c r="AF674" s="4">
        <v>122.09020599999999</v>
      </c>
      <c r="AG674" s="4">
        <v>62.782847777081699</v>
      </c>
      <c r="AH674" s="4">
        <v>120.1356647234457</v>
      </c>
      <c r="AI674" s="4">
        <v>3.905319</v>
      </c>
      <c r="AJ674" s="4">
        <v>6.1332420000000001</v>
      </c>
    </row>
    <row r="675" spans="1:36" x14ac:dyDescent="0.3">
      <c r="A675" s="1" t="s">
        <v>669</v>
      </c>
      <c r="B675" s="2">
        <v>4126080</v>
      </c>
      <c r="C675" s="3" t="s">
        <v>2919</v>
      </c>
      <c r="D675" s="4">
        <v>423551.74394000001</v>
      </c>
      <c r="E675" s="3" t="s">
        <v>3006</v>
      </c>
      <c r="F675" s="3" t="s">
        <v>3070</v>
      </c>
      <c r="G675" s="3" t="s">
        <v>3070</v>
      </c>
      <c r="H675" s="3" t="s">
        <v>3250</v>
      </c>
      <c r="I675" s="3" t="s">
        <v>3251</v>
      </c>
      <c r="J675" s="4">
        <v>42.059261999999997</v>
      </c>
      <c r="K675" s="4">
        <v>5.1919560000000002</v>
      </c>
      <c r="L675" s="4">
        <v>2.800405</v>
      </c>
      <c r="M675" s="4">
        <v>-3.5659779999999999</v>
      </c>
      <c r="N675" s="4">
        <v>56.059109999999997</v>
      </c>
      <c r="O675" s="4">
        <v>84.475828000000007</v>
      </c>
      <c r="P675" s="4">
        <v>17.322476000000002</v>
      </c>
      <c r="Q675" s="4">
        <v>34.350971000000001</v>
      </c>
      <c r="R675" s="4">
        <v>129.439977</v>
      </c>
      <c r="S675" s="3" t="s">
        <v>4413</v>
      </c>
      <c r="T675" s="5">
        <v>954.07</v>
      </c>
      <c r="U675" s="4">
        <v>423551.74394000001</v>
      </c>
      <c r="V675" s="10">
        <v>419854.74394000001</v>
      </c>
      <c r="W675" s="4">
        <v>0.486337480478372</v>
      </c>
      <c r="X675" s="5">
        <v>1008.25</v>
      </c>
      <c r="Y675" s="4">
        <v>640.51009999999997</v>
      </c>
      <c r="Z675" s="4">
        <v>56.059109999999997</v>
      </c>
      <c r="AA675" s="10">
        <v>51.730176975699997</v>
      </c>
      <c r="AB675" s="10">
        <v>52.761741806000003</v>
      </c>
      <c r="AC675" s="4">
        <v>1.622282</v>
      </c>
      <c r="AD675" s="4">
        <v>1.5196812967416999</v>
      </c>
      <c r="AE675" s="4">
        <v>1.5403654184899001</v>
      </c>
      <c r="AF675" s="4">
        <v>34.350971000000001</v>
      </c>
      <c r="AG675" s="4">
        <v>31.912813577665201</v>
      </c>
      <c r="AH675" s="4">
        <v>32.780506220908897</v>
      </c>
      <c r="AI675" s="4">
        <v>17.322476000000002</v>
      </c>
      <c r="AJ675" s="4">
        <v>17.322476000000002</v>
      </c>
    </row>
    <row r="676" spans="1:36" x14ac:dyDescent="0.3">
      <c r="A676" s="1" t="s">
        <v>670</v>
      </c>
      <c r="B676" s="2">
        <v>4010469</v>
      </c>
      <c r="C676" s="3" t="s">
        <v>2935</v>
      </c>
      <c r="D676" s="4">
        <v>17442.996313600001</v>
      </c>
      <c r="E676" s="3" t="s">
        <v>3093</v>
      </c>
      <c r="F676" s="3" t="s">
        <v>3093</v>
      </c>
      <c r="G676" s="3" t="s">
        <v>3094</v>
      </c>
      <c r="H676" s="3" t="s">
        <v>3147</v>
      </c>
      <c r="I676" s="3" t="s">
        <v>3148</v>
      </c>
      <c r="J676" s="4">
        <v>-8.1458499999999994</v>
      </c>
      <c r="K676" s="4">
        <v>8.4530999999999995E-2</v>
      </c>
      <c r="L676" s="4">
        <v>-11.740589</v>
      </c>
      <c r="M676" s="4">
        <v>-6.5140149999999997</v>
      </c>
      <c r="N676" s="4">
        <v>23.68</v>
      </c>
      <c r="O676" s="4">
        <v>15.702918</v>
      </c>
      <c r="P676" s="4">
        <v>1.3371729999999999</v>
      </c>
      <c r="Q676" s="4">
        <v>5.5001439999999997</v>
      </c>
      <c r="R676" s="4">
        <v>17.722757000000001</v>
      </c>
      <c r="S676" s="3" t="s">
        <v>4414</v>
      </c>
      <c r="T676" s="4">
        <v>23.68</v>
      </c>
      <c r="U676" s="4">
        <v>17442.996313600001</v>
      </c>
      <c r="V676" s="10">
        <v>18969.996313</v>
      </c>
      <c r="W676" s="4">
        <v>3.5472972972973</v>
      </c>
      <c r="X676" s="4">
        <v>28.9</v>
      </c>
      <c r="Y676" s="4">
        <v>22.3</v>
      </c>
      <c r="Z676" s="4">
        <v>23.68</v>
      </c>
      <c r="AA676" s="10">
        <v>9.4625374625000003</v>
      </c>
      <c r="AB676" s="10">
        <v>14.6414151719</v>
      </c>
      <c r="AC676" s="4">
        <v>3.4497170000000001</v>
      </c>
      <c r="AD676" s="4">
        <v>2.73770338896</v>
      </c>
      <c r="AE676" s="4">
        <v>3.4923559507965001</v>
      </c>
      <c r="AF676" s="4">
        <v>5.5001439999999997</v>
      </c>
      <c r="AG676" s="4">
        <v>4.1240089768627</v>
      </c>
      <c r="AH676" s="4">
        <v>5.6388571878405997</v>
      </c>
      <c r="AI676" s="4">
        <v>1.3371729999999999</v>
      </c>
      <c r="AJ676" s="4">
        <v>1.3371729999999999</v>
      </c>
    </row>
    <row r="677" spans="1:36" x14ac:dyDescent="0.3">
      <c r="A677" s="1" t="s">
        <v>671</v>
      </c>
      <c r="B677" s="2">
        <v>4067766</v>
      </c>
      <c r="C677" s="3" t="s">
        <v>2935</v>
      </c>
      <c r="D677" s="4">
        <v>6124.0844544000001</v>
      </c>
      <c r="E677" s="3" t="s">
        <v>3006</v>
      </c>
      <c r="F677" s="3" t="s">
        <v>3235</v>
      </c>
      <c r="G677" s="3" t="s">
        <v>3236</v>
      </c>
      <c r="H677" s="3" t="s">
        <v>3236</v>
      </c>
      <c r="I677" s="3" t="s">
        <v>3368</v>
      </c>
      <c r="J677" s="4">
        <v>-43.453814999999999</v>
      </c>
      <c r="K677" s="4">
        <v>-23.394995000000002</v>
      </c>
      <c r="L677" s="4">
        <v>-1.40056</v>
      </c>
      <c r="M677" s="4">
        <v>-6.1333330000000004</v>
      </c>
      <c r="N677" s="4">
        <v>39.329608999999998</v>
      </c>
      <c r="O677" s="4">
        <v>27.826087000000001</v>
      </c>
      <c r="P677" s="4">
        <v>1.510405</v>
      </c>
      <c r="Q677" s="4">
        <v>9.3969050000000003</v>
      </c>
      <c r="R677" s="4">
        <v>22.297961000000001</v>
      </c>
      <c r="S677" s="3" t="s">
        <v>4415</v>
      </c>
      <c r="T677" s="4">
        <v>7.04</v>
      </c>
      <c r="U677" s="4">
        <v>6124.0844544000001</v>
      </c>
      <c r="V677" s="10">
        <v>10492.584454</v>
      </c>
      <c r="W677" s="4">
        <v>0</v>
      </c>
      <c r="X677" s="4">
        <v>13.3</v>
      </c>
      <c r="Y677" s="4">
        <v>6.87</v>
      </c>
      <c r="Z677" s="4">
        <v>39.329608999999998</v>
      </c>
      <c r="AA677" s="10">
        <v>12.659593598200001</v>
      </c>
      <c r="AB677" s="10">
        <v>13.517665130499999</v>
      </c>
      <c r="AC677" s="4">
        <v>1.706639</v>
      </c>
      <c r="AD677" s="4">
        <v>1.6640043267411999</v>
      </c>
      <c r="AE677" s="4">
        <v>1.6823149241124999</v>
      </c>
      <c r="AF677" s="4">
        <v>9.3969050000000003</v>
      </c>
      <c r="AG677" s="4">
        <v>8.8232294433231999</v>
      </c>
      <c r="AH677" s="4">
        <v>8.8950636647030006</v>
      </c>
      <c r="AI677" s="4">
        <v>1.510405</v>
      </c>
      <c r="AJ677" s="4" t="s">
        <v>2924</v>
      </c>
    </row>
    <row r="678" spans="1:36" x14ac:dyDescent="0.3">
      <c r="A678" s="1" t="s">
        <v>672</v>
      </c>
      <c r="B678" s="2">
        <v>5193690</v>
      </c>
      <c r="C678" s="3" t="s">
        <v>2919</v>
      </c>
      <c r="D678" s="4">
        <v>808.25240975999998</v>
      </c>
      <c r="E678" s="3" t="s">
        <v>2945</v>
      </c>
      <c r="F678" s="3" t="s">
        <v>2946</v>
      </c>
      <c r="G678" s="3" t="s">
        <v>2984</v>
      </c>
      <c r="H678" s="3" t="s">
        <v>3061</v>
      </c>
      <c r="I678" s="3" t="s">
        <v>2949</v>
      </c>
      <c r="J678" s="4">
        <v>-32.869565000000001</v>
      </c>
      <c r="K678" s="4">
        <v>12.948060999999999</v>
      </c>
      <c r="L678" s="4">
        <v>-24.276606000000001</v>
      </c>
      <c r="M678" s="4">
        <v>0.651891</v>
      </c>
      <c r="N678" s="4" t="s">
        <v>2924</v>
      </c>
      <c r="O678" s="4" t="s">
        <v>2924</v>
      </c>
      <c r="P678" s="4">
        <v>6.3643859999999997</v>
      </c>
      <c r="Q678" s="4" t="s">
        <v>2924</v>
      </c>
      <c r="R678" s="4">
        <v>27.646346000000001</v>
      </c>
      <c r="S678" s="3" t="s">
        <v>4416</v>
      </c>
      <c r="T678" s="4">
        <v>15.44</v>
      </c>
      <c r="U678" s="4">
        <v>808.25240975999998</v>
      </c>
      <c r="V678" s="10">
        <v>672.14140899999995</v>
      </c>
      <c r="W678" s="4">
        <v>0</v>
      </c>
      <c r="X678" s="4">
        <v>32</v>
      </c>
      <c r="Y678" s="4">
        <v>13.53</v>
      </c>
      <c r="Z678" s="4" t="s">
        <v>2924</v>
      </c>
      <c r="AA678" s="10" t="s">
        <v>2924</v>
      </c>
      <c r="AB678" s="10" t="s">
        <v>2924</v>
      </c>
      <c r="AC678" s="4">
        <v>3.2846190000000002</v>
      </c>
      <c r="AD678" s="4">
        <v>2.9556499918649002</v>
      </c>
      <c r="AE678" s="4">
        <v>3.2346260132126998</v>
      </c>
      <c r="AF678" s="4" t="s">
        <v>2924</v>
      </c>
      <c r="AG678" s="4" t="s">
        <v>2924</v>
      </c>
      <c r="AH678" s="4" t="s">
        <v>2924</v>
      </c>
      <c r="AI678" s="4">
        <v>6.3643859999999997</v>
      </c>
      <c r="AJ678" s="4">
        <v>6.3854430000000004</v>
      </c>
    </row>
    <row r="679" spans="1:36" x14ac:dyDescent="0.3">
      <c r="A679" s="1" t="s">
        <v>673</v>
      </c>
      <c r="B679" s="2">
        <v>27752321</v>
      </c>
      <c r="C679" s="3" t="s">
        <v>2935</v>
      </c>
      <c r="D679" s="4">
        <v>41265.836792360002</v>
      </c>
      <c r="E679" s="3" t="s">
        <v>2925</v>
      </c>
      <c r="F679" s="3" t="s">
        <v>2926</v>
      </c>
      <c r="G679" s="3" t="s">
        <v>3081</v>
      </c>
      <c r="H679" s="3" t="s">
        <v>3081</v>
      </c>
      <c r="I679" s="3" t="s">
        <v>3369</v>
      </c>
      <c r="J679" s="4">
        <v>41.517581999999997</v>
      </c>
      <c r="K679" s="4">
        <v>-6.672091</v>
      </c>
      <c r="L679" s="4">
        <v>-4.2970379999999997</v>
      </c>
      <c r="M679" s="4">
        <v>-3.976559</v>
      </c>
      <c r="N679" s="4">
        <v>40.175131</v>
      </c>
      <c r="O679" s="4">
        <v>44.63035</v>
      </c>
      <c r="P679" s="4">
        <v>9.8370499999999996</v>
      </c>
      <c r="Q679" s="4">
        <v>31.248538</v>
      </c>
      <c r="R679" s="4">
        <v>38.225458000000003</v>
      </c>
      <c r="S679" s="3" t="s">
        <v>4417</v>
      </c>
      <c r="T679" s="4">
        <v>22.94</v>
      </c>
      <c r="U679" s="4">
        <v>41265.836792360002</v>
      </c>
      <c r="V679" s="10">
        <v>39552.836792000002</v>
      </c>
      <c r="W679" s="4">
        <v>0</v>
      </c>
      <c r="X679" s="4">
        <v>26.91</v>
      </c>
      <c r="Y679" s="4">
        <v>13.51</v>
      </c>
      <c r="Z679" s="4">
        <v>40.175131</v>
      </c>
      <c r="AA679" s="10">
        <v>57.249812827500001</v>
      </c>
      <c r="AB679" s="10">
        <v>278.29673662499999</v>
      </c>
      <c r="AC679" s="4">
        <v>1.370317</v>
      </c>
      <c r="AD679" s="4">
        <v>1.1373358991822999</v>
      </c>
      <c r="AE679" s="4">
        <v>1.2993505037005999</v>
      </c>
      <c r="AF679" s="4">
        <v>31.248538</v>
      </c>
      <c r="AG679" s="4">
        <v>25.937715121357499</v>
      </c>
      <c r="AH679" s="4">
        <v>54.355696460091501</v>
      </c>
      <c r="AI679" s="4">
        <v>9.8370499999999996</v>
      </c>
      <c r="AJ679" s="4">
        <v>10.610545999999999</v>
      </c>
    </row>
    <row r="680" spans="1:36" x14ac:dyDescent="0.3">
      <c r="A680" s="1" t="s">
        <v>674</v>
      </c>
      <c r="B680" s="2">
        <v>6517750</v>
      </c>
      <c r="C680" s="3" t="s">
        <v>2935</v>
      </c>
      <c r="D680" s="4">
        <v>1316.3024543399999</v>
      </c>
      <c r="E680" s="3" t="s">
        <v>2925</v>
      </c>
      <c r="F680" s="3" t="s">
        <v>2980</v>
      </c>
      <c r="G680" s="3" t="s">
        <v>3016</v>
      </c>
      <c r="H680" s="3" t="s">
        <v>3019</v>
      </c>
      <c r="I680" s="3" t="s">
        <v>3020</v>
      </c>
      <c r="J680" s="4">
        <v>-58.178158000000003</v>
      </c>
      <c r="K680" s="4">
        <v>2.3399019999999999</v>
      </c>
      <c r="L680" s="4">
        <v>19.396552</v>
      </c>
      <c r="M680" s="4">
        <v>0.60532699999999995</v>
      </c>
      <c r="N680" s="4" t="s">
        <v>2924</v>
      </c>
      <c r="O680" s="4">
        <v>22.520325</v>
      </c>
      <c r="P680" s="4">
        <v>2.2183660000000001</v>
      </c>
      <c r="Q680" s="4" t="s">
        <v>2924</v>
      </c>
      <c r="R680" s="4">
        <v>8.3457500000000007</v>
      </c>
      <c r="S680" s="3" t="s">
        <v>4418</v>
      </c>
      <c r="T680" s="5">
        <v>8.31</v>
      </c>
      <c r="U680" s="4">
        <v>1316.3024543399999</v>
      </c>
      <c r="V680" s="10">
        <v>600.59045400000002</v>
      </c>
      <c r="W680" s="4">
        <v>0</v>
      </c>
      <c r="X680" s="4">
        <v>20.73</v>
      </c>
      <c r="Y680" s="5">
        <v>6.29</v>
      </c>
      <c r="Z680" s="4" t="s">
        <v>2924</v>
      </c>
      <c r="AA680" s="10">
        <v>28.045899426199998</v>
      </c>
      <c r="AB680" s="10">
        <v>27.572248581499998</v>
      </c>
      <c r="AC680" s="4">
        <v>0.87757600000000002</v>
      </c>
      <c r="AD680" s="4">
        <v>0.83084365033630003</v>
      </c>
      <c r="AE680" s="4">
        <v>0.86798879291020004</v>
      </c>
      <c r="AF680" s="4" t="s">
        <v>2924</v>
      </c>
      <c r="AG680" s="4">
        <v>13.9826007212585</v>
      </c>
      <c r="AH680" s="4">
        <v>15.921954513280401</v>
      </c>
      <c r="AI680" s="4">
        <v>2.2183660000000001</v>
      </c>
      <c r="AJ680" s="4">
        <v>2.2981189999999998</v>
      </c>
    </row>
    <row r="681" spans="1:36" x14ac:dyDescent="0.3">
      <c r="A681" s="1" t="s">
        <v>675</v>
      </c>
      <c r="B681" s="2">
        <v>102939</v>
      </c>
      <c r="C681" s="3" t="s">
        <v>2935</v>
      </c>
      <c r="D681" s="4">
        <v>4782.1592851200003</v>
      </c>
      <c r="E681" s="3" t="s">
        <v>2976</v>
      </c>
      <c r="F681" s="3" t="s">
        <v>2977</v>
      </c>
      <c r="G681" s="3" t="s">
        <v>3269</v>
      </c>
      <c r="H681" s="3" t="s">
        <v>3269</v>
      </c>
      <c r="I681" s="3" t="s">
        <v>2979</v>
      </c>
      <c r="J681" s="4">
        <v>26</v>
      </c>
      <c r="K681" s="4">
        <v>3.032368</v>
      </c>
      <c r="L681" s="4">
        <v>-2.7652730000000001</v>
      </c>
      <c r="M681" s="4">
        <v>-1.3054829999999999</v>
      </c>
      <c r="N681" s="4">
        <v>91.636363636363598</v>
      </c>
      <c r="O681" s="4">
        <v>12.695214</v>
      </c>
      <c r="P681" s="4">
        <v>1.041825</v>
      </c>
      <c r="Q681" s="4">
        <v>14.364511</v>
      </c>
      <c r="R681" s="4">
        <v>16.463280000000001</v>
      </c>
      <c r="S681" s="3" t="s">
        <v>4419</v>
      </c>
      <c r="T681" s="4">
        <v>30.24</v>
      </c>
      <c r="U681" s="4">
        <v>4782.1592851200003</v>
      </c>
      <c r="V681" s="10">
        <v>7440.888285</v>
      </c>
      <c r="W681" s="4">
        <v>4.2328042328042299</v>
      </c>
      <c r="X681" s="4">
        <v>32.549999999999997</v>
      </c>
      <c r="Y681" s="4">
        <v>21.58</v>
      </c>
      <c r="Z681" s="4">
        <v>90.268657000000005</v>
      </c>
      <c r="AA681" s="10">
        <v>107.69230769230001</v>
      </c>
      <c r="AB681" s="10">
        <v>116.41515244839999</v>
      </c>
      <c r="AC681" s="4">
        <v>8.9875349999999994</v>
      </c>
      <c r="AD681" s="4">
        <v>7.9002046004280002</v>
      </c>
      <c r="AE681" s="4">
        <v>8.8360547666445992</v>
      </c>
      <c r="AF681" s="4">
        <v>14.364511</v>
      </c>
      <c r="AG681" s="4">
        <v>13.2378547575066</v>
      </c>
      <c r="AH681" s="4">
        <v>13.9724067863014</v>
      </c>
      <c r="AI681" s="4">
        <v>1.041825</v>
      </c>
      <c r="AJ681" s="4">
        <v>1.064414</v>
      </c>
    </row>
    <row r="682" spans="1:36" x14ac:dyDescent="0.3">
      <c r="A682" s="1" t="s">
        <v>676</v>
      </c>
      <c r="B682" s="2">
        <v>4407542</v>
      </c>
      <c r="C682" s="3" t="s">
        <v>2935</v>
      </c>
      <c r="D682" s="4">
        <v>716.71029146000001</v>
      </c>
      <c r="E682" s="3" t="s">
        <v>2936</v>
      </c>
      <c r="F682" s="3" t="s">
        <v>3056</v>
      </c>
      <c r="G682" s="3" t="s">
        <v>3166</v>
      </c>
      <c r="H682" s="3" t="s">
        <v>3167</v>
      </c>
      <c r="I682" s="3" t="s">
        <v>3370</v>
      </c>
      <c r="J682" s="4">
        <v>20.044149999999998</v>
      </c>
      <c r="K682" s="5">
        <v>3.8975930000000001</v>
      </c>
      <c r="L682" s="4">
        <v>-4.1593229999999997</v>
      </c>
      <c r="M682" s="4">
        <v>-6.079447</v>
      </c>
      <c r="N682" s="4">
        <v>18.272849000000001</v>
      </c>
      <c r="O682" s="4" t="s">
        <v>2924</v>
      </c>
      <c r="P682" s="4">
        <v>1.6607620000000001</v>
      </c>
      <c r="Q682" s="4">
        <v>5.5112009999999998</v>
      </c>
      <c r="R682" s="4" t="s">
        <v>2924</v>
      </c>
      <c r="S682" s="3" t="s">
        <v>4420</v>
      </c>
      <c r="T682" s="4">
        <v>54.38</v>
      </c>
      <c r="U682" s="4">
        <v>716.71029146000001</v>
      </c>
      <c r="V682" s="10">
        <v>998.00129100000004</v>
      </c>
      <c r="W682" s="4">
        <v>0.80912100036778201</v>
      </c>
      <c r="X682" s="4">
        <v>61.54</v>
      </c>
      <c r="Y682" s="4">
        <v>43</v>
      </c>
      <c r="Z682" s="4">
        <v>18.012587</v>
      </c>
      <c r="AA682" s="10">
        <v>11.935122797</v>
      </c>
      <c r="AB682" s="10">
        <v>14.1301438738</v>
      </c>
      <c r="AC682" s="4">
        <v>0.88465099999999997</v>
      </c>
      <c r="AD682" s="4">
        <v>0.85015376944749999</v>
      </c>
      <c r="AE682" s="4">
        <v>0.87633956825299997</v>
      </c>
      <c r="AF682" s="4">
        <v>5.5112009999999998</v>
      </c>
      <c r="AG682" s="4">
        <v>5.7057793581406999</v>
      </c>
      <c r="AH682" s="4">
        <v>6.7516111907742999</v>
      </c>
      <c r="AI682" s="4">
        <v>1.6607620000000001</v>
      </c>
      <c r="AJ682" s="4">
        <v>2.7553709999999998</v>
      </c>
    </row>
    <row r="683" spans="1:36" x14ac:dyDescent="0.3">
      <c r="A683" s="1" t="s">
        <v>2263</v>
      </c>
      <c r="B683" s="2">
        <v>4070675</v>
      </c>
      <c r="C683" s="3" t="s">
        <v>2919</v>
      </c>
      <c r="D683" s="4">
        <v>5446.3785127199999</v>
      </c>
      <c r="E683" s="3" t="s">
        <v>2936</v>
      </c>
      <c r="F683" s="3" t="s">
        <v>2966</v>
      </c>
      <c r="G683" s="3" t="s">
        <v>3082</v>
      </c>
      <c r="H683" s="3" t="s">
        <v>3118</v>
      </c>
      <c r="I683" s="3" t="s">
        <v>3517</v>
      </c>
      <c r="J683" s="10">
        <v>-9.9927299999999999</v>
      </c>
      <c r="K683" s="10">
        <v>-17.759079</v>
      </c>
      <c r="L683" s="10">
        <v>-9.4514429999999994</v>
      </c>
      <c r="M683" s="10">
        <v>-1.4505570000000001</v>
      </c>
      <c r="N683" s="4">
        <v>18.939316999999999</v>
      </c>
      <c r="O683" s="4">
        <v>13.839275000000001</v>
      </c>
      <c r="P683" s="4">
        <v>3.3868320000000001</v>
      </c>
      <c r="Q683" s="4">
        <v>10.664885999999999</v>
      </c>
      <c r="R683" s="4">
        <v>18.475158</v>
      </c>
      <c r="S683" s="3" t="s">
        <v>6004</v>
      </c>
      <c r="T683" s="5">
        <v>111.42</v>
      </c>
      <c r="U683" s="4">
        <v>5446.3785127199999</v>
      </c>
      <c r="V683" s="10">
        <v>7713.3785120000002</v>
      </c>
      <c r="W683" s="4">
        <v>1.32830730569018</v>
      </c>
      <c r="X683" s="4">
        <v>156.34</v>
      </c>
      <c r="Y683" s="4">
        <v>108.9</v>
      </c>
      <c r="Z683" s="4">
        <v>18.939316999999999</v>
      </c>
      <c r="AA683" s="10">
        <v>12.4938326979</v>
      </c>
      <c r="AB683" s="10">
        <v>12.891715146499999</v>
      </c>
      <c r="AC683" s="4">
        <v>1.0454570000000001</v>
      </c>
      <c r="AD683" s="4">
        <v>1.0155319406118</v>
      </c>
      <c r="AE683" s="4">
        <v>1.0354354384216999</v>
      </c>
      <c r="AF683" s="4">
        <v>10.664885999999999</v>
      </c>
      <c r="AG683" s="4">
        <v>11.008699502941599</v>
      </c>
      <c r="AH683" s="4">
        <v>11.1352150706795</v>
      </c>
      <c r="AI683" s="4">
        <v>3.3868320000000001</v>
      </c>
      <c r="AJ683" s="4" t="s">
        <v>2924</v>
      </c>
    </row>
    <row r="684" spans="1:36" x14ac:dyDescent="0.3">
      <c r="A684" s="1" t="s">
        <v>678</v>
      </c>
      <c r="B684" s="2">
        <v>4202114</v>
      </c>
      <c r="C684" s="3" t="s">
        <v>2919</v>
      </c>
      <c r="D684" s="4">
        <v>1188.6395712000001</v>
      </c>
      <c r="E684" s="3" t="s">
        <v>2925</v>
      </c>
      <c r="F684" s="3" t="s">
        <v>2980</v>
      </c>
      <c r="G684" s="3" t="s">
        <v>2981</v>
      </c>
      <c r="H684" s="3" t="s">
        <v>3163</v>
      </c>
      <c r="I684" s="3" t="s">
        <v>3164</v>
      </c>
      <c r="J684" s="4">
        <v>-33.233308000000001</v>
      </c>
      <c r="K684" s="4">
        <v>28.458023000000001</v>
      </c>
      <c r="L684" s="4">
        <v>15.160664000000001</v>
      </c>
      <c r="M684" s="4">
        <v>4.2154569999999998</v>
      </c>
      <c r="N684" s="4">
        <v>29.683157000000001</v>
      </c>
      <c r="O684" s="4">
        <v>31.319648000000001</v>
      </c>
      <c r="P684" s="4">
        <v>2.6950639999999999</v>
      </c>
      <c r="Q684" s="4">
        <v>8.0588350000000002</v>
      </c>
      <c r="R684" s="4" t="s">
        <v>2924</v>
      </c>
      <c r="S684" s="3" t="s">
        <v>4422</v>
      </c>
      <c r="T684" s="4">
        <v>53.4</v>
      </c>
      <c r="U684" s="4">
        <v>1188.6395712000001</v>
      </c>
      <c r="V684" s="10">
        <v>2428.7555710000001</v>
      </c>
      <c r="W684" s="4">
        <v>1.87265917602996</v>
      </c>
      <c r="X684" s="4">
        <v>83.515000000000001</v>
      </c>
      <c r="Y684" s="4">
        <v>34.875</v>
      </c>
      <c r="Z684" s="4">
        <v>29.683157000000001</v>
      </c>
      <c r="AA684" s="10">
        <v>19.091201601600002</v>
      </c>
      <c r="AB684" s="10">
        <v>19.617639711300001</v>
      </c>
      <c r="AC684" s="4">
        <v>0.69551799999999997</v>
      </c>
      <c r="AD684" s="4">
        <v>0.70012089211579998</v>
      </c>
      <c r="AE684" s="4">
        <v>0.70177862469709995</v>
      </c>
      <c r="AF684" s="4">
        <v>8.0588350000000002</v>
      </c>
      <c r="AG684" s="4">
        <v>11.5294649058847</v>
      </c>
      <c r="AH684" s="4">
        <v>11.8237652828662</v>
      </c>
      <c r="AI684" s="4">
        <v>2.6950639999999999</v>
      </c>
      <c r="AJ684" s="4">
        <v>2.8531740000000001</v>
      </c>
    </row>
    <row r="685" spans="1:36" x14ac:dyDescent="0.3">
      <c r="A685" s="1" t="s">
        <v>679</v>
      </c>
      <c r="B685" s="2">
        <v>4211657</v>
      </c>
      <c r="C685" s="3" t="s">
        <v>2935</v>
      </c>
      <c r="D685" s="4">
        <v>8745.0604488000008</v>
      </c>
      <c r="E685" s="3" t="s">
        <v>2936</v>
      </c>
      <c r="F685" s="3" t="s">
        <v>2937</v>
      </c>
      <c r="G685" s="3" t="s">
        <v>3044</v>
      </c>
      <c r="H685" s="3" t="s">
        <v>3066</v>
      </c>
      <c r="I685" s="3" t="s">
        <v>3220</v>
      </c>
      <c r="J685" s="4">
        <v>31.712783000000002</v>
      </c>
      <c r="K685" s="4">
        <v>0.24273400000000001</v>
      </c>
      <c r="L685" s="4">
        <v>-14.632102</v>
      </c>
      <c r="M685" s="4">
        <v>-7.3770990000000003</v>
      </c>
      <c r="N685" s="4">
        <v>33.790357999999998</v>
      </c>
      <c r="O685" s="4">
        <v>47.073321</v>
      </c>
      <c r="P685" s="4">
        <v>5.5539399999999999</v>
      </c>
      <c r="Q685" s="4">
        <v>19.337989</v>
      </c>
      <c r="R685" s="4">
        <v>61.888339000000002</v>
      </c>
      <c r="S685" s="3" t="s">
        <v>4423</v>
      </c>
      <c r="T685" s="4">
        <v>152.80000000000001</v>
      </c>
      <c r="U685" s="4">
        <v>8745.0604488000008</v>
      </c>
      <c r="V685" s="10">
        <v>8834.5604480000002</v>
      </c>
      <c r="W685" s="4">
        <v>0.53664921465968596</v>
      </c>
      <c r="X685" s="4">
        <v>188.52</v>
      </c>
      <c r="Y685" s="5">
        <v>110.49</v>
      </c>
      <c r="Z685" s="4">
        <v>33.790357999999998</v>
      </c>
      <c r="AA685" s="10">
        <v>27.25456621</v>
      </c>
      <c r="AB685" s="10">
        <v>29.664488423400002</v>
      </c>
      <c r="AC685" s="4">
        <v>3.8805939999999999</v>
      </c>
      <c r="AD685" s="4">
        <v>3.6845864009684002</v>
      </c>
      <c r="AE685" s="4">
        <v>3.8090916784728002</v>
      </c>
      <c r="AF685" s="4">
        <v>19.337989</v>
      </c>
      <c r="AG685" s="4">
        <v>18.031157692615398</v>
      </c>
      <c r="AH685" s="4">
        <v>19.486589929870402</v>
      </c>
      <c r="AI685" s="4">
        <v>5.5539399999999999</v>
      </c>
      <c r="AJ685" s="4">
        <v>14.720617000000001</v>
      </c>
    </row>
    <row r="686" spans="1:36" x14ac:dyDescent="0.3">
      <c r="A686" s="1" t="s">
        <v>680</v>
      </c>
      <c r="B686" s="2">
        <v>110366008</v>
      </c>
      <c r="C686" s="3" t="s">
        <v>2935</v>
      </c>
      <c r="D686" s="4">
        <v>3227.1382852800002</v>
      </c>
      <c r="E686" s="3" t="s">
        <v>2945</v>
      </c>
      <c r="F686" s="3" t="s">
        <v>3021</v>
      </c>
      <c r="G686" s="3" t="s">
        <v>3027</v>
      </c>
      <c r="H686" s="3" t="s">
        <v>3028</v>
      </c>
      <c r="I686" s="3" t="s">
        <v>3183</v>
      </c>
      <c r="J686" s="4">
        <v>-4.7265360000000003</v>
      </c>
      <c r="K686" s="4">
        <v>-4.3389829999999998</v>
      </c>
      <c r="L686" s="5">
        <v>-0.73865599999999998</v>
      </c>
      <c r="M686" s="4">
        <v>-5.6818179999999998</v>
      </c>
      <c r="N686" s="4">
        <v>18.504918</v>
      </c>
      <c r="O686" s="4">
        <v>19.880240000000001</v>
      </c>
      <c r="P686" s="4">
        <v>3.0139909999999999</v>
      </c>
      <c r="Q686" s="4">
        <v>10.675886</v>
      </c>
      <c r="R686" s="4">
        <v>29.076632</v>
      </c>
      <c r="S686" s="3" t="s">
        <v>4424</v>
      </c>
      <c r="T686" s="4">
        <v>56.44</v>
      </c>
      <c r="U686" s="4">
        <v>3227.1382852800002</v>
      </c>
      <c r="V686" s="10">
        <v>3865.7382849999999</v>
      </c>
      <c r="W686" s="4">
        <v>1.13394755492558</v>
      </c>
      <c r="X686" s="4">
        <v>64.8</v>
      </c>
      <c r="Y686" s="4">
        <v>52.89</v>
      </c>
      <c r="Z686" s="4">
        <v>18.504918</v>
      </c>
      <c r="AA686" s="10">
        <v>12.907947398499999</v>
      </c>
      <c r="AB686" s="10">
        <v>13.2482665051</v>
      </c>
      <c r="AC686" s="4">
        <v>2.6759919999999999</v>
      </c>
      <c r="AD686" s="4">
        <v>2.5364576731628001</v>
      </c>
      <c r="AE686" s="4">
        <v>2.5886778344896002</v>
      </c>
      <c r="AF686" s="4">
        <v>10.675886</v>
      </c>
      <c r="AG686" s="4">
        <v>9.2602270873512005</v>
      </c>
      <c r="AH686" s="4">
        <v>9.7442397082922998</v>
      </c>
      <c r="AI686" s="4">
        <v>3.0139909999999999</v>
      </c>
      <c r="AJ686" s="4" t="s">
        <v>2924</v>
      </c>
    </row>
    <row r="687" spans="1:36" x14ac:dyDescent="0.3">
      <c r="A687" s="1" t="s">
        <v>681</v>
      </c>
      <c r="B687" s="2">
        <v>4024068</v>
      </c>
      <c r="C687" s="3" t="s">
        <v>2935</v>
      </c>
      <c r="D687" s="4">
        <v>550.07140379999998</v>
      </c>
      <c r="E687" s="3" t="s">
        <v>2930</v>
      </c>
      <c r="F687" s="3" t="s">
        <v>2957</v>
      </c>
      <c r="G687" s="3" t="s">
        <v>2957</v>
      </c>
      <c r="H687" s="3" t="s">
        <v>2958</v>
      </c>
      <c r="I687" s="3" t="s">
        <v>3149</v>
      </c>
      <c r="J687" s="4">
        <v>-7.2451559999999997</v>
      </c>
      <c r="K687" s="4">
        <v>-3.6745410000000001</v>
      </c>
      <c r="L687" s="4">
        <v>2.2284120000000001</v>
      </c>
      <c r="M687" s="4">
        <v>-9.0744000000000005E-2</v>
      </c>
      <c r="N687" s="4">
        <v>27.320098999999999</v>
      </c>
      <c r="O687" s="4">
        <v>64.011628000000002</v>
      </c>
      <c r="P687" s="4">
        <v>3.3567070000000001</v>
      </c>
      <c r="Q687" s="4">
        <v>8.2058210000000003</v>
      </c>
      <c r="R687" s="4">
        <v>29.251474999999999</v>
      </c>
      <c r="S687" s="3" t="s">
        <v>4425</v>
      </c>
      <c r="T687" s="5">
        <v>11.01</v>
      </c>
      <c r="U687" s="4">
        <v>550.07140379999998</v>
      </c>
      <c r="V687" s="10">
        <v>829.84240299999999</v>
      </c>
      <c r="W687" s="4">
        <v>2.5431425976385098</v>
      </c>
      <c r="X687" s="4">
        <v>13.51</v>
      </c>
      <c r="Y687" s="4">
        <v>7.37</v>
      </c>
      <c r="Z687" s="4">
        <v>27.320098999999999</v>
      </c>
      <c r="AA687" s="10">
        <v>10.900990098999999</v>
      </c>
      <c r="AB687" s="10">
        <v>13.2650602409</v>
      </c>
      <c r="AC687" s="4">
        <v>0.66848600000000002</v>
      </c>
      <c r="AD687" s="4">
        <v>0.60313793258839998</v>
      </c>
      <c r="AE687" s="4">
        <v>0.63893402715750003</v>
      </c>
      <c r="AF687" s="4">
        <v>8.2058210000000003</v>
      </c>
      <c r="AG687" s="4">
        <v>6.5321553515597</v>
      </c>
      <c r="AH687" s="4">
        <v>7.4425327623318003</v>
      </c>
      <c r="AI687" s="4">
        <v>3.3567070000000001</v>
      </c>
      <c r="AJ687" s="4" t="s">
        <v>2924</v>
      </c>
    </row>
    <row r="688" spans="1:36" x14ac:dyDescent="0.3">
      <c r="A688" s="1" t="s">
        <v>682</v>
      </c>
      <c r="B688" s="2">
        <v>4097662</v>
      </c>
      <c r="C688" s="3" t="s">
        <v>2935</v>
      </c>
      <c r="D688" s="4">
        <v>14467.336639859999</v>
      </c>
      <c r="E688" s="3" t="s">
        <v>2930</v>
      </c>
      <c r="F688" s="3" t="s">
        <v>2931</v>
      </c>
      <c r="G688" s="3" t="s">
        <v>2931</v>
      </c>
      <c r="H688" s="3" t="s">
        <v>3225</v>
      </c>
      <c r="I688" s="3" t="s">
        <v>2933</v>
      </c>
      <c r="J688" s="4">
        <v>20.18609</v>
      </c>
      <c r="K688" s="4">
        <v>1.521739</v>
      </c>
      <c r="L688" s="4">
        <v>-5.5538270000000001</v>
      </c>
      <c r="M688" s="4">
        <v>-3.9601350000000002</v>
      </c>
      <c r="N688" s="4">
        <v>10.3919128786432</v>
      </c>
      <c r="O688" s="4">
        <v>43.666111000000001</v>
      </c>
      <c r="P688" s="4">
        <v>1.6077999999999999</v>
      </c>
      <c r="Q688" s="4" t="s">
        <v>2934</v>
      </c>
      <c r="R688" s="4" t="s">
        <v>2934</v>
      </c>
      <c r="S688" s="3" t="s">
        <v>4426</v>
      </c>
      <c r="T688" s="4">
        <v>182.13</v>
      </c>
      <c r="U688" s="4">
        <v>14467.336639859999</v>
      </c>
      <c r="V688" s="10" t="s">
        <v>2934</v>
      </c>
      <c r="W688" s="4">
        <v>5.09937956404766</v>
      </c>
      <c r="X688" s="4">
        <v>200</v>
      </c>
      <c r="Y688" s="4">
        <v>144.22</v>
      </c>
      <c r="Z688" s="4">
        <v>10.341009</v>
      </c>
      <c r="AA688" s="10">
        <v>8.6616794516999995</v>
      </c>
      <c r="AB688" s="10">
        <v>9.4775409909999997</v>
      </c>
      <c r="AC688" s="4" t="s">
        <v>2934</v>
      </c>
      <c r="AD688" s="4" t="s">
        <v>2934</v>
      </c>
      <c r="AE688" s="4" t="s">
        <v>2934</v>
      </c>
      <c r="AF688" s="4" t="s">
        <v>2934</v>
      </c>
      <c r="AG688" s="4" t="s">
        <v>2934</v>
      </c>
      <c r="AH688" s="4" t="s">
        <v>2934</v>
      </c>
      <c r="AI688" s="4">
        <v>1.6077999999999999</v>
      </c>
      <c r="AJ688" s="4">
        <v>1.77589</v>
      </c>
    </row>
    <row r="689" spans="1:36" x14ac:dyDescent="0.3">
      <c r="A689" s="1" t="s">
        <v>683</v>
      </c>
      <c r="B689" s="2">
        <v>102852</v>
      </c>
      <c r="C689" s="3" t="s">
        <v>2919</v>
      </c>
      <c r="D689" s="4">
        <v>5585.9996913599998</v>
      </c>
      <c r="E689" s="3" t="s">
        <v>2930</v>
      </c>
      <c r="F689" s="3" t="s">
        <v>2953</v>
      </c>
      <c r="G689" s="3" t="s">
        <v>3101</v>
      </c>
      <c r="H689" s="3" t="s">
        <v>3101</v>
      </c>
      <c r="I689" s="3" t="s">
        <v>3041</v>
      </c>
      <c r="J689" s="4">
        <v>-12.673256</v>
      </c>
      <c r="K689" s="4">
        <v>1.682247</v>
      </c>
      <c r="L689" s="4">
        <v>3.0430990000000002</v>
      </c>
      <c r="M689" s="4">
        <v>-5.0248150000000003</v>
      </c>
      <c r="N689" s="4">
        <v>30.607247000000001</v>
      </c>
      <c r="O689" s="4">
        <v>5.0373549999999998</v>
      </c>
      <c r="P689" s="4">
        <v>3.3925000000000001</v>
      </c>
      <c r="Q689" s="4" t="s">
        <v>2934</v>
      </c>
      <c r="R689" s="4" t="s">
        <v>2934</v>
      </c>
      <c r="S689" s="3" t="s">
        <v>4427</v>
      </c>
      <c r="T689" s="5">
        <v>461.19</v>
      </c>
      <c r="U689" s="4">
        <v>5585.9996913599998</v>
      </c>
      <c r="V689" s="10" t="s">
        <v>2934</v>
      </c>
      <c r="W689" s="4">
        <v>0</v>
      </c>
      <c r="X689" s="4">
        <v>616.66</v>
      </c>
      <c r="Y689" s="4">
        <v>409.22</v>
      </c>
      <c r="Z689" s="4">
        <v>30.607247000000001</v>
      </c>
      <c r="AA689" s="10">
        <v>13.244974152699999</v>
      </c>
      <c r="AB689" s="10">
        <v>14.816159344600001</v>
      </c>
      <c r="AC689" s="4" t="s">
        <v>2934</v>
      </c>
      <c r="AD689" s="4" t="s">
        <v>2934</v>
      </c>
      <c r="AE689" s="4" t="s">
        <v>2934</v>
      </c>
      <c r="AF689" s="4" t="s">
        <v>2934</v>
      </c>
      <c r="AG689" s="4" t="s">
        <v>2934</v>
      </c>
      <c r="AH689" s="4" t="s">
        <v>2934</v>
      </c>
      <c r="AI689" s="4">
        <v>3.3925000000000001</v>
      </c>
      <c r="AJ689" s="4">
        <v>3.3925000000000001</v>
      </c>
    </row>
    <row r="690" spans="1:36" x14ac:dyDescent="0.3">
      <c r="A690" s="1" t="s">
        <v>2576</v>
      </c>
      <c r="B690" s="2">
        <v>4965594</v>
      </c>
      <c r="C690" s="3" t="s">
        <v>2919</v>
      </c>
      <c r="D690" s="4">
        <v>5678.0567690600001</v>
      </c>
      <c r="E690" s="3" t="s">
        <v>2945</v>
      </c>
      <c r="F690" s="3" t="s">
        <v>2990</v>
      </c>
      <c r="G690" s="3" t="s">
        <v>2990</v>
      </c>
      <c r="H690" s="3" t="s">
        <v>3029</v>
      </c>
      <c r="I690" s="3" t="s">
        <v>3030</v>
      </c>
      <c r="J690" s="18">
        <v>68.549718999999996</v>
      </c>
      <c r="K690" s="18">
        <v>20.58615</v>
      </c>
      <c r="L690" s="18">
        <v>9.3676309999999994</v>
      </c>
      <c r="M690" s="18">
        <v>2.111478</v>
      </c>
      <c r="N690" s="4">
        <v>27.713198999999999</v>
      </c>
      <c r="O690" s="4" t="s">
        <v>2924</v>
      </c>
      <c r="P690" s="4">
        <v>2.1764350000000001</v>
      </c>
      <c r="Q690" s="4">
        <v>10.71185</v>
      </c>
      <c r="R690" s="4" t="s">
        <v>2924</v>
      </c>
      <c r="S690" s="3" t="s">
        <v>6316</v>
      </c>
      <c r="T690" s="4">
        <v>51.02</v>
      </c>
      <c r="U690" s="4">
        <v>5678.0567690600001</v>
      </c>
      <c r="V690" s="10">
        <v>4666.3497690000004</v>
      </c>
      <c r="W690" s="4">
        <v>0</v>
      </c>
      <c r="X690" s="18">
        <v>54.27</v>
      </c>
      <c r="Y690" s="18">
        <v>28.02</v>
      </c>
      <c r="Z690" s="4">
        <v>27.713198999999999</v>
      </c>
      <c r="AA690" s="10">
        <v>24.189266072399999</v>
      </c>
      <c r="AB690" s="10">
        <v>24.499399759900001</v>
      </c>
      <c r="AC690" s="4">
        <v>3.3315790000000001</v>
      </c>
      <c r="AD690" s="4">
        <v>3.0302940249366999</v>
      </c>
      <c r="AE690" s="4">
        <v>3.2494906209850001</v>
      </c>
      <c r="AF690" s="4">
        <v>10.71185</v>
      </c>
      <c r="AG690" s="4">
        <v>8.8077572083804991</v>
      </c>
      <c r="AH690" s="4">
        <v>10.023305271184601</v>
      </c>
      <c r="AI690" s="4">
        <v>2.1764350000000001</v>
      </c>
      <c r="AJ690" s="4">
        <v>2.1853850000000001</v>
      </c>
    </row>
    <row r="691" spans="1:36" x14ac:dyDescent="0.3">
      <c r="A691" s="1" t="s">
        <v>685</v>
      </c>
      <c r="B691" s="2">
        <v>4579702</v>
      </c>
      <c r="C691" s="3" t="s">
        <v>2940</v>
      </c>
      <c r="D691" s="4">
        <v>723.44139743999995</v>
      </c>
      <c r="E691" s="3" t="s">
        <v>2930</v>
      </c>
      <c r="F691" s="3" t="s">
        <v>2953</v>
      </c>
      <c r="G691" s="3" t="s">
        <v>2954</v>
      </c>
      <c r="H691" s="3" t="s">
        <v>2955</v>
      </c>
      <c r="I691" s="3" t="s">
        <v>3343</v>
      </c>
      <c r="J691" s="4">
        <v>10.282486</v>
      </c>
      <c r="K691" s="4">
        <v>3.389831</v>
      </c>
      <c r="L691" s="4">
        <v>2.3597269999999999</v>
      </c>
      <c r="M691" s="4">
        <v>-2.3023020000000001</v>
      </c>
      <c r="N691" s="4">
        <v>7.6549019999999999</v>
      </c>
      <c r="O691" s="4">
        <v>7.5048060000000003</v>
      </c>
      <c r="P691" s="4">
        <v>0.96614500000000003</v>
      </c>
      <c r="Q691" s="4" t="s">
        <v>2934</v>
      </c>
      <c r="R691" s="4">
        <v>13.171009</v>
      </c>
      <c r="S691" s="3" t="s">
        <v>4429</v>
      </c>
      <c r="T691" s="4">
        <v>19.52</v>
      </c>
      <c r="U691" s="4">
        <v>723.44139743999995</v>
      </c>
      <c r="V691" s="10">
        <v>1563.5913969999999</v>
      </c>
      <c r="W691" s="4">
        <v>8.6065573770491799</v>
      </c>
      <c r="X691" s="4">
        <v>20.03</v>
      </c>
      <c r="Y691" s="4">
        <v>15.91</v>
      </c>
      <c r="Z691" s="4">
        <v>7.6549019999999999</v>
      </c>
      <c r="AA691" s="10">
        <v>9.2367387498000006</v>
      </c>
      <c r="AB691" s="10">
        <v>8.0995850621999992</v>
      </c>
      <c r="AC691" s="4">
        <v>7.7828179999999998</v>
      </c>
      <c r="AD691" s="4">
        <v>8.5896323786314994</v>
      </c>
      <c r="AE691" s="4">
        <v>7.8881536644599999</v>
      </c>
      <c r="AF691" s="4" t="s">
        <v>2934</v>
      </c>
      <c r="AG691" s="4" t="s">
        <v>2934</v>
      </c>
      <c r="AH691" s="4" t="s">
        <v>2934</v>
      </c>
      <c r="AI691" s="4">
        <v>0.96614500000000003</v>
      </c>
      <c r="AJ691" s="4">
        <v>0.96614500000000003</v>
      </c>
    </row>
    <row r="692" spans="1:36" x14ac:dyDescent="0.3">
      <c r="A692" s="1" t="s">
        <v>686</v>
      </c>
      <c r="B692" s="2">
        <v>10655322</v>
      </c>
      <c r="C692" s="3" t="s">
        <v>2935</v>
      </c>
      <c r="D692" s="4">
        <v>2220.889518</v>
      </c>
      <c r="E692" s="3" t="s">
        <v>3093</v>
      </c>
      <c r="F692" s="3" t="s">
        <v>3093</v>
      </c>
      <c r="G692" s="3" t="s">
        <v>3094</v>
      </c>
      <c r="H692" s="3" t="s">
        <v>3147</v>
      </c>
      <c r="I692" s="3" t="s">
        <v>3148</v>
      </c>
      <c r="J692" s="4">
        <v>3.7149359999999998</v>
      </c>
      <c r="K692" s="4">
        <v>19.58042</v>
      </c>
      <c r="L692" s="4">
        <v>-6.0439559999999997</v>
      </c>
      <c r="M692" s="4">
        <v>-6.3013700000000004</v>
      </c>
      <c r="N692" s="4">
        <v>25.860112999999998</v>
      </c>
      <c r="O692" s="4" t="s">
        <v>2924</v>
      </c>
      <c r="P692" s="4">
        <v>0.77678700000000001</v>
      </c>
      <c r="Q692" s="4">
        <v>4.5382819999999997</v>
      </c>
      <c r="R692" s="4">
        <v>27.436828999999999</v>
      </c>
      <c r="S692" s="3" t="s">
        <v>4430</v>
      </c>
      <c r="T692" s="4">
        <v>13.68</v>
      </c>
      <c r="U692" s="4">
        <v>2220.889518</v>
      </c>
      <c r="V692" s="10">
        <v>6653.5065180000001</v>
      </c>
      <c r="W692" s="4">
        <v>3.5087719298245599</v>
      </c>
      <c r="X692" s="4">
        <v>15.54</v>
      </c>
      <c r="Y692" s="4">
        <v>9.8800000000000008</v>
      </c>
      <c r="Z692" s="4">
        <v>25.860112999999998</v>
      </c>
      <c r="AA692" s="10">
        <v>7.1035413852999998</v>
      </c>
      <c r="AB692" s="10">
        <v>8.2120238916999995</v>
      </c>
      <c r="AC692" s="4">
        <v>2.4521299999999999</v>
      </c>
      <c r="AD692" s="4">
        <v>1.7789785232169</v>
      </c>
      <c r="AE692" s="4">
        <v>2.265825123206</v>
      </c>
      <c r="AF692" s="4">
        <v>4.5382819999999997</v>
      </c>
      <c r="AG692" s="4">
        <v>3.2654682569409998</v>
      </c>
      <c r="AH692" s="4">
        <v>4.3013630164650998</v>
      </c>
      <c r="AI692" s="4">
        <v>0.77678700000000001</v>
      </c>
      <c r="AJ692" s="4">
        <v>0.77678700000000001</v>
      </c>
    </row>
    <row r="693" spans="1:36" x14ac:dyDescent="0.3">
      <c r="A693" s="1" t="s">
        <v>687</v>
      </c>
      <c r="B693" s="2">
        <v>4213375</v>
      </c>
      <c r="C693" s="3" t="s">
        <v>2935</v>
      </c>
      <c r="D693" s="4">
        <v>63518.151767640004</v>
      </c>
      <c r="E693" s="3" t="s">
        <v>3031</v>
      </c>
      <c r="F693" s="3" t="s">
        <v>3031</v>
      </c>
      <c r="G693" s="3" t="s">
        <v>3371</v>
      </c>
      <c r="H693" s="3" t="s">
        <v>3371</v>
      </c>
      <c r="I693" s="3" t="s">
        <v>3372</v>
      </c>
      <c r="J693" s="4">
        <v>37.161270999999999</v>
      </c>
      <c r="K693" s="4">
        <v>0.80740699999999999</v>
      </c>
      <c r="L693" s="4">
        <v>-6.5469059999999999</v>
      </c>
      <c r="M693" s="4">
        <v>-4.3709150000000001</v>
      </c>
      <c r="N693" s="4">
        <v>18.803213</v>
      </c>
      <c r="O693" s="4">
        <v>26.815577999999999</v>
      </c>
      <c r="P693" s="4">
        <v>2.9102440000000001</v>
      </c>
      <c r="Q693" s="4">
        <v>10.707205999999999</v>
      </c>
      <c r="R693" s="4" t="s">
        <v>2934</v>
      </c>
      <c r="S693" s="3" t="s">
        <v>4431</v>
      </c>
      <c r="T693" s="5">
        <v>93.64</v>
      </c>
      <c r="U693" s="4">
        <v>63518.151767640004</v>
      </c>
      <c r="V693" s="10">
        <v>77338.151767000003</v>
      </c>
      <c r="W693" s="4">
        <v>1.4579898191656</v>
      </c>
      <c r="X693" s="4">
        <v>104.23</v>
      </c>
      <c r="Y693" s="4">
        <v>65.739999999999995</v>
      </c>
      <c r="Z693" s="4">
        <v>18.803213</v>
      </c>
      <c r="AA693" s="10">
        <v>16.061749571099998</v>
      </c>
      <c r="AB693" s="10">
        <v>17.229736567500002</v>
      </c>
      <c r="AC693" s="4">
        <v>2.1854960000000001</v>
      </c>
      <c r="AD693" s="4">
        <v>2.1263636511250001</v>
      </c>
      <c r="AE693" s="4">
        <v>2.2008818717500001</v>
      </c>
      <c r="AF693" s="4">
        <v>10.707205999999999</v>
      </c>
      <c r="AG693" s="4">
        <v>10.852800175622001</v>
      </c>
      <c r="AH693" s="4">
        <v>11.407549321166499</v>
      </c>
      <c r="AI693" s="4">
        <v>2.9102440000000001</v>
      </c>
      <c r="AJ693" s="4">
        <v>6.4543699999999999</v>
      </c>
    </row>
    <row r="694" spans="1:36" x14ac:dyDescent="0.3">
      <c r="A694" s="1" t="s">
        <v>688</v>
      </c>
      <c r="B694" s="2">
        <v>4058114</v>
      </c>
      <c r="C694" s="3" t="s">
        <v>2919</v>
      </c>
      <c r="D694" s="4">
        <v>1271.6729396799999</v>
      </c>
      <c r="E694" s="3" t="s">
        <v>2925</v>
      </c>
      <c r="F694" s="3" t="s">
        <v>2996</v>
      </c>
      <c r="G694" s="3" t="s">
        <v>3230</v>
      </c>
      <c r="H694" s="3" t="s">
        <v>3373</v>
      </c>
      <c r="I694" s="3" t="s">
        <v>3374</v>
      </c>
      <c r="J694" s="4">
        <v>-13.933237</v>
      </c>
      <c r="K694" s="4">
        <v>-8.9093699999999991</v>
      </c>
      <c r="L694" s="4">
        <v>16.274509999999999</v>
      </c>
      <c r="M694" s="4">
        <v>-0.67001699999999997</v>
      </c>
      <c r="N694" s="4">
        <v>20.519030999999998</v>
      </c>
      <c r="O694" s="4">
        <v>5.4403670000000002</v>
      </c>
      <c r="P694" s="4">
        <v>2.6723750000000002</v>
      </c>
      <c r="Q694" s="4">
        <v>8.2301629999999992</v>
      </c>
      <c r="R694" s="5">
        <v>4.51417</v>
      </c>
      <c r="S694" s="3" t="s">
        <v>4432</v>
      </c>
      <c r="T694" s="5">
        <v>5.93</v>
      </c>
      <c r="U694" s="4">
        <v>1271.6729396799999</v>
      </c>
      <c r="V694" s="10">
        <v>1035.1899390000001</v>
      </c>
      <c r="W694" s="4">
        <v>3.37268128161889</v>
      </c>
      <c r="X694" s="5">
        <v>8.4</v>
      </c>
      <c r="Y694" s="4">
        <v>4.43</v>
      </c>
      <c r="Z694" s="4">
        <v>20.519030999999998</v>
      </c>
      <c r="AA694" s="10">
        <v>20.568851890299999</v>
      </c>
      <c r="AB694" s="10">
        <v>21.224051539000001</v>
      </c>
      <c r="AC694" s="4">
        <v>1.4094279999999999</v>
      </c>
      <c r="AD694" s="4">
        <v>1.4654964934343</v>
      </c>
      <c r="AE694" s="4">
        <v>1.4384555014774001</v>
      </c>
      <c r="AF694" s="4">
        <v>8.2301629999999992</v>
      </c>
      <c r="AG694" s="4">
        <v>10.1337898314575</v>
      </c>
      <c r="AH694" s="4">
        <v>8.3043065291158999</v>
      </c>
      <c r="AI694" s="4">
        <v>2.6723750000000002</v>
      </c>
      <c r="AJ694" s="4">
        <v>2.6723750000000002</v>
      </c>
    </row>
    <row r="695" spans="1:36" x14ac:dyDescent="0.3">
      <c r="A695" s="1" t="s">
        <v>689</v>
      </c>
      <c r="B695" s="2">
        <v>5289558</v>
      </c>
      <c r="C695" s="3" t="s">
        <v>2919</v>
      </c>
      <c r="D695" s="4">
        <v>4970.7368071999999</v>
      </c>
      <c r="E695" s="3" t="s">
        <v>2920</v>
      </c>
      <c r="F695" s="3" t="s">
        <v>2921</v>
      </c>
      <c r="G695" s="3" t="s">
        <v>2941</v>
      </c>
      <c r="H695" s="3" t="s">
        <v>2941</v>
      </c>
      <c r="I695" s="3" t="s">
        <v>3048</v>
      </c>
      <c r="J695" s="4">
        <v>49.262044000000003</v>
      </c>
      <c r="K695" s="4">
        <v>0.84665999999999997</v>
      </c>
      <c r="L695" s="4">
        <v>-4.405208</v>
      </c>
      <c r="M695" s="4">
        <v>-0.111815</v>
      </c>
      <c r="N695" s="4" t="s">
        <v>2924</v>
      </c>
      <c r="O695" s="4" t="s">
        <v>2924</v>
      </c>
      <c r="P695" s="4">
        <v>5.2018630000000003</v>
      </c>
      <c r="Q695" s="4" t="s">
        <v>2924</v>
      </c>
      <c r="R695" s="4" t="s">
        <v>2924</v>
      </c>
      <c r="S695" s="3" t="s">
        <v>4433</v>
      </c>
      <c r="T695" s="4">
        <v>53.6</v>
      </c>
      <c r="U695" s="4">
        <v>4970.7368071999999</v>
      </c>
      <c r="V695" s="10">
        <v>4160.6078070000003</v>
      </c>
      <c r="W695" s="4">
        <v>0</v>
      </c>
      <c r="X695" s="4">
        <v>62.53</v>
      </c>
      <c r="Y695" s="4">
        <v>33.67</v>
      </c>
      <c r="Z695" s="4" t="s">
        <v>2924</v>
      </c>
      <c r="AA695" s="10" t="s">
        <v>2924</v>
      </c>
      <c r="AB695" s="10" t="s">
        <v>2924</v>
      </c>
      <c r="AC695" s="4" t="s">
        <v>2924</v>
      </c>
      <c r="AD695" s="4" t="s">
        <v>2924</v>
      </c>
      <c r="AE695" s="4" t="s">
        <v>2924</v>
      </c>
      <c r="AF695" s="4" t="s">
        <v>2924</v>
      </c>
      <c r="AG695" s="4" t="s">
        <v>2924</v>
      </c>
      <c r="AH695" s="4" t="s">
        <v>2924</v>
      </c>
      <c r="AI695" s="4">
        <v>5.2018630000000003</v>
      </c>
      <c r="AJ695" s="4">
        <v>5.2018630000000003</v>
      </c>
    </row>
    <row r="696" spans="1:36" x14ac:dyDescent="0.3">
      <c r="A696" s="1" t="s">
        <v>690</v>
      </c>
      <c r="B696" s="2">
        <v>4972921</v>
      </c>
      <c r="C696" s="3" t="s">
        <v>2940</v>
      </c>
      <c r="D696" s="4">
        <v>3475.5936648799998</v>
      </c>
      <c r="E696" s="3" t="s">
        <v>2920</v>
      </c>
      <c r="F696" s="3" t="s">
        <v>2921</v>
      </c>
      <c r="G696" s="3" t="s">
        <v>2941</v>
      </c>
      <c r="H696" s="3" t="s">
        <v>2941</v>
      </c>
      <c r="I696" s="3" t="s">
        <v>2942</v>
      </c>
      <c r="J696" s="4">
        <v>-36.045233000000003</v>
      </c>
      <c r="K696" s="4">
        <v>-15.483603</v>
      </c>
      <c r="L696" s="4">
        <v>-13.838341</v>
      </c>
      <c r="M696" s="4">
        <v>-6.9894930000000004</v>
      </c>
      <c r="N696" s="4" t="s">
        <v>2924</v>
      </c>
      <c r="O696" s="4" t="s">
        <v>2924</v>
      </c>
      <c r="P696" s="4">
        <v>1.7914650000000001</v>
      </c>
      <c r="Q696" s="4" t="s">
        <v>2924</v>
      </c>
      <c r="R696" s="4" t="s">
        <v>2924</v>
      </c>
      <c r="S696" s="3" t="s">
        <v>4434</v>
      </c>
      <c r="T696" s="4">
        <v>40.72</v>
      </c>
      <c r="U696" s="4">
        <v>3475.5936648799998</v>
      </c>
      <c r="V696" s="10">
        <v>1767.4936640000001</v>
      </c>
      <c r="W696" s="4">
        <v>0</v>
      </c>
      <c r="X696" s="4">
        <v>91.1</v>
      </c>
      <c r="Y696" s="4">
        <v>39.409999999999997</v>
      </c>
      <c r="Z696" s="4" t="s">
        <v>2924</v>
      </c>
      <c r="AA696" s="10" t="s">
        <v>2924</v>
      </c>
      <c r="AB696" s="10" t="s">
        <v>2924</v>
      </c>
      <c r="AC696" s="4">
        <v>8.7142060000000008</v>
      </c>
      <c r="AD696" s="4">
        <v>30.088634779692502</v>
      </c>
      <c r="AE696" s="4">
        <v>122.0225132516579</v>
      </c>
      <c r="AF696" s="4" t="s">
        <v>2924</v>
      </c>
      <c r="AG696" s="4" t="s">
        <v>2924</v>
      </c>
      <c r="AH696" s="4" t="s">
        <v>2924</v>
      </c>
      <c r="AI696" s="4">
        <v>1.7914650000000001</v>
      </c>
      <c r="AJ696" s="4">
        <v>1.7914650000000001</v>
      </c>
    </row>
    <row r="697" spans="1:36" x14ac:dyDescent="0.3">
      <c r="A697" s="1" t="s">
        <v>691</v>
      </c>
      <c r="B697" s="2">
        <v>4884353</v>
      </c>
      <c r="C697" s="3" t="s">
        <v>2919</v>
      </c>
      <c r="D697" s="4">
        <v>2395.4578260600001</v>
      </c>
      <c r="E697" s="3" t="s">
        <v>3102</v>
      </c>
      <c r="F697" s="3" t="s">
        <v>3103</v>
      </c>
      <c r="G697" s="3" t="s">
        <v>3292</v>
      </c>
      <c r="H697" s="3" t="s">
        <v>3375</v>
      </c>
      <c r="I697" s="3" t="s">
        <v>3376</v>
      </c>
      <c r="J697" s="4">
        <v>74.758454</v>
      </c>
      <c r="K697" s="4">
        <v>3.3571430000000002</v>
      </c>
      <c r="L697" s="4">
        <v>13.877230000000001</v>
      </c>
      <c r="M697" s="4">
        <v>1.9732209999999999</v>
      </c>
      <c r="N697" s="4">
        <v>26.631902</v>
      </c>
      <c r="O697" s="4">
        <v>13.377504</v>
      </c>
      <c r="P697" s="4">
        <v>2.2617620000000001</v>
      </c>
      <c r="Q697" s="4">
        <v>8.2353129999999997</v>
      </c>
      <c r="R697" s="4">
        <v>13.003401</v>
      </c>
      <c r="S697" s="3" t="s">
        <v>4435</v>
      </c>
      <c r="T697" s="4">
        <v>43.41</v>
      </c>
      <c r="U697" s="4">
        <v>2395.4578260600001</v>
      </c>
      <c r="V697" s="10">
        <v>2310.7628260000001</v>
      </c>
      <c r="W697" s="4">
        <v>0</v>
      </c>
      <c r="X697" s="4">
        <v>49.93</v>
      </c>
      <c r="Y697" s="4">
        <v>23.87</v>
      </c>
      <c r="Z697" s="4">
        <v>26.631902</v>
      </c>
      <c r="AA697" s="10">
        <v>10.9356106408</v>
      </c>
      <c r="AB697" s="10">
        <v>10.382609070000001</v>
      </c>
      <c r="AC697" s="4">
        <v>1.187103</v>
      </c>
      <c r="AD697" s="4">
        <v>2.0048378083720002</v>
      </c>
      <c r="AE697" s="4">
        <v>2.0662418445152002</v>
      </c>
      <c r="AF697" s="4">
        <v>8.2353129999999997</v>
      </c>
      <c r="AG697" s="4">
        <v>6.4417989545429002</v>
      </c>
      <c r="AH697" s="4">
        <v>6.3400920529886999</v>
      </c>
      <c r="AI697" s="4">
        <v>2.2617620000000001</v>
      </c>
      <c r="AJ697" s="4">
        <v>6.7083909999999998</v>
      </c>
    </row>
    <row r="698" spans="1:36" x14ac:dyDescent="0.3">
      <c r="A698" s="1" t="s">
        <v>692</v>
      </c>
      <c r="B698" s="2">
        <v>4698627</v>
      </c>
      <c r="C698" s="3" t="s">
        <v>2940</v>
      </c>
      <c r="D698" s="4">
        <v>536.18092876000003</v>
      </c>
      <c r="E698" s="3" t="s">
        <v>3031</v>
      </c>
      <c r="F698" s="3" t="s">
        <v>3031</v>
      </c>
      <c r="G698" s="3" t="s">
        <v>3051</v>
      </c>
      <c r="H698" s="3" t="s">
        <v>3270</v>
      </c>
      <c r="I698" s="3" t="s">
        <v>3377</v>
      </c>
      <c r="J698" s="4">
        <v>-39.432754000000003</v>
      </c>
      <c r="K698" s="4">
        <v>-5.4285709999999998</v>
      </c>
      <c r="L698" s="4">
        <v>15.532285999999999</v>
      </c>
      <c r="M698" s="4">
        <v>4.2519689999999999</v>
      </c>
      <c r="N698" s="4" t="s">
        <v>2924</v>
      </c>
      <c r="O698" s="4" t="s">
        <v>2924</v>
      </c>
      <c r="P698" s="4" t="s">
        <v>2924</v>
      </c>
      <c r="Q698" s="4" t="s">
        <v>2924</v>
      </c>
      <c r="R698" s="4">
        <v>10.563387000000001</v>
      </c>
      <c r="S698" s="3" t="s">
        <v>4436</v>
      </c>
      <c r="T698" s="5">
        <v>6.62</v>
      </c>
      <c r="U698" s="4">
        <v>536.18092876000003</v>
      </c>
      <c r="V698" s="10">
        <v>539.22417800000005</v>
      </c>
      <c r="W698" s="4">
        <v>0</v>
      </c>
      <c r="X698" s="4">
        <v>22.5</v>
      </c>
      <c r="Y698" s="5">
        <v>5.3240999999999996</v>
      </c>
      <c r="Z698" s="4" t="s">
        <v>2924</v>
      </c>
      <c r="AA698" s="10" t="s">
        <v>2934</v>
      </c>
      <c r="AB698" s="10" t="s">
        <v>2934</v>
      </c>
      <c r="AC698" s="4" t="s">
        <v>2924</v>
      </c>
      <c r="AD698" s="4" t="s">
        <v>2934</v>
      </c>
      <c r="AE698" s="4" t="s">
        <v>2934</v>
      </c>
      <c r="AF698" s="4" t="s">
        <v>2924</v>
      </c>
      <c r="AG698" s="4" t="s">
        <v>2934</v>
      </c>
      <c r="AH698" s="4" t="s">
        <v>2934</v>
      </c>
      <c r="AI698" s="4" t="s">
        <v>2924</v>
      </c>
      <c r="AJ698" s="4" t="s">
        <v>2924</v>
      </c>
    </row>
    <row r="699" spans="1:36" x14ac:dyDescent="0.3">
      <c r="A699" s="1" t="s">
        <v>693</v>
      </c>
      <c r="B699" s="2">
        <v>4155562</v>
      </c>
      <c r="C699" s="3" t="s">
        <v>2919</v>
      </c>
      <c r="D699" s="4">
        <v>6519.44197016</v>
      </c>
      <c r="E699" s="3" t="s">
        <v>2925</v>
      </c>
      <c r="F699" s="3" t="s">
        <v>2996</v>
      </c>
      <c r="G699" s="3" t="s">
        <v>3120</v>
      </c>
      <c r="H699" s="3" t="s">
        <v>3247</v>
      </c>
      <c r="I699" s="3" t="s">
        <v>3248</v>
      </c>
      <c r="J699" s="4">
        <v>13.933591</v>
      </c>
      <c r="K699" s="4">
        <v>-19.554117000000002</v>
      </c>
      <c r="L699" s="4">
        <v>13.459783</v>
      </c>
      <c r="M699" s="4">
        <v>0.12531300000000001</v>
      </c>
      <c r="N699" s="4">
        <v>8.1134400000000007</v>
      </c>
      <c r="O699" s="4">
        <v>7.1521739999999996</v>
      </c>
      <c r="P699" s="4">
        <v>3.7921209999999999</v>
      </c>
      <c r="Q699" s="4">
        <v>6.3246089999999997</v>
      </c>
      <c r="R699" s="4">
        <v>10.292094000000001</v>
      </c>
      <c r="S699" s="3" t="s">
        <v>4437</v>
      </c>
      <c r="T699" s="5">
        <v>111.86</v>
      </c>
      <c r="U699" s="4">
        <v>6519.44197016</v>
      </c>
      <c r="V699" s="10">
        <v>8107.3269700000001</v>
      </c>
      <c r="W699" s="4">
        <v>0</v>
      </c>
      <c r="X699" s="4">
        <v>165.32</v>
      </c>
      <c r="Y699" s="4">
        <v>85.71</v>
      </c>
      <c r="Z699" s="4">
        <v>8.1134400000000007</v>
      </c>
      <c r="AA699" s="10">
        <v>8.8297746377999999</v>
      </c>
      <c r="AB699" s="10">
        <v>8.6693420259000007</v>
      </c>
      <c r="AC699" s="4">
        <v>1.990783</v>
      </c>
      <c r="AD699" s="4">
        <v>1.9513900752794</v>
      </c>
      <c r="AE699" s="4">
        <v>1.9890775830294001</v>
      </c>
      <c r="AF699" s="4">
        <v>6.3246089999999997</v>
      </c>
      <c r="AG699" s="4">
        <v>7.5994795874044003</v>
      </c>
      <c r="AH699" s="4">
        <v>7.3489717320472003</v>
      </c>
      <c r="AI699" s="4">
        <v>3.7921209999999999</v>
      </c>
      <c r="AJ699" s="4" t="s">
        <v>2924</v>
      </c>
    </row>
    <row r="700" spans="1:36" x14ac:dyDescent="0.3">
      <c r="A700" s="1" t="s">
        <v>694</v>
      </c>
      <c r="B700" s="2">
        <v>4747982</v>
      </c>
      <c r="C700" s="3" t="s">
        <v>2935</v>
      </c>
      <c r="D700" s="4">
        <v>824.85219584000004</v>
      </c>
      <c r="E700" s="3" t="s">
        <v>3093</v>
      </c>
      <c r="F700" s="3" t="s">
        <v>3093</v>
      </c>
      <c r="G700" s="3" t="s">
        <v>3094</v>
      </c>
      <c r="H700" s="3" t="s">
        <v>3145</v>
      </c>
      <c r="I700" s="3" t="s">
        <v>3378</v>
      </c>
      <c r="J700" s="4">
        <v>-3.6872500000000001</v>
      </c>
      <c r="K700" s="4">
        <v>1.9275979999999999</v>
      </c>
      <c r="L700" s="4">
        <v>8.7261790000000001</v>
      </c>
      <c r="M700" s="4">
        <v>-2.3863129999999999</v>
      </c>
      <c r="N700" s="4">
        <v>41.772640000000003</v>
      </c>
      <c r="O700" s="4">
        <v>9.9678159999999991</v>
      </c>
      <c r="P700" s="4" t="s">
        <v>2924</v>
      </c>
      <c r="Q700" s="4">
        <v>11.254186000000001</v>
      </c>
      <c r="R700" s="4">
        <v>22.150117999999999</v>
      </c>
      <c r="S700" s="3" t="s">
        <v>4438</v>
      </c>
      <c r="T700" s="4">
        <v>21.68</v>
      </c>
      <c r="U700" s="4">
        <v>824.85219584000004</v>
      </c>
      <c r="V700" s="10">
        <v>1762.349195</v>
      </c>
      <c r="W700" s="4">
        <v>9.6863468634686392</v>
      </c>
      <c r="X700" s="4">
        <v>24.19</v>
      </c>
      <c r="Y700" s="4">
        <v>18.43</v>
      </c>
      <c r="Z700" s="4">
        <v>41.772640000000003</v>
      </c>
      <c r="AA700" s="10">
        <v>103.238095238</v>
      </c>
      <c r="AB700" s="10">
        <v>166.76923076919999</v>
      </c>
      <c r="AC700" s="4">
        <v>0.45694099999999999</v>
      </c>
      <c r="AD700" s="4">
        <v>0.49253303397800002</v>
      </c>
      <c r="AE700" s="4">
        <v>0.40395503991069998</v>
      </c>
      <c r="AF700" s="4">
        <v>11.254186000000001</v>
      </c>
      <c r="AG700" s="4">
        <v>11.471685749808</v>
      </c>
      <c r="AH700" s="4">
        <v>11.932839920373199</v>
      </c>
      <c r="AI700" s="4" t="s">
        <v>2924</v>
      </c>
      <c r="AJ700" s="4" t="s">
        <v>2924</v>
      </c>
    </row>
    <row r="701" spans="1:36" x14ac:dyDescent="0.3">
      <c r="A701" s="1" t="s">
        <v>695</v>
      </c>
      <c r="B701" s="2">
        <v>4227418</v>
      </c>
      <c r="C701" s="3" t="s">
        <v>2919</v>
      </c>
      <c r="D701" s="4">
        <v>765.1466312</v>
      </c>
      <c r="E701" s="3" t="s">
        <v>2930</v>
      </c>
      <c r="F701" s="3" t="s">
        <v>2931</v>
      </c>
      <c r="G701" s="3" t="s">
        <v>2931</v>
      </c>
      <c r="H701" s="3" t="s">
        <v>2932</v>
      </c>
      <c r="I701" s="3" t="s">
        <v>2933</v>
      </c>
      <c r="J701" s="4">
        <v>14.033799</v>
      </c>
      <c r="K701" s="4">
        <v>-10.804598</v>
      </c>
      <c r="L701" s="5">
        <v>-9.92455</v>
      </c>
      <c r="M701" s="4">
        <v>-8.2199880000000007</v>
      </c>
      <c r="N701" s="4">
        <v>10.5578231292517</v>
      </c>
      <c r="O701" s="4">
        <v>8.1427069999999997</v>
      </c>
      <c r="P701" s="4">
        <v>0.99143999999999999</v>
      </c>
      <c r="Q701" s="4" t="s">
        <v>2934</v>
      </c>
      <c r="R701" s="4" t="s">
        <v>2934</v>
      </c>
      <c r="S701" s="3" t="s">
        <v>4439</v>
      </c>
      <c r="T701" s="4">
        <v>15.52</v>
      </c>
      <c r="U701" s="4">
        <v>765.1466312</v>
      </c>
      <c r="V701" s="10" t="s">
        <v>2934</v>
      </c>
      <c r="W701" s="4">
        <v>0</v>
      </c>
      <c r="X701" s="4">
        <v>19.22</v>
      </c>
      <c r="Y701" s="4">
        <v>10.64</v>
      </c>
      <c r="Z701" s="4">
        <v>10.557823000000001</v>
      </c>
      <c r="AA701" s="10">
        <v>9.3118137637</v>
      </c>
      <c r="AB701" s="10">
        <v>9.8435309860999993</v>
      </c>
      <c r="AC701" s="4" t="s">
        <v>2934</v>
      </c>
      <c r="AD701" s="4" t="s">
        <v>2934</v>
      </c>
      <c r="AE701" s="4" t="s">
        <v>2934</v>
      </c>
      <c r="AF701" s="4" t="s">
        <v>2934</v>
      </c>
      <c r="AG701" s="4" t="s">
        <v>2934</v>
      </c>
      <c r="AH701" s="4" t="s">
        <v>2934</v>
      </c>
      <c r="AI701" s="4">
        <v>0.99143999999999999</v>
      </c>
      <c r="AJ701" s="4">
        <v>1.0296559999999999</v>
      </c>
    </row>
    <row r="702" spans="1:36" x14ac:dyDescent="0.3">
      <c r="A702" s="1" t="s">
        <v>696</v>
      </c>
      <c r="B702" s="2">
        <v>12917530</v>
      </c>
      <c r="C702" s="3" t="s">
        <v>2919</v>
      </c>
      <c r="D702" s="4">
        <v>89236.161453480003</v>
      </c>
      <c r="E702" s="3" t="s">
        <v>2945</v>
      </c>
      <c r="F702" s="3" t="s">
        <v>2946</v>
      </c>
      <c r="G702" s="3" t="s">
        <v>2947</v>
      </c>
      <c r="H702" s="3" t="s">
        <v>2948</v>
      </c>
      <c r="I702" s="3" t="s">
        <v>2949</v>
      </c>
      <c r="J702" s="4">
        <v>41.724367000000001</v>
      </c>
      <c r="K702" s="4">
        <v>20.823744999999999</v>
      </c>
      <c r="L702" s="4">
        <v>3.4670860000000001</v>
      </c>
      <c r="M702" s="4">
        <v>-1.5569809999999999</v>
      </c>
      <c r="N702" s="4" t="s">
        <v>2924</v>
      </c>
      <c r="O702" s="4">
        <v>80.099491</v>
      </c>
      <c r="P702" s="4">
        <v>29.181635</v>
      </c>
      <c r="Q702" s="4" t="s">
        <v>2924</v>
      </c>
      <c r="R702" s="4">
        <v>70.067027999999993</v>
      </c>
      <c r="S702" s="3" t="s">
        <v>4440</v>
      </c>
      <c r="T702" s="4">
        <v>362.29</v>
      </c>
      <c r="U702" s="4">
        <v>89236.161453480003</v>
      </c>
      <c r="V702" s="10">
        <v>85805.466453000001</v>
      </c>
      <c r="W702" s="4">
        <v>0</v>
      </c>
      <c r="X702" s="4">
        <v>398.32709999999997</v>
      </c>
      <c r="Y702" s="4">
        <v>200.81</v>
      </c>
      <c r="Z702" s="4" t="s">
        <v>2924</v>
      </c>
      <c r="AA702" s="10">
        <v>90.475239117900003</v>
      </c>
      <c r="AB702" s="10">
        <v>96.333995431700004</v>
      </c>
      <c r="AC702" s="4">
        <v>22.940055999999998</v>
      </c>
      <c r="AD702" s="4">
        <v>19.0165232982338</v>
      </c>
      <c r="AE702" s="4">
        <v>21.834934021196101</v>
      </c>
      <c r="AF702" s="4" t="s">
        <v>2924</v>
      </c>
      <c r="AG702" s="4">
        <v>79.544163529600198</v>
      </c>
      <c r="AH702" s="4">
        <v>84.615362381106806</v>
      </c>
      <c r="AI702" s="4">
        <v>29.181635</v>
      </c>
      <c r="AJ702" s="4">
        <v>42.682611000000001</v>
      </c>
    </row>
    <row r="703" spans="1:36" x14ac:dyDescent="0.3">
      <c r="A703" s="1" t="s">
        <v>697</v>
      </c>
      <c r="B703" s="2">
        <v>4417219</v>
      </c>
      <c r="C703" s="3" t="s">
        <v>2935</v>
      </c>
      <c r="D703" s="4">
        <v>39400.673537280003</v>
      </c>
      <c r="E703" s="3" t="s">
        <v>2976</v>
      </c>
      <c r="F703" s="3" t="s">
        <v>2977</v>
      </c>
      <c r="G703" s="3" t="s">
        <v>3133</v>
      </c>
      <c r="H703" s="3" t="s">
        <v>3134</v>
      </c>
      <c r="I703" s="3" t="s">
        <v>3158</v>
      </c>
      <c r="J703" s="4">
        <v>-21.048507000000001</v>
      </c>
      <c r="K703" s="4">
        <v>-21.390792000000001</v>
      </c>
      <c r="L703" s="4">
        <v>-13.135959</v>
      </c>
      <c r="M703" s="4">
        <v>-6.6419519999999999</v>
      </c>
      <c r="N703" s="4">
        <v>32.148936170212799</v>
      </c>
      <c r="O703" s="4">
        <v>24.124534000000001</v>
      </c>
      <c r="P703" s="4">
        <v>7.4464069999999998</v>
      </c>
      <c r="Q703" s="4">
        <v>13.864198</v>
      </c>
      <c r="R703" s="4">
        <v>37.234898999999999</v>
      </c>
      <c r="S703" s="3" t="s">
        <v>4441</v>
      </c>
      <c r="T703" s="4">
        <v>90.66</v>
      </c>
      <c r="U703" s="4">
        <v>39400.673537280003</v>
      </c>
      <c r="V703" s="10">
        <v>68842.673536999995</v>
      </c>
      <c r="W703" s="4">
        <v>6.9049194793734801</v>
      </c>
      <c r="X703" s="4">
        <v>120.92</v>
      </c>
      <c r="Y703" s="4">
        <v>89.64</v>
      </c>
      <c r="Z703" s="4">
        <v>45.33</v>
      </c>
      <c r="AA703" s="10">
        <v>39.501546773500003</v>
      </c>
      <c r="AB703" s="10">
        <v>39.866145437100002</v>
      </c>
      <c r="AC703" s="4">
        <v>10.441782999999999</v>
      </c>
      <c r="AD703" s="4">
        <v>10.732218907031401</v>
      </c>
      <c r="AE703" s="4">
        <v>10.499259366869801</v>
      </c>
      <c r="AF703" s="4">
        <v>13.864198</v>
      </c>
      <c r="AG703" s="4">
        <v>16.7398235994091</v>
      </c>
      <c r="AH703" s="4">
        <v>16.465374093073901</v>
      </c>
      <c r="AI703" s="4">
        <v>7.4464069999999998</v>
      </c>
      <c r="AJ703" s="4" t="s">
        <v>2924</v>
      </c>
    </row>
    <row r="704" spans="1:36" x14ac:dyDescent="0.3">
      <c r="A704" s="1" t="s">
        <v>698</v>
      </c>
      <c r="B704" s="2">
        <v>4419522</v>
      </c>
      <c r="C704" s="3" t="s">
        <v>2935</v>
      </c>
      <c r="D704" s="4">
        <v>9815.4783528999997</v>
      </c>
      <c r="E704" s="3" t="s">
        <v>3031</v>
      </c>
      <c r="F704" s="3" t="s">
        <v>3031</v>
      </c>
      <c r="G704" s="3" t="s">
        <v>3115</v>
      </c>
      <c r="H704" s="3" t="s">
        <v>3161</v>
      </c>
      <c r="I704" s="3" t="s">
        <v>3379</v>
      </c>
      <c r="J704" s="4">
        <v>-9.845853</v>
      </c>
      <c r="K704" s="4">
        <v>-11.366061999999999</v>
      </c>
      <c r="L704" s="4">
        <v>-8.0084180000000007</v>
      </c>
      <c r="M704" s="4">
        <v>-5.4961310000000001</v>
      </c>
      <c r="N704" s="4">
        <v>101.404151</v>
      </c>
      <c r="O704" s="4">
        <v>9.1454690000000003</v>
      </c>
      <c r="P704" s="4">
        <v>3.8764940000000001</v>
      </c>
      <c r="Q704" s="4">
        <v>8.5831029999999995</v>
      </c>
      <c r="R704" s="4">
        <v>11.063893999999999</v>
      </c>
      <c r="S704" s="3" t="s">
        <v>4442</v>
      </c>
      <c r="T704" s="4">
        <v>83.05</v>
      </c>
      <c r="U704" s="4">
        <v>9815.4783528999997</v>
      </c>
      <c r="V704" s="10">
        <v>16316.478352</v>
      </c>
      <c r="W704" s="4">
        <v>1.2040939193257101</v>
      </c>
      <c r="X704" s="4">
        <v>98.46</v>
      </c>
      <c r="Y704" s="4">
        <v>69.61</v>
      </c>
      <c r="Z704" s="4">
        <v>101.404151</v>
      </c>
      <c r="AA704" s="10">
        <v>12.257759803900001</v>
      </c>
      <c r="AB704" s="10">
        <v>13.105901363999999</v>
      </c>
      <c r="AC704" s="4">
        <v>1.3879280000000001</v>
      </c>
      <c r="AD704" s="4">
        <v>1.3479823405942</v>
      </c>
      <c r="AE704" s="4">
        <v>1.3829321710024001</v>
      </c>
      <c r="AF704" s="4">
        <v>8.5831029999999995</v>
      </c>
      <c r="AG704" s="4">
        <v>8.2792927856421006</v>
      </c>
      <c r="AH704" s="4">
        <v>8.4957708416832993</v>
      </c>
      <c r="AI704" s="4">
        <v>3.8764940000000001</v>
      </c>
      <c r="AJ704" s="4" t="s">
        <v>2924</v>
      </c>
    </row>
    <row r="705" spans="1:36" x14ac:dyDescent="0.3">
      <c r="A705" s="1" t="s">
        <v>699</v>
      </c>
      <c r="B705" s="2">
        <v>4090254</v>
      </c>
      <c r="C705" s="3" t="s">
        <v>2919</v>
      </c>
      <c r="D705" s="4">
        <v>1426.2547564199999</v>
      </c>
      <c r="E705" s="3" t="s">
        <v>2936</v>
      </c>
      <c r="F705" s="3" t="s">
        <v>2966</v>
      </c>
      <c r="G705" s="3" t="s">
        <v>3082</v>
      </c>
      <c r="H705" s="3" t="s">
        <v>3275</v>
      </c>
      <c r="I705" s="3" t="s">
        <v>3063</v>
      </c>
      <c r="J705" s="4">
        <v>-4.5827119999999999</v>
      </c>
      <c r="K705" s="4">
        <v>7.6050420000000001</v>
      </c>
      <c r="L705" s="4">
        <v>-5.9838469999999999</v>
      </c>
      <c r="M705" s="4">
        <v>-4.7247019999999997</v>
      </c>
      <c r="N705" s="4">
        <v>22.534096000000002</v>
      </c>
      <c r="O705" s="4">
        <v>13.133333</v>
      </c>
      <c r="P705" s="4">
        <v>4.9805520000000003</v>
      </c>
      <c r="Q705" s="5">
        <v>10.547487</v>
      </c>
      <c r="R705" s="4">
        <v>11.738628</v>
      </c>
      <c r="S705" s="3" t="s">
        <v>4443</v>
      </c>
      <c r="T705" s="4">
        <v>51.22</v>
      </c>
      <c r="U705" s="4">
        <v>1426.2547564199999</v>
      </c>
      <c r="V705" s="10">
        <v>1895.525756</v>
      </c>
      <c r="W705" s="4">
        <v>2.3428348301444699</v>
      </c>
      <c r="X705" s="4">
        <v>57.155000000000001</v>
      </c>
      <c r="Y705" s="4">
        <v>39.555</v>
      </c>
      <c r="Z705" s="4">
        <v>22.534096000000002</v>
      </c>
      <c r="AA705" s="10">
        <v>11.5339578454</v>
      </c>
      <c r="AB705" s="10">
        <v>11.8757245536</v>
      </c>
      <c r="AC705" s="4">
        <v>1.6092139999999999</v>
      </c>
      <c r="AD705" s="4">
        <v>1.6605978263679</v>
      </c>
      <c r="AE705" s="4">
        <v>1.7032068743747999</v>
      </c>
      <c r="AF705" s="5">
        <v>10.547487</v>
      </c>
      <c r="AG705" s="4">
        <v>7.2989476489082996</v>
      </c>
      <c r="AH705" s="4">
        <v>7.5048035474611998</v>
      </c>
      <c r="AI705" s="4">
        <v>4.9805520000000003</v>
      </c>
      <c r="AJ705" s="4" t="s">
        <v>2924</v>
      </c>
    </row>
    <row r="706" spans="1:36" x14ac:dyDescent="0.3">
      <c r="A706" s="1" t="s">
        <v>700</v>
      </c>
      <c r="B706" s="2">
        <v>4987474</v>
      </c>
      <c r="C706" s="3" t="s">
        <v>2919</v>
      </c>
      <c r="D706" s="4">
        <v>6027.0619851000001</v>
      </c>
      <c r="E706" s="3" t="s">
        <v>2936</v>
      </c>
      <c r="F706" s="3" t="s">
        <v>2937</v>
      </c>
      <c r="G706" s="3" t="s">
        <v>2943</v>
      </c>
      <c r="H706" s="3" t="s">
        <v>2943</v>
      </c>
      <c r="I706" s="3" t="s">
        <v>3380</v>
      </c>
      <c r="J706" s="4">
        <v>72.877677000000006</v>
      </c>
      <c r="K706" s="4">
        <v>-4.1834000000000003E-2</v>
      </c>
      <c r="L706" s="4">
        <v>-13.013616000000001</v>
      </c>
      <c r="M706" s="4">
        <v>-7.7878980000000002</v>
      </c>
      <c r="N706" s="4">
        <v>48.677169999999997</v>
      </c>
      <c r="O706" s="4">
        <v>30.84158</v>
      </c>
      <c r="P706" s="4">
        <v>5.8412920000000002</v>
      </c>
      <c r="Q706" s="4">
        <v>25.108608</v>
      </c>
      <c r="R706" s="4">
        <v>34.846654000000001</v>
      </c>
      <c r="S706" s="3" t="s">
        <v>4444</v>
      </c>
      <c r="T706" s="4">
        <v>358.41</v>
      </c>
      <c r="U706" s="4">
        <v>6027.0619851000001</v>
      </c>
      <c r="V706" s="10">
        <v>5837.2239849999996</v>
      </c>
      <c r="W706" s="4">
        <v>0.26784966937306398</v>
      </c>
      <c r="X706" s="4">
        <v>436.5</v>
      </c>
      <c r="Y706" s="4">
        <v>200.5</v>
      </c>
      <c r="Z706" s="4">
        <v>48.677169999999997</v>
      </c>
      <c r="AA706" s="10">
        <v>39.388311317199999</v>
      </c>
      <c r="AB706" s="10">
        <v>42.774743078199997</v>
      </c>
      <c r="AC706" s="4">
        <v>6.9496549999999999</v>
      </c>
      <c r="AD706" s="4">
        <v>6.3890752483127997</v>
      </c>
      <c r="AE706" s="4">
        <v>6.6660939759620002</v>
      </c>
      <c r="AF706" s="4">
        <v>25.108608</v>
      </c>
      <c r="AG706" s="4">
        <v>24.315049571722501</v>
      </c>
      <c r="AH706" s="4">
        <v>25.559718557881201</v>
      </c>
      <c r="AI706" s="4">
        <v>5.8412920000000002</v>
      </c>
      <c r="AJ706" s="4">
        <v>13.646955999999999</v>
      </c>
    </row>
    <row r="707" spans="1:36" x14ac:dyDescent="0.3">
      <c r="A707" s="1" t="s">
        <v>701</v>
      </c>
      <c r="B707" s="2">
        <v>4004350</v>
      </c>
      <c r="C707" s="3" t="s">
        <v>2919</v>
      </c>
      <c r="D707" s="4">
        <v>61420.150023050002</v>
      </c>
      <c r="E707" s="3" t="s">
        <v>2936</v>
      </c>
      <c r="F707" s="3" t="s">
        <v>3056</v>
      </c>
      <c r="G707" s="3" t="s">
        <v>3166</v>
      </c>
      <c r="H707" s="3" t="s">
        <v>3381</v>
      </c>
      <c r="I707" s="3" t="s">
        <v>3382</v>
      </c>
      <c r="J707" s="4">
        <v>-8.0277220000000007</v>
      </c>
      <c r="K707" s="4">
        <v>-8.8176349999999992</v>
      </c>
      <c r="L707" s="4">
        <v>-7.8680940000000001</v>
      </c>
      <c r="M707" s="4">
        <v>-4.1817089999999997</v>
      </c>
      <c r="N707" s="4">
        <v>16.950506000000001</v>
      </c>
      <c r="O707" s="4">
        <v>20.844241</v>
      </c>
      <c r="P707" s="4">
        <v>4.7501860000000002</v>
      </c>
      <c r="Q707" s="4">
        <v>10.817542</v>
      </c>
      <c r="R707" s="4">
        <v>26.681258</v>
      </c>
      <c r="S707" s="3" t="s">
        <v>4445</v>
      </c>
      <c r="T707" s="4">
        <v>31.85</v>
      </c>
      <c r="U707" s="4">
        <v>61420.150023050002</v>
      </c>
      <c r="V707" s="10">
        <v>78903.150022999995</v>
      </c>
      <c r="W707" s="4">
        <v>1.5070643642072199</v>
      </c>
      <c r="X707" s="4">
        <v>40.119999999999997</v>
      </c>
      <c r="Y707" s="4">
        <v>31.43</v>
      </c>
      <c r="Z707" s="4">
        <v>16.950506000000001</v>
      </c>
      <c r="AA707" s="10">
        <v>16.450596560000001</v>
      </c>
      <c r="AB707" s="10">
        <v>17.318159327</v>
      </c>
      <c r="AC707" s="4">
        <v>5.3745079999999996</v>
      </c>
      <c r="AD707" s="4">
        <v>5.3179475250607</v>
      </c>
      <c r="AE707" s="4">
        <v>5.4023500746427997</v>
      </c>
      <c r="AF707" s="4">
        <v>10.817542</v>
      </c>
      <c r="AG707" s="4">
        <v>10.7940361545829</v>
      </c>
      <c r="AH707" s="4">
        <v>11.116884477964099</v>
      </c>
      <c r="AI707" s="4">
        <v>4.7501860000000002</v>
      </c>
      <c r="AJ707" s="4">
        <v>4.958742</v>
      </c>
    </row>
    <row r="708" spans="1:36" x14ac:dyDescent="0.3">
      <c r="A708" s="1" t="s">
        <v>702</v>
      </c>
      <c r="B708" s="2">
        <v>4330724</v>
      </c>
      <c r="C708" s="3" t="s">
        <v>2935</v>
      </c>
      <c r="D708" s="4">
        <v>583.63569890999997</v>
      </c>
      <c r="E708" s="3" t="s">
        <v>2976</v>
      </c>
      <c r="F708" s="3" t="s">
        <v>2977</v>
      </c>
      <c r="G708" s="3" t="s">
        <v>3076</v>
      </c>
      <c r="H708" s="3" t="s">
        <v>3076</v>
      </c>
      <c r="I708" s="3" t="s">
        <v>3383</v>
      </c>
      <c r="J708" s="4">
        <v>12.543353</v>
      </c>
      <c r="K708" s="4">
        <v>1.564945</v>
      </c>
      <c r="L708" s="4">
        <v>0</v>
      </c>
      <c r="M708" s="4">
        <v>-3.3267129999999998</v>
      </c>
      <c r="N708" s="4">
        <v>33</v>
      </c>
      <c r="O708" s="4">
        <v>9.8283699999999996</v>
      </c>
      <c r="P708" s="4">
        <v>0.97952399999999995</v>
      </c>
      <c r="Q708" s="4">
        <v>15.212711000000001</v>
      </c>
      <c r="R708" s="4">
        <v>10.615486000000001</v>
      </c>
      <c r="S708" s="3" t="s">
        <v>4446</v>
      </c>
      <c r="T708" s="4">
        <v>19.47</v>
      </c>
      <c r="U708" s="4">
        <v>583.63569890999997</v>
      </c>
      <c r="V708" s="10">
        <v>1103.0736979999999</v>
      </c>
      <c r="W708" s="4">
        <v>7.8068823831535701</v>
      </c>
      <c r="X708" s="4">
        <v>21.15</v>
      </c>
      <c r="Y708" s="4">
        <v>16.16</v>
      </c>
      <c r="Z708" s="4">
        <v>32.128712999999998</v>
      </c>
      <c r="AA708" s="10" t="s">
        <v>2924</v>
      </c>
      <c r="AB708" s="10">
        <v>52.621621621599999</v>
      </c>
      <c r="AC708" s="4">
        <v>9.2959300000000002</v>
      </c>
      <c r="AD708" s="4">
        <v>8.1364598806387995</v>
      </c>
      <c r="AE708" s="4">
        <v>9.0780113488135008</v>
      </c>
      <c r="AF708" s="4">
        <v>15.212711000000001</v>
      </c>
      <c r="AG708" s="4">
        <v>12.8472778285708</v>
      </c>
      <c r="AH708" s="4">
        <v>15.2001336364889</v>
      </c>
      <c r="AI708" s="4">
        <v>0.97952399999999995</v>
      </c>
      <c r="AJ708" s="4">
        <v>1.1955789999999999</v>
      </c>
    </row>
    <row r="709" spans="1:36" x14ac:dyDescent="0.3">
      <c r="A709" s="1" t="s">
        <v>703</v>
      </c>
      <c r="B709" s="2">
        <v>4040264</v>
      </c>
      <c r="C709" s="3" t="s">
        <v>2935</v>
      </c>
      <c r="D709" s="4">
        <v>1572.0314490000001</v>
      </c>
      <c r="E709" s="3" t="s">
        <v>2945</v>
      </c>
      <c r="F709" s="3" t="s">
        <v>3021</v>
      </c>
      <c r="G709" s="3" t="s">
        <v>3027</v>
      </c>
      <c r="H709" s="3" t="s">
        <v>3238</v>
      </c>
      <c r="I709" s="3" t="s">
        <v>3234</v>
      </c>
      <c r="J709" s="4">
        <v>22.736892000000001</v>
      </c>
      <c r="K709" s="4">
        <v>8.7726609999999994</v>
      </c>
      <c r="L709" s="4">
        <v>-1.042654</v>
      </c>
      <c r="M709" s="4">
        <v>-7.5451649999999999</v>
      </c>
      <c r="N709" s="4">
        <v>26.907215999999998</v>
      </c>
      <c r="O709" s="4">
        <v>17.901235</v>
      </c>
      <c r="P709" s="4">
        <v>2.9677639999999998</v>
      </c>
      <c r="Q709" s="4">
        <v>14.357628999999999</v>
      </c>
      <c r="R709" s="4">
        <v>21.399294999999999</v>
      </c>
      <c r="S709" s="3" t="s">
        <v>4447</v>
      </c>
      <c r="T709" s="4">
        <v>52.2</v>
      </c>
      <c r="U709" s="4">
        <v>1572.0314490000001</v>
      </c>
      <c r="V709" s="10">
        <v>1608.6144489999999</v>
      </c>
      <c r="W709" s="4">
        <v>0.30651340996168602</v>
      </c>
      <c r="X709" s="4">
        <v>59.68</v>
      </c>
      <c r="Y709" s="4">
        <v>40.090000000000003</v>
      </c>
      <c r="Z709" s="4">
        <v>26.907215999999998</v>
      </c>
      <c r="AA709" s="10">
        <v>22.403433476299998</v>
      </c>
      <c r="AB709" s="10">
        <v>23.944954128399999</v>
      </c>
      <c r="AC709" s="4">
        <v>3.1355170000000001</v>
      </c>
      <c r="AD709" s="4">
        <v>2.9420097682040001</v>
      </c>
      <c r="AE709" s="4">
        <v>3.0867222800015002</v>
      </c>
      <c r="AF709" s="4">
        <v>14.357628999999999</v>
      </c>
      <c r="AG709" s="4">
        <v>13.0920033287214</v>
      </c>
      <c r="AH709" s="4">
        <v>14.485757951516501</v>
      </c>
      <c r="AI709" s="4">
        <v>2.9677639999999998</v>
      </c>
      <c r="AJ709" s="4">
        <v>10.155642</v>
      </c>
    </row>
    <row r="710" spans="1:36" x14ac:dyDescent="0.3">
      <c r="A710" s="1" t="s">
        <v>704</v>
      </c>
      <c r="B710" s="2">
        <v>4095755</v>
      </c>
      <c r="C710" s="3" t="s">
        <v>2935</v>
      </c>
      <c r="D710" s="4">
        <v>9647.6993514000005</v>
      </c>
      <c r="E710" s="3" t="s">
        <v>2976</v>
      </c>
      <c r="F710" s="3" t="s">
        <v>2977</v>
      </c>
      <c r="G710" s="3" t="s">
        <v>3133</v>
      </c>
      <c r="H710" s="3" t="s">
        <v>3384</v>
      </c>
      <c r="I710" s="3" t="s">
        <v>2979</v>
      </c>
      <c r="J710" s="4">
        <v>-7.4620389999999999</v>
      </c>
      <c r="K710" s="4">
        <v>-20.912125</v>
      </c>
      <c r="L710" s="4">
        <v>-11.695301000000001</v>
      </c>
      <c r="M710" s="4">
        <v>-7.8020319999999996</v>
      </c>
      <c r="N710" s="4">
        <v>24.1016949152542</v>
      </c>
      <c r="O710" s="4">
        <v>15.829314</v>
      </c>
      <c r="P710" s="4">
        <v>3.4612579999999999</v>
      </c>
      <c r="Q710" s="4">
        <v>18.055710000000001</v>
      </c>
      <c r="R710" s="4">
        <v>24.065456000000001</v>
      </c>
      <c r="S710" s="3" t="s">
        <v>4448</v>
      </c>
      <c r="T710" s="4">
        <v>42.66</v>
      </c>
      <c r="U710" s="4">
        <v>9647.6993514000005</v>
      </c>
      <c r="V710" s="10">
        <v>12631.377350999999</v>
      </c>
      <c r="W710" s="4">
        <v>4.8757618377871603</v>
      </c>
      <c r="X710" s="4">
        <v>55.14</v>
      </c>
      <c r="Y710" s="4">
        <v>39.799999999999997</v>
      </c>
      <c r="Z710" s="4">
        <v>23.966291999999999</v>
      </c>
      <c r="AA710" s="10">
        <v>24.222121280900001</v>
      </c>
      <c r="AB710" s="10">
        <v>24.690500581599998</v>
      </c>
      <c r="AC710" s="4">
        <v>11.839093</v>
      </c>
      <c r="AD710" s="4">
        <v>11.605720629771801</v>
      </c>
      <c r="AE710" s="4">
        <v>11.9362635523478</v>
      </c>
      <c r="AF710" s="4">
        <v>18.055710000000001</v>
      </c>
      <c r="AG710" s="4">
        <v>17.953155972746</v>
      </c>
      <c r="AH710" s="4">
        <v>18.242576400186799</v>
      </c>
      <c r="AI710" s="4">
        <v>3.4612579999999999</v>
      </c>
      <c r="AJ710" s="4">
        <v>3.4621</v>
      </c>
    </row>
    <row r="711" spans="1:36" x14ac:dyDescent="0.3">
      <c r="A711" s="1" t="s">
        <v>705</v>
      </c>
      <c r="B711" s="2">
        <v>100196</v>
      </c>
      <c r="C711" s="3" t="s">
        <v>2935</v>
      </c>
      <c r="D711" s="4">
        <v>8521.2005039399992</v>
      </c>
      <c r="E711" s="3" t="s">
        <v>2930</v>
      </c>
      <c r="F711" s="3" t="s">
        <v>2931</v>
      </c>
      <c r="G711" s="3" t="s">
        <v>2931</v>
      </c>
      <c r="H711" s="3" t="s">
        <v>2932</v>
      </c>
      <c r="I711" s="3" t="s">
        <v>2933</v>
      </c>
      <c r="J711" s="4">
        <v>23.508087</v>
      </c>
      <c r="K711" s="4">
        <v>16.307773000000001</v>
      </c>
      <c r="L711" s="4">
        <v>-3.5706509999999998</v>
      </c>
      <c r="M711" s="4">
        <v>-3.5776490000000001</v>
      </c>
      <c r="N711" s="4">
        <v>16.485111662531001</v>
      </c>
      <c r="O711" s="4">
        <v>12.087882</v>
      </c>
      <c r="P711" s="4">
        <v>2.1290879999999999</v>
      </c>
      <c r="Q711" s="4" t="s">
        <v>2934</v>
      </c>
      <c r="R711" s="4" t="s">
        <v>2934</v>
      </c>
      <c r="S711" s="3" t="s">
        <v>4449</v>
      </c>
      <c r="T711" s="4">
        <v>132.87</v>
      </c>
      <c r="U711" s="4">
        <v>8521.2005039399992</v>
      </c>
      <c r="V711" s="10" t="s">
        <v>2934</v>
      </c>
      <c r="W711" s="4">
        <v>2.8599382855422602</v>
      </c>
      <c r="X711" s="4">
        <v>147.63999999999999</v>
      </c>
      <c r="Y711" s="4">
        <v>94.09</v>
      </c>
      <c r="Z711" s="4">
        <v>16.466725</v>
      </c>
      <c r="AA711" s="10">
        <v>15.2850635008</v>
      </c>
      <c r="AB711" s="10">
        <v>15.2318480552</v>
      </c>
      <c r="AC711" s="4" t="s">
        <v>2934</v>
      </c>
      <c r="AD711" s="4" t="s">
        <v>2934</v>
      </c>
      <c r="AE711" s="4" t="s">
        <v>2934</v>
      </c>
      <c r="AF711" s="4" t="s">
        <v>2934</v>
      </c>
      <c r="AG711" s="4" t="s">
        <v>2934</v>
      </c>
      <c r="AH711" s="4" t="s">
        <v>2934</v>
      </c>
      <c r="AI711" s="4">
        <v>2.1290879999999999</v>
      </c>
      <c r="AJ711" s="4">
        <v>2.1290879999999999</v>
      </c>
    </row>
    <row r="712" spans="1:36" x14ac:dyDescent="0.3">
      <c r="A712" s="1" t="s">
        <v>706</v>
      </c>
      <c r="B712" s="2">
        <v>8648433</v>
      </c>
      <c r="C712" s="3" t="s">
        <v>2919</v>
      </c>
      <c r="D712" s="4">
        <v>675.44007880000004</v>
      </c>
      <c r="E712" s="3" t="s">
        <v>2920</v>
      </c>
      <c r="F712" s="3" t="s">
        <v>2921</v>
      </c>
      <c r="G712" s="3" t="s">
        <v>2941</v>
      </c>
      <c r="H712" s="3" t="s">
        <v>2941</v>
      </c>
      <c r="I712" s="3" t="s">
        <v>3048</v>
      </c>
      <c r="J712" s="4">
        <v>22.751322999999999</v>
      </c>
      <c r="K712" s="4">
        <v>-36.088154000000003</v>
      </c>
      <c r="L712" s="4">
        <v>-7.7901429999999996</v>
      </c>
      <c r="M712" s="4">
        <v>-1.2765960000000001</v>
      </c>
      <c r="N712" s="4" t="s">
        <v>2924</v>
      </c>
      <c r="O712" s="4" t="s">
        <v>2924</v>
      </c>
      <c r="P712" s="4">
        <v>1.074174</v>
      </c>
      <c r="Q712" s="4" t="s">
        <v>2924</v>
      </c>
      <c r="R712" s="4" t="s">
        <v>2924</v>
      </c>
      <c r="S712" s="3" t="s">
        <v>4450</v>
      </c>
      <c r="T712" s="4">
        <v>11.6</v>
      </c>
      <c r="U712" s="4">
        <v>675.44007880000004</v>
      </c>
      <c r="V712" s="10">
        <v>99.808077999999995</v>
      </c>
      <c r="W712" s="4">
        <v>0</v>
      </c>
      <c r="X712" s="4">
        <v>30.188600000000001</v>
      </c>
      <c r="Y712" s="4">
        <v>9.24</v>
      </c>
      <c r="Z712" s="4" t="s">
        <v>2924</v>
      </c>
      <c r="AA712" s="10" t="s">
        <v>2924</v>
      </c>
      <c r="AB712" s="10" t="s">
        <v>2924</v>
      </c>
      <c r="AC712" s="4" t="s">
        <v>2934</v>
      </c>
      <c r="AD712" s="4" t="s">
        <v>2934</v>
      </c>
      <c r="AE712" s="4" t="s">
        <v>2934</v>
      </c>
      <c r="AF712" s="4" t="s">
        <v>2924</v>
      </c>
      <c r="AG712" s="4" t="s">
        <v>2924</v>
      </c>
      <c r="AH712" s="4" t="s">
        <v>2924</v>
      </c>
      <c r="AI712" s="4">
        <v>1.074174</v>
      </c>
      <c r="AJ712" s="4">
        <v>1.074174</v>
      </c>
    </row>
    <row r="713" spans="1:36" x14ac:dyDescent="0.3">
      <c r="A713" s="1" t="s">
        <v>707</v>
      </c>
      <c r="B713" s="2">
        <v>4074303</v>
      </c>
      <c r="C713" s="3" t="s">
        <v>2935</v>
      </c>
      <c r="D713" s="4">
        <v>48202.95915576</v>
      </c>
      <c r="E713" s="3" t="s">
        <v>2936</v>
      </c>
      <c r="F713" s="3" t="s">
        <v>2937</v>
      </c>
      <c r="G713" s="3" t="s">
        <v>3044</v>
      </c>
      <c r="H713" s="3" t="s">
        <v>3099</v>
      </c>
      <c r="I713" s="3" t="s">
        <v>3385</v>
      </c>
      <c r="J713" s="4">
        <v>48.267859000000001</v>
      </c>
      <c r="K713" s="4">
        <v>13.995588</v>
      </c>
      <c r="L713" s="4">
        <v>-2.6513369999999998</v>
      </c>
      <c r="M713" s="4">
        <v>-4.3889959999999997</v>
      </c>
      <c r="N713" s="4">
        <v>23.508396000000001</v>
      </c>
      <c r="O713" s="4">
        <v>145.25837100000001</v>
      </c>
      <c r="P713" s="4">
        <v>4.6731040000000004</v>
      </c>
      <c r="Q713" s="4">
        <v>10.53101</v>
      </c>
      <c r="R713" s="4">
        <v>22.784208</v>
      </c>
      <c r="S713" s="3" t="s">
        <v>4451</v>
      </c>
      <c r="T713" s="4">
        <v>351.38</v>
      </c>
      <c r="U713" s="4">
        <v>48202.95915576</v>
      </c>
      <c r="V713" s="10">
        <v>55171.959154999997</v>
      </c>
      <c r="W713" s="4">
        <v>2.0718310660823001</v>
      </c>
      <c r="X713" s="4">
        <v>387.9</v>
      </c>
      <c r="Y713" s="5">
        <v>226.52500000000001</v>
      </c>
      <c r="Z713" s="4">
        <v>23.508396000000001</v>
      </c>
      <c r="AA713" s="10">
        <v>16.0582407136</v>
      </c>
      <c r="AB713" s="10">
        <v>17.157050635699999</v>
      </c>
      <c r="AC713" s="4">
        <v>1.61331</v>
      </c>
      <c r="AD713" s="4">
        <v>1.6383329802594</v>
      </c>
      <c r="AE713" s="4">
        <v>1.6339555119021001</v>
      </c>
      <c r="AF713" s="4">
        <v>10.53101</v>
      </c>
      <c r="AG713" s="4">
        <v>9.9874962788077006</v>
      </c>
      <c r="AH713" s="4">
        <v>10.3078807094605</v>
      </c>
      <c r="AI713" s="4">
        <v>4.6731040000000004</v>
      </c>
      <c r="AJ713" s="4">
        <v>8.8591379999999997</v>
      </c>
    </row>
    <row r="714" spans="1:36" x14ac:dyDescent="0.3">
      <c r="A714" s="1" t="s">
        <v>708</v>
      </c>
      <c r="B714" s="2">
        <v>120287908</v>
      </c>
      <c r="C714" s="3" t="s">
        <v>2935</v>
      </c>
      <c r="D714" s="4">
        <v>2364.4862809400001</v>
      </c>
      <c r="E714" s="3" t="s">
        <v>2976</v>
      </c>
      <c r="F714" s="3" t="s">
        <v>2977</v>
      </c>
      <c r="G714" s="3" t="s">
        <v>2978</v>
      </c>
      <c r="H714" s="3" t="s">
        <v>2978</v>
      </c>
      <c r="I714" s="3" t="s">
        <v>3386</v>
      </c>
      <c r="J714" s="4">
        <v>13.400504</v>
      </c>
      <c r="K714" s="4">
        <v>13.400504</v>
      </c>
      <c r="L714" s="4">
        <v>-5.6975280000000001</v>
      </c>
      <c r="M714" s="4">
        <v>-5.0210970000000001</v>
      </c>
      <c r="N714" s="4" t="s">
        <v>2924</v>
      </c>
      <c r="O714" s="4">
        <v>66.401179999999997</v>
      </c>
      <c r="P714" s="4">
        <v>2.1132179999999998</v>
      </c>
      <c r="Q714" s="4">
        <v>30.308938999999999</v>
      </c>
      <c r="R714" s="4" t="s">
        <v>2934</v>
      </c>
      <c r="S714" s="3" t="s">
        <v>4452</v>
      </c>
      <c r="T714" s="4">
        <v>22.51</v>
      </c>
      <c r="U714" s="4">
        <v>2364.4862809400001</v>
      </c>
      <c r="V714" s="10">
        <v>2361.9452799999999</v>
      </c>
      <c r="W714" s="4">
        <v>0</v>
      </c>
      <c r="X714" s="4">
        <v>25.35</v>
      </c>
      <c r="Y714" s="4">
        <v>18.8</v>
      </c>
      <c r="Z714" s="4" t="s">
        <v>2924</v>
      </c>
      <c r="AA714" s="10">
        <v>42.471698113199999</v>
      </c>
      <c r="AB714" s="10" t="s">
        <v>2934</v>
      </c>
      <c r="AC714" s="4">
        <v>21.197054000000001</v>
      </c>
      <c r="AD714" s="4">
        <v>18.976173023001699</v>
      </c>
      <c r="AE714" s="4">
        <v>20.403107010815098</v>
      </c>
      <c r="AF714" s="4">
        <v>30.308938999999999</v>
      </c>
      <c r="AG714" s="4">
        <v>23.936176284597799</v>
      </c>
      <c r="AH714" s="4">
        <v>27.0225358525968</v>
      </c>
      <c r="AI714" s="4">
        <v>2.1132179999999998</v>
      </c>
      <c r="AJ714" s="4">
        <v>2.2391329999999998</v>
      </c>
    </row>
    <row r="715" spans="1:36" x14ac:dyDescent="0.3">
      <c r="A715" s="1" t="s">
        <v>709</v>
      </c>
      <c r="B715" s="2">
        <v>4251140</v>
      </c>
      <c r="C715" s="3" t="s">
        <v>2935</v>
      </c>
      <c r="D715" s="4">
        <v>13442.00538226</v>
      </c>
      <c r="E715" s="3" t="s">
        <v>2936</v>
      </c>
      <c r="F715" s="3" t="s">
        <v>2937</v>
      </c>
      <c r="G715" s="3" t="s">
        <v>2951</v>
      </c>
      <c r="H715" s="3" t="s">
        <v>2951</v>
      </c>
      <c r="I715" s="3" t="s">
        <v>3183</v>
      </c>
      <c r="J715" s="4">
        <v>60.324069999999999</v>
      </c>
      <c r="K715" s="4">
        <v>7.8295279999999998</v>
      </c>
      <c r="L715" s="4">
        <v>-2.0002770000000001</v>
      </c>
      <c r="M715" s="4">
        <v>-3.4612449999999999</v>
      </c>
      <c r="N715" s="4">
        <v>33.476987000000001</v>
      </c>
      <c r="O715" s="4">
        <v>28.515536999999998</v>
      </c>
      <c r="P715" s="4">
        <v>5.3992009999999997</v>
      </c>
      <c r="Q715" s="4">
        <v>19.448841000000002</v>
      </c>
      <c r="R715" s="4">
        <v>31.790609</v>
      </c>
      <c r="S715" s="3" t="s">
        <v>4453</v>
      </c>
      <c r="T715" s="4">
        <v>354.22</v>
      </c>
      <c r="U715" s="4">
        <v>13442.00538226</v>
      </c>
      <c r="V715" s="10">
        <v>14182.323382</v>
      </c>
      <c r="W715" s="4">
        <v>0.23714075997967399</v>
      </c>
      <c r="X715" s="5">
        <v>393.4</v>
      </c>
      <c r="Y715" s="5">
        <v>212.05</v>
      </c>
      <c r="Z715" s="4">
        <v>33.476987000000001</v>
      </c>
      <c r="AA715" s="10">
        <v>30.6100933287</v>
      </c>
      <c r="AB715" s="10">
        <v>32.993051545199997</v>
      </c>
      <c r="AC715" s="4">
        <v>4.6006669999999996</v>
      </c>
      <c r="AD715" s="4">
        <v>4.3811906638220997</v>
      </c>
      <c r="AE715" s="4">
        <v>4.6031997981104</v>
      </c>
      <c r="AF715" s="4">
        <v>19.448841000000002</v>
      </c>
      <c r="AG715" s="4">
        <v>20.26254322694</v>
      </c>
      <c r="AH715" s="4">
        <v>21.7822335332711</v>
      </c>
      <c r="AI715" s="4">
        <v>5.3992009999999997</v>
      </c>
      <c r="AJ715" s="4">
        <v>35.895825000000002</v>
      </c>
    </row>
    <row r="716" spans="1:36" x14ac:dyDescent="0.3">
      <c r="A716" s="1" t="s">
        <v>710</v>
      </c>
      <c r="B716" s="2">
        <v>7268054</v>
      </c>
      <c r="C716" s="3" t="s">
        <v>2935</v>
      </c>
      <c r="D716" s="4">
        <v>3003.9838351600001</v>
      </c>
      <c r="E716" s="3" t="s">
        <v>2976</v>
      </c>
      <c r="F716" s="3" t="s">
        <v>3316</v>
      </c>
      <c r="G716" s="3" t="s">
        <v>3316</v>
      </c>
      <c r="H716" s="3" t="s">
        <v>3317</v>
      </c>
      <c r="I716" s="3" t="s">
        <v>3387</v>
      </c>
      <c r="J716" s="4">
        <v>23.490566000000001</v>
      </c>
      <c r="K716" s="4">
        <v>-2.5316459999999998</v>
      </c>
      <c r="L716" s="4">
        <v>-5.2821999999999996</v>
      </c>
      <c r="M716" s="4">
        <v>-11.970409999999999</v>
      </c>
      <c r="N716" s="4">
        <v>35.3783783783784</v>
      </c>
      <c r="O716" s="4">
        <v>12.086796</v>
      </c>
      <c r="P716" s="4">
        <v>1.764151</v>
      </c>
      <c r="Q716" s="4">
        <v>8.5598779999999994</v>
      </c>
      <c r="R716" s="4">
        <v>8.9715799999999994</v>
      </c>
      <c r="S716" s="3" t="s">
        <v>4454</v>
      </c>
      <c r="T716" s="4">
        <v>13.09</v>
      </c>
      <c r="U716" s="4">
        <v>3003.9838351600001</v>
      </c>
      <c r="V716" s="10">
        <v>5612.2838350000002</v>
      </c>
      <c r="W716" s="4">
        <v>0</v>
      </c>
      <c r="X716" s="4">
        <v>16.11</v>
      </c>
      <c r="Y716" s="5">
        <v>9.24</v>
      </c>
      <c r="Z716" s="4">
        <v>34.906666999999999</v>
      </c>
      <c r="AA716" s="10">
        <v>11.842938568699999</v>
      </c>
      <c r="AB716" s="10">
        <v>14.444137931</v>
      </c>
      <c r="AC716" s="4">
        <v>0.59900100000000001</v>
      </c>
      <c r="AD716" s="4">
        <v>0.56661384982780005</v>
      </c>
      <c r="AE716" s="4">
        <v>0.59021364579809998</v>
      </c>
      <c r="AF716" s="4">
        <v>8.5598779999999994</v>
      </c>
      <c r="AG716" s="4">
        <v>8.5850981354666995</v>
      </c>
      <c r="AH716" s="4">
        <v>9.5995906303223997</v>
      </c>
      <c r="AI716" s="4">
        <v>1.764151</v>
      </c>
      <c r="AJ716" s="4" t="s">
        <v>2924</v>
      </c>
    </row>
    <row r="717" spans="1:36" x14ac:dyDescent="0.3">
      <c r="A717" s="1" t="s">
        <v>711</v>
      </c>
      <c r="B717" s="2">
        <v>14836300</v>
      </c>
      <c r="C717" s="3" t="s">
        <v>2935</v>
      </c>
      <c r="D717" s="4">
        <v>1150.8220623100001</v>
      </c>
      <c r="E717" s="3" t="s">
        <v>2936</v>
      </c>
      <c r="F717" s="3" t="s">
        <v>2937</v>
      </c>
      <c r="G717" s="3" t="s">
        <v>3037</v>
      </c>
      <c r="H717" s="3" t="s">
        <v>3037</v>
      </c>
      <c r="I717" s="3" t="s">
        <v>3388</v>
      </c>
      <c r="J717" s="4">
        <v>-23.088923999999999</v>
      </c>
      <c r="K717" s="4">
        <v>32.884096999999997</v>
      </c>
      <c r="L717" s="4">
        <v>-4.8262549999999997</v>
      </c>
      <c r="M717" s="4">
        <v>-5.0096340000000001</v>
      </c>
      <c r="N717" s="4" t="s">
        <v>2924</v>
      </c>
      <c r="O717" s="4" t="s">
        <v>2924</v>
      </c>
      <c r="P717" s="4">
        <v>1.3740250000000001</v>
      </c>
      <c r="Q717" s="4">
        <v>18.943743000000001</v>
      </c>
      <c r="R717" s="4" t="s">
        <v>2924</v>
      </c>
      <c r="S717" s="3" t="s">
        <v>4455</v>
      </c>
      <c r="T717" s="4">
        <v>4.93</v>
      </c>
      <c r="U717" s="4">
        <v>1150.8220623100001</v>
      </c>
      <c r="V717" s="10">
        <v>3684.9700619999999</v>
      </c>
      <c r="W717" s="4">
        <v>0</v>
      </c>
      <c r="X717" s="4">
        <v>7</v>
      </c>
      <c r="Y717" s="5">
        <v>3.03</v>
      </c>
      <c r="Z717" s="4" t="s">
        <v>2924</v>
      </c>
      <c r="AA717" s="10" t="s">
        <v>2924</v>
      </c>
      <c r="AB717" s="10" t="s">
        <v>2924</v>
      </c>
      <c r="AC717" s="4">
        <v>2.043466</v>
      </c>
      <c r="AD717" s="4">
        <v>1.9784797967921</v>
      </c>
      <c r="AE717" s="4">
        <v>2.0192336510405</v>
      </c>
      <c r="AF717" s="4">
        <v>18.943743000000001</v>
      </c>
      <c r="AG717" s="4">
        <v>9.7793045464713995</v>
      </c>
      <c r="AH717" s="4">
        <v>10.7336479177005</v>
      </c>
      <c r="AI717" s="4">
        <v>1.3740250000000001</v>
      </c>
      <c r="AJ717" s="4" t="s">
        <v>2924</v>
      </c>
    </row>
    <row r="718" spans="1:36" x14ac:dyDescent="0.3">
      <c r="A718" s="1" t="s">
        <v>712</v>
      </c>
      <c r="B718" s="2">
        <v>4293992</v>
      </c>
      <c r="C718" s="3" t="s">
        <v>2935</v>
      </c>
      <c r="D718" s="4">
        <v>1495.67309918</v>
      </c>
      <c r="E718" s="3" t="s">
        <v>2930</v>
      </c>
      <c r="F718" s="3" t="s">
        <v>2931</v>
      </c>
      <c r="G718" s="3" t="s">
        <v>2931</v>
      </c>
      <c r="H718" s="3" t="s">
        <v>2932</v>
      </c>
      <c r="I718" s="3" t="s">
        <v>3389</v>
      </c>
      <c r="J718" s="4">
        <v>-15.662012000000001</v>
      </c>
      <c r="K718" s="4">
        <v>2.0964E-2</v>
      </c>
      <c r="L718" s="4">
        <v>-11.500648999999999</v>
      </c>
      <c r="M718" s="4">
        <v>-10.839096</v>
      </c>
      <c r="N718" s="4">
        <v>7.7451298701298699</v>
      </c>
      <c r="O718" s="4" t="s">
        <v>2924</v>
      </c>
      <c r="P718" s="4">
        <v>0.89896699999999996</v>
      </c>
      <c r="Q718" s="4" t="s">
        <v>2934</v>
      </c>
      <c r="R718" s="4" t="s">
        <v>2934</v>
      </c>
      <c r="S718" s="3" t="s">
        <v>4456</v>
      </c>
      <c r="T718" s="4">
        <v>47.71</v>
      </c>
      <c r="U718" s="4">
        <v>1495.67309918</v>
      </c>
      <c r="V718" s="10" t="s">
        <v>2934</v>
      </c>
      <c r="W718" s="4">
        <v>0</v>
      </c>
      <c r="X718" s="4">
        <v>68.489999999999995</v>
      </c>
      <c r="Y718" s="4">
        <v>42.31</v>
      </c>
      <c r="Z718" s="4">
        <v>7.7463870000000004</v>
      </c>
      <c r="AA718" s="10">
        <v>8.6720226842999999</v>
      </c>
      <c r="AB718" s="10">
        <v>8.4987753284000007</v>
      </c>
      <c r="AC718" s="4" t="s">
        <v>2934</v>
      </c>
      <c r="AD718" s="4" t="s">
        <v>2934</v>
      </c>
      <c r="AE718" s="4" t="s">
        <v>2934</v>
      </c>
      <c r="AF718" s="4" t="s">
        <v>2934</v>
      </c>
      <c r="AG718" s="4" t="s">
        <v>2934</v>
      </c>
      <c r="AH718" s="4" t="s">
        <v>2934</v>
      </c>
      <c r="AI718" s="4">
        <v>0.89896699999999996</v>
      </c>
      <c r="AJ718" s="4">
        <v>0.90093699999999999</v>
      </c>
    </row>
    <row r="719" spans="1:36" x14ac:dyDescent="0.3">
      <c r="A719" s="1" t="s">
        <v>713</v>
      </c>
      <c r="B719" s="2">
        <v>100224</v>
      </c>
      <c r="C719" s="3" t="s">
        <v>2919</v>
      </c>
      <c r="D719" s="4">
        <v>3072.9075079999998</v>
      </c>
      <c r="E719" s="3" t="s">
        <v>2930</v>
      </c>
      <c r="F719" s="3" t="s">
        <v>2931</v>
      </c>
      <c r="G719" s="3" t="s">
        <v>2931</v>
      </c>
      <c r="H719" s="3" t="s">
        <v>2932</v>
      </c>
      <c r="I719" s="3" t="s">
        <v>2933</v>
      </c>
      <c r="J719" s="4">
        <v>7.5794620000000004</v>
      </c>
      <c r="K719" s="4">
        <v>20.547944999999999</v>
      </c>
      <c r="L719" s="4">
        <v>-2.5254759999999998</v>
      </c>
      <c r="M719" s="4">
        <v>-3.126376</v>
      </c>
      <c r="N719" s="4">
        <v>15.384615384615399</v>
      </c>
      <c r="O719" s="4">
        <v>13.906447999999999</v>
      </c>
      <c r="P719" s="4">
        <v>1.3981570000000001</v>
      </c>
      <c r="Q719" s="4" t="s">
        <v>2934</v>
      </c>
      <c r="R719" s="4" t="s">
        <v>2934</v>
      </c>
      <c r="S719" s="3" t="s">
        <v>4457</v>
      </c>
      <c r="T719" s="4">
        <v>22</v>
      </c>
      <c r="U719" s="4">
        <v>3072.9075079999998</v>
      </c>
      <c r="V719" s="10" t="s">
        <v>2934</v>
      </c>
      <c r="W719" s="4">
        <v>3.6363636363636398</v>
      </c>
      <c r="X719" s="4">
        <v>24.574999999999999</v>
      </c>
      <c r="Y719" s="4">
        <v>15.71</v>
      </c>
      <c r="Z719" s="4">
        <v>15.492958</v>
      </c>
      <c r="AA719" s="10">
        <v>15.908597874</v>
      </c>
      <c r="AB719" s="10">
        <v>15.338599585800001</v>
      </c>
      <c r="AC719" s="4" t="s">
        <v>2934</v>
      </c>
      <c r="AD719" s="4" t="s">
        <v>2934</v>
      </c>
      <c r="AE719" s="4" t="s">
        <v>2934</v>
      </c>
      <c r="AF719" s="4" t="s">
        <v>2934</v>
      </c>
      <c r="AG719" s="4" t="s">
        <v>2934</v>
      </c>
      <c r="AH719" s="4" t="s">
        <v>2934</v>
      </c>
      <c r="AI719" s="4">
        <v>1.3981570000000001</v>
      </c>
      <c r="AJ719" s="4">
        <v>2.1625869999999998</v>
      </c>
    </row>
    <row r="720" spans="1:36" x14ac:dyDescent="0.3">
      <c r="A720" s="1" t="s">
        <v>714</v>
      </c>
      <c r="B720" s="2">
        <v>4203682</v>
      </c>
      <c r="C720" s="3" t="s">
        <v>2935</v>
      </c>
      <c r="D720" s="4">
        <v>1810.5560879899999</v>
      </c>
      <c r="E720" s="3" t="s">
        <v>3093</v>
      </c>
      <c r="F720" s="3" t="s">
        <v>3093</v>
      </c>
      <c r="G720" s="3" t="s">
        <v>3094</v>
      </c>
      <c r="H720" s="3" t="s">
        <v>3299</v>
      </c>
      <c r="I720" s="3" t="s">
        <v>3300</v>
      </c>
      <c r="J720" s="4">
        <v>-42.643312000000002</v>
      </c>
      <c r="K720" s="4">
        <v>-23.263741</v>
      </c>
      <c r="L720" s="4">
        <v>-3.6898399999999998</v>
      </c>
      <c r="M720" s="4">
        <v>-4.7593870000000003</v>
      </c>
      <c r="N720" s="4">
        <v>26.215429</v>
      </c>
      <c r="O720" s="4">
        <v>44.142156999999997</v>
      </c>
      <c r="P720" s="4">
        <v>2.682455</v>
      </c>
      <c r="Q720" s="4">
        <v>6.2582110000000002</v>
      </c>
      <c r="R720" s="4">
        <v>54.960996999999999</v>
      </c>
      <c r="S720" s="3" t="s">
        <v>4458</v>
      </c>
      <c r="T720" s="4">
        <v>18.010000000000002</v>
      </c>
      <c r="U720" s="4">
        <v>1810.5560879899999</v>
      </c>
      <c r="V720" s="10">
        <v>3091.5560869999999</v>
      </c>
      <c r="W720" s="4">
        <v>0</v>
      </c>
      <c r="X720" s="4">
        <v>38.07</v>
      </c>
      <c r="Y720" s="4">
        <v>15.6</v>
      </c>
      <c r="Z720" s="4">
        <v>26.215429</v>
      </c>
      <c r="AA720" s="10" t="s">
        <v>2924</v>
      </c>
      <c r="AB720" s="10" t="s">
        <v>2924</v>
      </c>
      <c r="AC720" s="4">
        <v>0.39307799999999998</v>
      </c>
      <c r="AD720" s="4">
        <v>0.42754264631139999</v>
      </c>
      <c r="AE720" s="4">
        <v>0.40744906963869998</v>
      </c>
      <c r="AF720" s="4">
        <v>6.2582110000000002</v>
      </c>
      <c r="AG720" s="4">
        <v>8.1840957618457004</v>
      </c>
      <c r="AH720" s="4">
        <v>10.424187746617401</v>
      </c>
      <c r="AI720" s="4">
        <v>2.682455</v>
      </c>
      <c r="AJ720" s="4">
        <v>2.682455</v>
      </c>
    </row>
    <row r="721" spans="1:36" x14ac:dyDescent="0.3">
      <c r="A721" s="1" t="s">
        <v>715</v>
      </c>
      <c r="B721" s="2">
        <v>4980751</v>
      </c>
      <c r="C721" s="3" t="s">
        <v>2935</v>
      </c>
      <c r="D721" s="4">
        <v>784.37276177000001</v>
      </c>
      <c r="E721" s="3" t="s">
        <v>3031</v>
      </c>
      <c r="F721" s="3" t="s">
        <v>3031</v>
      </c>
      <c r="G721" s="3" t="s">
        <v>3032</v>
      </c>
      <c r="H721" s="3" t="s">
        <v>3331</v>
      </c>
      <c r="I721" s="3" t="s">
        <v>3390</v>
      </c>
      <c r="J721" s="4">
        <v>6.4247810000000003</v>
      </c>
      <c r="K721" s="4">
        <v>6.0900639999999999</v>
      </c>
      <c r="L721" s="4">
        <v>3.7902100000000001</v>
      </c>
      <c r="M721" s="4">
        <v>-1.23769</v>
      </c>
      <c r="N721" s="4">
        <v>14.919582</v>
      </c>
      <c r="O721" s="4">
        <v>8.6471680000000006</v>
      </c>
      <c r="P721" s="4">
        <v>2.729714</v>
      </c>
      <c r="Q721" s="4">
        <v>7.0074269999999999</v>
      </c>
      <c r="R721" s="4">
        <v>12.400867999999999</v>
      </c>
      <c r="S721" s="3" t="s">
        <v>4459</v>
      </c>
      <c r="T721" s="4">
        <v>74.209999999999994</v>
      </c>
      <c r="U721" s="4">
        <v>784.37276177000001</v>
      </c>
      <c r="V721" s="10">
        <v>1225.374761</v>
      </c>
      <c r="W721" s="4">
        <v>6.4142298881552398</v>
      </c>
      <c r="X721" s="4">
        <v>88.94</v>
      </c>
      <c r="Y721" s="4">
        <v>61.62</v>
      </c>
      <c r="Z721" s="4">
        <v>14.919582</v>
      </c>
      <c r="AA721" s="10" t="s">
        <v>2934</v>
      </c>
      <c r="AB721" s="10" t="s">
        <v>2924</v>
      </c>
      <c r="AC721" s="4">
        <v>2.3234789999999998</v>
      </c>
      <c r="AD721" s="4" t="s">
        <v>2934</v>
      </c>
      <c r="AE721" s="4">
        <v>2.1996576807675998</v>
      </c>
      <c r="AF721" s="4">
        <v>7.0074269999999999</v>
      </c>
      <c r="AG721" s="4" t="s">
        <v>2934</v>
      </c>
      <c r="AH721" s="4">
        <v>10.941083996387301</v>
      </c>
      <c r="AI721" s="4">
        <v>2.729714</v>
      </c>
      <c r="AJ721" s="4">
        <v>2.729714</v>
      </c>
    </row>
    <row r="722" spans="1:36" x14ac:dyDescent="0.3">
      <c r="A722" s="1" t="s">
        <v>716</v>
      </c>
      <c r="B722" s="2">
        <v>4206348</v>
      </c>
      <c r="C722" s="3" t="s">
        <v>2935</v>
      </c>
      <c r="D722" s="4">
        <v>55822.963132199999</v>
      </c>
      <c r="E722" s="3" t="s">
        <v>2920</v>
      </c>
      <c r="F722" s="3" t="s">
        <v>2960</v>
      </c>
      <c r="G722" s="3" t="s">
        <v>2973</v>
      </c>
      <c r="H722" s="3" t="s">
        <v>3004</v>
      </c>
      <c r="I722" s="3" t="s">
        <v>3357</v>
      </c>
      <c r="J722" s="4">
        <v>-43.676993000000003</v>
      </c>
      <c r="K722" s="4">
        <v>-22.865589</v>
      </c>
      <c r="L722" s="4">
        <v>-21.942636</v>
      </c>
      <c r="M722" s="4">
        <v>-10.147862999999999</v>
      </c>
      <c r="N722" s="4">
        <v>11.216182</v>
      </c>
      <c r="O722" s="4">
        <v>33.278320000000001</v>
      </c>
      <c r="P722" s="4">
        <v>0.74461999999999995</v>
      </c>
      <c r="Q722" s="4">
        <v>7.4921360000000004</v>
      </c>
      <c r="R722" s="4">
        <v>34.275570999999999</v>
      </c>
      <c r="S722" s="3" t="s">
        <v>4460</v>
      </c>
      <c r="T722" s="4">
        <v>44.36</v>
      </c>
      <c r="U722" s="4">
        <v>55822.963132199999</v>
      </c>
      <c r="V722" s="10">
        <v>129008.963132</v>
      </c>
      <c r="W722" s="4">
        <v>5.9963931469792602</v>
      </c>
      <c r="X722" s="4">
        <v>83.25</v>
      </c>
      <c r="Y722" s="4">
        <v>43.6</v>
      </c>
      <c r="Z722" s="4">
        <v>11.216182</v>
      </c>
      <c r="AA722" s="10">
        <v>7.6280221480000003</v>
      </c>
      <c r="AB722" s="10">
        <v>8.3313613022999995</v>
      </c>
      <c r="AC722" s="4">
        <v>0.35128799999999999</v>
      </c>
      <c r="AD722" s="4">
        <v>0.33506943924510002</v>
      </c>
      <c r="AE722" s="4">
        <v>0.3470588875201</v>
      </c>
      <c r="AF722" s="4">
        <v>7.4921360000000004</v>
      </c>
      <c r="AG722" s="4">
        <v>8.3980729188640009</v>
      </c>
      <c r="AH722" s="4">
        <v>8.8335188121521</v>
      </c>
      <c r="AI722" s="4">
        <v>0.74461999999999995</v>
      </c>
      <c r="AJ722" s="4" t="s">
        <v>2924</v>
      </c>
    </row>
    <row r="723" spans="1:36" x14ac:dyDescent="0.3">
      <c r="A723" s="1" t="s">
        <v>717</v>
      </c>
      <c r="B723" s="2">
        <v>4971799</v>
      </c>
      <c r="C723" s="3" t="s">
        <v>2919</v>
      </c>
      <c r="D723" s="4">
        <v>13906.490822899999</v>
      </c>
      <c r="E723" s="3" t="s">
        <v>2945</v>
      </c>
      <c r="F723" s="3" t="s">
        <v>2946</v>
      </c>
      <c r="G723" s="3" t="s">
        <v>2947</v>
      </c>
      <c r="H723" s="3" t="s">
        <v>2948</v>
      </c>
      <c r="I723" s="3" t="s">
        <v>2949</v>
      </c>
      <c r="J723" s="4">
        <v>46.641241999999998</v>
      </c>
      <c r="K723" s="4">
        <v>13.730312</v>
      </c>
      <c r="L723" s="4">
        <v>0.71000300000000005</v>
      </c>
      <c r="M723" s="4">
        <v>1.847715</v>
      </c>
      <c r="N723" s="4" t="s">
        <v>2924</v>
      </c>
      <c r="O723" s="4">
        <v>66.008273000000003</v>
      </c>
      <c r="P723" s="4">
        <v>11.301346000000001</v>
      </c>
      <c r="Q723" s="4" t="s">
        <v>2924</v>
      </c>
      <c r="R723" s="4" t="s">
        <v>2924</v>
      </c>
      <c r="S723" s="3" t="s">
        <v>4461</v>
      </c>
      <c r="T723" s="4">
        <v>319.14999999999998</v>
      </c>
      <c r="U723" s="4">
        <v>13906.490822899999</v>
      </c>
      <c r="V723" s="10">
        <v>12947.250822</v>
      </c>
      <c r="W723" s="4">
        <v>0</v>
      </c>
      <c r="X723" s="5">
        <v>333.32</v>
      </c>
      <c r="Y723" s="4">
        <v>205.59</v>
      </c>
      <c r="Z723" s="4" t="s">
        <v>2924</v>
      </c>
      <c r="AA723" s="10">
        <v>100.2701938483</v>
      </c>
      <c r="AB723" s="10">
        <v>108.22019070349999</v>
      </c>
      <c r="AC723" s="4">
        <v>14.236165</v>
      </c>
      <c r="AD723" s="4">
        <v>10.4676464647779</v>
      </c>
      <c r="AE723" s="4">
        <v>13.1108258113955</v>
      </c>
      <c r="AF723" s="4" t="s">
        <v>2924</v>
      </c>
      <c r="AG723" s="4">
        <v>58.757128694089502</v>
      </c>
      <c r="AH723" s="4">
        <v>83.674949264118098</v>
      </c>
      <c r="AI723" s="4">
        <v>11.301346000000001</v>
      </c>
      <c r="AJ723" s="4">
        <v>13.090648</v>
      </c>
    </row>
    <row r="724" spans="1:36" x14ac:dyDescent="0.3">
      <c r="A724" s="1" t="s">
        <v>718</v>
      </c>
      <c r="B724" s="2">
        <v>5992859</v>
      </c>
      <c r="C724" s="3" t="s">
        <v>2919</v>
      </c>
      <c r="D724" s="4">
        <v>814.08308048000004</v>
      </c>
      <c r="E724" s="3" t="s">
        <v>2920</v>
      </c>
      <c r="F724" s="3" t="s">
        <v>2921</v>
      </c>
      <c r="G724" s="3" t="s">
        <v>2922</v>
      </c>
      <c r="H724" s="3" t="s">
        <v>2922</v>
      </c>
      <c r="I724" s="3" t="s">
        <v>3047</v>
      </c>
      <c r="J724" s="4">
        <v>-33.543638000000001</v>
      </c>
      <c r="K724" s="4">
        <v>24.165030000000002</v>
      </c>
      <c r="L724" s="4">
        <v>3.0995110000000001</v>
      </c>
      <c r="M724" s="4">
        <v>1.7713369999999999</v>
      </c>
      <c r="N724" s="4" t="s">
        <v>2924</v>
      </c>
      <c r="O724" s="4">
        <v>29.259259</v>
      </c>
      <c r="P724" s="4">
        <v>2.1279460000000001</v>
      </c>
      <c r="Q724" s="4" t="s">
        <v>2924</v>
      </c>
      <c r="R724" s="4">
        <v>13.322709</v>
      </c>
      <c r="S724" s="3" t="s">
        <v>4462</v>
      </c>
      <c r="T724" s="4">
        <v>6.32</v>
      </c>
      <c r="U724" s="4">
        <v>814.08308048000004</v>
      </c>
      <c r="V724" s="10">
        <v>550.82407999999998</v>
      </c>
      <c r="W724" s="4">
        <v>0</v>
      </c>
      <c r="X724" s="4">
        <v>9.8699999999999992</v>
      </c>
      <c r="Y724" s="4">
        <v>4.66</v>
      </c>
      <c r="Z724" s="4" t="s">
        <v>2924</v>
      </c>
      <c r="AA724" s="10">
        <v>25.4530809504</v>
      </c>
      <c r="AB724" s="10">
        <v>60.190476190399998</v>
      </c>
      <c r="AC724" s="5">
        <v>2.7375579999999999</v>
      </c>
      <c r="AD724" s="4">
        <v>2.4800299679698998</v>
      </c>
      <c r="AE724" s="4">
        <v>2.6907706449364999</v>
      </c>
      <c r="AF724" s="4" t="s">
        <v>2924</v>
      </c>
      <c r="AG724" s="4">
        <v>15.064820750691901</v>
      </c>
      <c r="AH724" s="4">
        <v>25.604373935812401</v>
      </c>
      <c r="AI724" s="4">
        <v>2.1279460000000001</v>
      </c>
      <c r="AJ724" s="4">
        <v>2.3511899999999999</v>
      </c>
    </row>
    <row r="725" spans="1:36" x14ac:dyDescent="0.3">
      <c r="A725" s="1" t="s">
        <v>719</v>
      </c>
      <c r="B725" s="2">
        <v>4810184</v>
      </c>
      <c r="C725" s="3" t="s">
        <v>2919</v>
      </c>
      <c r="D725" s="4">
        <v>5767.3559088000002</v>
      </c>
      <c r="E725" s="3" t="s">
        <v>2920</v>
      </c>
      <c r="F725" s="3" t="s">
        <v>2921</v>
      </c>
      <c r="G725" s="3" t="s">
        <v>2941</v>
      </c>
      <c r="H725" s="3" t="s">
        <v>2941</v>
      </c>
      <c r="I725" s="3" t="s">
        <v>2942</v>
      </c>
      <c r="J725" s="4">
        <v>9.5739909999999995</v>
      </c>
      <c r="K725" s="4">
        <v>-9.1128879999999999</v>
      </c>
      <c r="L725" s="4">
        <v>-1.98556</v>
      </c>
      <c r="M725" s="4">
        <v>0.45221</v>
      </c>
      <c r="N725" s="4" t="s">
        <v>2924</v>
      </c>
      <c r="O725" s="4" t="s">
        <v>2924</v>
      </c>
      <c r="P725" s="4" t="s">
        <v>2924</v>
      </c>
      <c r="Q725" s="4" t="s">
        <v>2924</v>
      </c>
      <c r="R725" s="4" t="s">
        <v>2924</v>
      </c>
      <c r="S725" s="3" t="s">
        <v>4463</v>
      </c>
      <c r="T725" s="4">
        <v>48.87</v>
      </c>
      <c r="U725" s="4">
        <v>5767.3559088000002</v>
      </c>
      <c r="V725" s="10">
        <v>5663.8899080000001</v>
      </c>
      <c r="W725" s="4">
        <v>0</v>
      </c>
      <c r="X725" s="4">
        <v>110.25</v>
      </c>
      <c r="Y725" s="4">
        <v>43.21</v>
      </c>
      <c r="Z725" s="4" t="s">
        <v>2924</v>
      </c>
      <c r="AA725" s="10" t="s">
        <v>2924</v>
      </c>
      <c r="AB725" s="10" t="s">
        <v>2924</v>
      </c>
      <c r="AC725" s="4" t="s">
        <v>2924</v>
      </c>
      <c r="AD725" s="4">
        <v>263.45389504432848</v>
      </c>
      <c r="AE725" s="4" t="s">
        <v>2924</v>
      </c>
      <c r="AF725" s="4" t="s">
        <v>2924</v>
      </c>
      <c r="AG725" s="4" t="s">
        <v>2924</v>
      </c>
      <c r="AH725" s="4" t="s">
        <v>2924</v>
      </c>
      <c r="AI725" s="4" t="s">
        <v>2924</v>
      </c>
      <c r="AJ725" s="4" t="s">
        <v>2924</v>
      </c>
    </row>
    <row r="726" spans="1:36" x14ac:dyDescent="0.3">
      <c r="A726" s="1" t="s">
        <v>720</v>
      </c>
      <c r="B726" s="2">
        <v>4049266</v>
      </c>
      <c r="C726" s="3" t="s">
        <v>2935</v>
      </c>
      <c r="D726" s="4">
        <v>44838.477524859998</v>
      </c>
      <c r="E726" s="3" t="s">
        <v>2925</v>
      </c>
      <c r="F726" s="3" t="s">
        <v>2996</v>
      </c>
      <c r="G726" s="3" t="s">
        <v>3230</v>
      </c>
      <c r="H726" s="3" t="s">
        <v>3231</v>
      </c>
      <c r="I726" s="3" t="s">
        <v>3391</v>
      </c>
      <c r="J726" s="4">
        <v>-6.8894219999999997</v>
      </c>
      <c r="K726" s="4">
        <v>-27.244776000000002</v>
      </c>
      <c r="L726" s="4">
        <v>-14.412701999999999</v>
      </c>
      <c r="M726" s="4">
        <v>-6.8459329999999996</v>
      </c>
      <c r="N726" s="4">
        <v>9.9721430000000009</v>
      </c>
      <c r="O726" s="4">
        <v>23.268332999999998</v>
      </c>
      <c r="P726" s="4">
        <v>1.7898719999999999</v>
      </c>
      <c r="Q726" s="4">
        <v>7.5409750000000004</v>
      </c>
      <c r="R726" s="4">
        <v>54.213270999999999</v>
      </c>
      <c r="S726" s="3" t="s">
        <v>4464</v>
      </c>
      <c r="T726" s="4">
        <v>139.61000000000001</v>
      </c>
      <c r="U726" s="4">
        <v>44838.477524859998</v>
      </c>
      <c r="V726" s="10">
        <v>47109.977524000002</v>
      </c>
      <c r="W726" s="4">
        <v>1.1460497099061699</v>
      </c>
      <c r="X726" s="4">
        <v>199.85</v>
      </c>
      <c r="Y726" s="4">
        <v>133.02000000000001</v>
      </c>
      <c r="Z726" s="4">
        <v>9.9721430000000009</v>
      </c>
      <c r="AA726" s="10">
        <v>9.9053946476999997</v>
      </c>
      <c r="AB726" s="10">
        <v>9.9053946476999997</v>
      </c>
      <c r="AC726" s="4">
        <v>1.280114</v>
      </c>
      <c r="AD726" s="4">
        <v>1.2665142476935001</v>
      </c>
      <c r="AE726" s="4">
        <v>1.2665142476935001</v>
      </c>
      <c r="AF726" s="4">
        <v>7.5409750000000004</v>
      </c>
      <c r="AG726" s="4">
        <v>7.5065003119389999</v>
      </c>
      <c r="AH726" s="4">
        <v>7.5065003119389999</v>
      </c>
      <c r="AI726" s="4">
        <v>1.7898719999999999</v>
      </c>
      <c r="AJ726" s="4">
        <v>1.8131170000000001</v>
      </c>
    </row>
    <row r="727" spans="1:36" x14ac:dyDescent="0.3">
      <c r="A727" s="1" t="s">
        <v>721</v>
      </c>
      <c r="B727" s="2">
        <v>4121868</v>
      </c>
      <c r="C727" s="3" t="s">
        <v>2956</v>
      </c>
      <c r="D727" s="4">
        <v>754.29225185999996</v>
      </c>
      <c r="E727" s="3" t="s">
        <v>2945</v>
      </c>
      <c r="F727" s="3" t="s">
        <v>2946</v>
      </c>
      <c r="G727" s="3" t="s">
        <v>2947</v>
      </c>
      <c r="H727" s="3" t="s">
        <v>2989</v>
      </c>
      <c r="I727" s="3" t="s">
        <v>3392</v>
      </c>
      <c r="J727" s="4">
        <v>59.676338000000001</v>
      </c>
      <c r="K727" s="4">
        <v>9.2358019999999996</v>
      </c>
      <c r="L727" s="4">
        <v>-2.4945689999999998</v>
      </c>
      <c r="M727" s="4">
        <v>-3.0795919999999999</v>
      </c>
      <c r="N727" s="4">
        <v>16.794246999999999</v>
      </c>
      <c r="O727" s="4">
        <v>219.39503199999999</v>
      </c>
      <c r="P727" s="4">
        <v>2.9940899999999999</v>
      </c>
      <c r="Q727" s="4">
        <v>52.402087999999999</v>
      </c>
      <c r="R727" s="4">
        <v>142.109891</v>
      </c>
      <c r="S727" s="3" t="s">
        <v>4465</v>
      </c>
      <c r="T727" s="4">
        <v>547.61</v>
      </c>
      <c r="U727" s="4">
        <v>754.29225185999996</v>
      </c>
      <c r="V727" s="10">
        <v>448.09025100000002</v>
      </c>
      <c r="W727" s="4">
        <v>0</v>
      </c>
      <c r="X727" s="4">
        <v>602</v>
      </c>
      <c r="Y727" s="4">
        <v>309.22000000000003</v>
      </c>
      <c r="Z727" s="4">
        <v>16.794246999999999</v>
      </c>
      <c r="AA727" s="10" t="s">
        <v>2934</v>
      </c>
      <c r="AB727" s="10" t="s">
        <v>2934</v>
      </c>
      <c r="AC727" s="4">
        <v>6.2575450000000004</v>
      </c>
      <c r="AD727" s="4" t="s">
        <v>2934</v>
      </c>
      <c r="AE727" s="4" t="s">
        <v>2934</v>
      </c>
      <c r="AF727" s="4">
        <v>52.402087999999999</v>
      </c>
      <c r="AG727" s="4" t="s">
        <v>2934</v>
      </c>
      <c r="AH727" s="4" t="s">
        <v>2934</v>
      </c>
      <c r="AI727" s="4">
        <v>2.9940899999999999</v>
      </c>
      <c r="AJ727" s="4">
        <v>2.9940899999999999</v>
      </c>
    </row>
    <row r="728" spans="1:36" x14ac:dyDescent="0.3">
      <c r="A728" s="1" t="s">
        <v>722</v>
      </c>
      <c r="B728" s="2">
        <v>4096141</v>
      </c>
      <c r="C728" s="3" t="s">
        <v>2919</v>
      </c>
      <c r="D728" s="4">
        <v>784.67090940000003</v>
      </c>
      <c r="E728" s="3" t="s">
        <v>2945</v>
      </c>
      <c r="F728" s="3" t="s">
        <v>3021</v>
      </c>
      <c r="G728" s="3" t="s">
        <v>3027</v>
      </c>
      <c r="H728" s="3" t="s">
        <v>3028</v>
      </c>
      <c r="I728" s="3" t="s">
        <v>3393</v>
      </c>
      <c r="J728" s="4">
        <v>94.865810999999994</v>
      </c>
      <c r="K728" s="4">
        <v>37.675185999999997</v>
      </c>
      <c r="L728" s="4">
        <v>16.376307000000001</v>
      </c>
      <c r="M728" s="4">
        <v>-5.2213390000000004</v>
      </c>
      <c r="N728" s="4">
        <v>26.465927000000001</v>
      </c>
      <c r="O728" s="4">
        <v>12.163145999999999</v>
      </c>
      <c r="P728" s="4">
        <v>3.0019770000000001</v>
      </c>
      <c r="Q728" s="4">
        <v>8.6045099999999994</v>
      </c>
      <c r="R728" s="4">
        <v>10.866235</v>
      </c>
      <c r="S728" s="3" t="s">
        <v>4466</v>
      </c>
      <c r="T728" s="4">
        <v>16.7</v>
      </c>
      <c r="U728" s="4">
        <v>784.67090940000003</v>
      </c>
      <c r="V728" s="10">
        <v>715.70590900000002</v>
      </c>
      <c r="W728" s="4">
        <v>0</v>
      </c>
      <c r="X728" s="4">
        <v>19.89</v>
      </c>
      <c r="Y728" s="5">
        <v>7.2</v>
      </c>
      <c r="Z728" s="4">
        <v>26.465927000000001</v>
      </c>
      <c r="AA728" s="10">
        <v>17.216494845300002</v>
      </c>
      <c r="AB728" s="10">
        <v>17.395833333300001</v>
      </c>
      <c r="AC728" s="4">
        <v>0.87217199999999995</v>
      </c>
      <c r="AD728" s="4">
        <v>0.85228754493909997</v>
      </c>
      <c r="AE728" s="4">
        <v>0.87343094192350001</v>
      </c>
      <c r="AF728" s="4">
        <v>8.6045099999999994</v>
      </c>
      <c r="AG728" s="4">
        <v>8.767789743841</v>
      </c>
      <c r="AH728" s="4">
        <v>9.5179986568256005</v>
      </c>
      <c r="AI728" s="4">
        <v>3.0019770000000001</v>
      </c>
      <c r="AJ728" s="4">
        <v>3.0474450000000002</v>
      </c>
    </row>
    <row r="729" spans="1:36" x14ac:dyDescent="0.3">
      <c r="A729" s="1" t="s">
        <v>723</v>
      </c>
      <c r="B729" s="2">
        <v>3009591</v>
      </c>
      <c r="C729" s="3" t="s">
        <v>2935</v>
      </c>
      <c r="D729" s="4">
        <v>1665.8101692299999</v>
      </c>
      <c r="E729" s="3" t="s">
        <v>2925</v>
      </c>
      <c r="F729" s="3" t="s">
        <v>3011</v>
      </c>
      <c r="G729" s="3" t="s">
        <v>3012</v>
      </c>
      <c r="H729" s="3" t="s">
        <v>3013</v>
      </c>
      <c r="I729" s="3" t="s">
        <v>3014</v>
      </c>
      <c r="J729" s="4">
        <v>-22.048846999999999</v>
      </c>
      <c r="K729" s="4">
        <v>16.413374000000001</v>
      </c>
      <c r="L729" s="4">
        <v>44.346733999999998</v>
      </c>
      <c r="M729" s="5">
        <v>-9.3848579999999995</v>
      </c>
      <c r="N729" s="4" t="s">
        <v>2924</v>
      </c>
      <c r="O729" s="4">
        <v>29.236640999999999</v>
      </c>
      <c r="P729" s="4">
        <v>1.125588</v>
      </c>
      <c r="Q729" s="4">
        <v>5.4068009999999997</v>
      </c>
      <c r="R729" s="5">
        <v>13.263995</v>
      </c>
      <c r="S729" s="3" t="s">
        <v>4467</v>
      </c>
      <c r="T729" s="4">
        <v>11.49</v>
      </c>
      <c r="U729" s="4">
        <v>1665.8101692299999</v>
      </c>
      <c r="V729" s="10">
        <v>4499.8101690000003</v>
      </c>
      <c r="W729" s="4">
        <v>3.4812880765883398</v>
      </c>
      <c r="X729" s="4">
        <v>15.07</v>
      </c>
      <c r="Y729" s="4">
        <v>7.58</v>
      </c>
      <c r="Z729" s="4" t="s">
        <v>2924</v>
      </c>
      <c r="AA729" s="10">
        <v>12.2835150737</v>
      </c>
      <c r="AB729" s="10">
        <v>13.904856413199999</v>
      </c>
      <c r="AC729" s="4">
        <v>0.430892</v>
      </c>
      <c r="AD729" s="4">
        <v>0.45881316107440001</v>
      </c>
      <c r="AE729" s="4">
        <v>0.43645615376120001</v>
      </c>
      <c r="AF729" s="4">
        <v>5.4068009999999997</v>
      </c>
      <c r="AG729" s="4">
        <v>5.4525665695583996</v>
      </c>
      <c r="AH729" s="4">
        <v>5.1305627897008996</v>
      </c>
      <c r="AI729" s="4">
        <v>1.125588</v>
      </c>
      <c r="AJ729" s="4">
        <v>1.5759160000000001</v>
      </c>
    </row>
    <row r="730" spans="1:36" x14ac:dyDescent="0.3">
      <c r="A730" s="1" t="s">
        <v>724</v>
      </c>
      <c r="B730" s="2">
        <v>4810677</v>
      </c>
      <c r="C730" s="3" t="s">
        <v>2935</v>
      </c>
      <c r="D730" s="4">
        <v>165075.98347554999</v>
      </c>
      <c r="E730" s="3" t="s">
        <v>2920</v>
      </c>
      <c r="F730" s="3" t="s">
        <v>2921</v>
      </c>
      <c r="G730" s="3" t="s">
        <v>2922</v>
      </c>
      <c r="H730" s="3" t="s">
        <v>2922</v>
      </c>
      <c r="I730" s="3" t="s">
        <v>2923</v>
      </c>
      <c r="J730" s="4">
        <v>-0.78572699999999995</v>
      </c>
      <c r="K730" s="4">
        <v>-16.168433</v>
      </c>
      <c r="L730" s="4">
        <v>-1.9519519999999999</v>
      </c>
      <c r="M730" s="4">
        <v>-2.6991360000000002</v>
      </c>
      <c r="N730" s="4">
        <v>43.114507000000003</v>
      </c>
      <c r="O730" s="4">
        <v>33.759231999999997</v>
      </c>
      <c r="P730" s="4">
        <v>3.2175639999999999</v>
      </c>
      <c r="Q730" s="4">
        <v>23.252074</v>
      </c>
      <c r="R730" s="4">
        <v>33.830173000000002</v>
      </c>
      <c r="S730" s="3" t="s">
        <v>4468</v>
      </c>
      <c r="T730" s="4">
        <v>228.55</v>
      </c>
      <c r="U730" s="4">
        <v>165075.98347554999</v>
      </c>
      <c r="V730" s="10">
        <v>181278.98347499999</v>
      </c>
      <c r="W730" s="4">
        <v>0.47254430102822098</v>
      </c>
      <c r="X730" s="5">
        <v>281.7</v>
      </c>
      <c r="Y730" s="4">
        <v>222.53</v>
      </c>
      <c r="Z730" s="4">
        <v>43.583143</v>
      </c>
      <c r="AA730" s="10">
        <v>28.5487658638</v>
      </c>
      <c r="AB730" s="10">
        <v>30.4667119012</v>
      </c>
      <c r="AC730" s="4">
        <v>7.6353710000000001</v>
      </c>
      <c r="AD730" s="4">
        <v>7.3875016811774996</v>
      </c>
      <c r="AE730" s="4">
        <v>7.6363776078674004</v>
      </c>
      <c r="AF730" s="4">
        <v>23.252074</v>
      </c>
      <c r="AG730" s="4">
        <v>23.097043966325899</v>
      </c>
      <c r="AH730" s="4">
        <v>24.299866488991398</v>
      </c>
      <c r="AI730" s="4">
        <v>3.2175639999999999</v>
      </c>
      <c r="AJ730" s="4" t="s">
        <v>2924</v>
      </c>
    </row>
    <row r="731" spans="1:36" x14ac:dyDescent="0.3">
      <c r="A731" s="1" t="s">
        <v>725</v>
      </c>
      <c r="B731" s="2">
        <v>4994762</v>
      </c>
      <c r="C731" s="3" t="s">
        <v>2935</v>
      </c>
      <c r="D731" s="4">
        <v>1477.0663356</v>
      </c>
      <c r="E731" s="3" t="s">
        <v>2936</v>
      </c>
      <c r="F731" s="3" t="s">
        <v>3056</v>
      </c>
      <c r="G731" s="3" t="s">
        <v>3302</v>
      </c>
      <c r="H731" s="3" t="s">
        <v>3302</v>
      </c>
      <c r="I731" s="3" t="s">
        <v>3303</v>
      </c>
      <c r="J731" s="4">
        <v>3.4529450000000002</v>
      </c>
      <c r="K731" s="4">
        <v>-5.3752789999999999</v>
      </c>
      <c r="L731" s="4">
        <v>-10.507204</v>
      </c>
      <c r="M731" s="4">
        <v>-3.5475319999999999</v>
      </c>
      <c r="N731" s="4">
        <v>2.6435070000000001</v>
      </c>
      <c r="O731" s="4" t="s">
        <v>2924</v>
      </c>
      <c r="P731" s="4">
        <v>0.43617</v>
      </c>
      <c r="Q731" s="4">
        <v>2.5091519999999998</v>
      </c>
      <c r="R731" s="4" t="s">
        <v>2924</v>
      </c>
      <c r="S731" s="3" t="s">
        <v>4469</v>
      </c>
      <c r="T731" s="4">
        <v>76.400000000000006</v>
      </c>
      <c r="U731" s="4">
        <v>1477.0663356</v>
      </c>
      <c r="V731" s="10">
        <v>1675.3033350000001</v>
      </c>
      <c r="W731" s="4">
        <v>4.2539267015706796</v>
      </c>
      <c r="X731" s="4">
        <v>98.25</v>
      </c>
      <c r="Y731" s="4">
        <v>69.33</v>
      </c>
      <c r="Z731" s="4">
        <v>2.6435070000000001</v>
      </c>
      <c r="AA731" s="10">
        <v>2.7477072468000001</v>
      </c>
      <c r="AB731" s="10">
        <v>2.7954628612999999</v>
      </c>
      <c r="AC731" s="4">
        <v>1.666561</v>
      </c>
      <c r="AD731" s="4">
        <v>1.5781537672423001</v>
      </c>
      <c r="AE731" s="4">
        <v>1.6603189564183001</v>
      </c>
      <c r="AF731" s="4">
        <v>2.5091519999999998</v>
      </c>
      <c r="AG731" s="4">
        <v>2.201580034299</v>
      </c>
      <c r="AH731" s="4">
        <v>2.3126803529547</v>
      </c>
      <c r="AI731" s="4">
        <v>0.43617</v>
      </c>
      <c r="AJ731" s="4">
        <v>0.43617</v>
      </c>
    </row>
    <row r="732" spans="1:36" x14ac:dyDescent="0.3">
      <c r="A732" s="1" t="s">
        <v>1134</v>
      </c>
      <c r="B732" s="2">
        <v>5258643</v>
      </c>
      <c r="C732" s="3" t="s">
        <v>2919</v>
      </c>
      <c r="D732" s="4">
        <v>23056.749661680002</v>
      </c>
      <c r="E732" s="3" t="s">
        <v>2945</v>
      </c>
      <c r="F732" s="3" t="s">
        <v>2990</v>
      </c>
      <c r="G732" s="3" t="s">
        <v>2990</v>
      </c>
      <c r="H732" s="3" t="s">
        <v>3029</v>
      </c>
      <c r="I732" s="3" t="s">
        <v>3030</v>
      </c>
      <c r="J732" s="18">
        <v>-30.858468999999999</v>
      </c>
      <c r="K732" s="18">
        <v>5.8614569999999997</v>
      </c>
      <c r="L732" s="18">
        <v>0.14402300000000001</v>
      </c>
      <c r="M732" s="18">
        <v>-4.9225159999999999</v>
      </c>
      <c r="N732" s="4">
        <v>31.606061</v>
      </c>
      <c r="O732" s="4">
        <v>18.758993</v>
      </c>
      <c r="P732" s="4">
        <v>1.999233</v>
      </c>
      <c r="Q732" s="4">
        <v>8.9679590000000005</v>
      </c>
      <c r="R732" s="4">
        <v>22.469992000000001</v>
      </c>
      <c r="S732" s="3" t="s">
        <v>4877</v>
      </c>
      <c r="T732" s="4">
        <v>41.72</v>
      </c>
      <c r="U732" s="4">
        <v>23056.749661680002</v>
      </c>
      <c r="V732" s="10">
        <v>21621.749661000002</v>
      </c>
      <c r="W732" s="4">
        <v>0</v>
      </c>
      <c r="X732" s="18">
        <v>62.61</v>
      </c>
      <c r="Y732" s="18">
        <v>35.85</v>
      </c>
      <c r="Z732" s="4">
        <v>31.606061</v>
      </c>
      <c r="AA732" s="10">
        <v>25.1613292322</v>
      </c>
      <c r="AB732" s="10">
        <v>26.931071433100001</v>
      </c>
      <c r="AC732" s="4">
        <v>3.1918730000000002</v>
      </c>
      <c r="AD732" s="4">
        <v>3.0253191955087999</v>
      </c>
      <c r="AE732" s="4">
        <v>3.2041214953276</v>
      </c>
      <c r="AF732" s="4">
        <v>8.9679590000000005</v>
      </c>
      <c r="AG732" s="4">
        <v>8.5554434771922008</v>
      </c>
      <c r="AH732" s="4">
        <v>8.9203593461208008</v>
      </c>
      <c r="AI732" s="4">
        <v>1.999233</v>
      </c>
      <c r="AJ732" s="4">
        <v>2.0996480000000002</v>
      </c>
    </row>
    <row r="733" spans="1:36" x14ac:dyDescent="0.3">
      <c r="A733" s="1" t="s">
        <v>727</v>
      </c>
      <c r="B733" s="2">
        <v>4297825</v>
      </c>
      <c r="C733" s="3" t="s">
        <v>2935</v>
      </c>
      <c r="D733" s="4">
        <v>22041.91429284</v>
      </c>
      <c r="E733" s="3" t="s">
        <v>2925</v>
      </c>
      <c r="F733" s="3" t="s">
        <v>2980</v>
      </c>
      <c r="G733" s="3" t="s">
        <v>2981</v>
      </c>
      <c r="H733" s="3" t="s">
        <v>3163</v>
      </c>
      <c r="I733" s="3" t="s">
        <v>3249</v>
      </c>
      <c r="J733" s="5">
        <v>15.910776</v>
      </c>
      <c r="K733" s="4">
        <v>10.236822</v>
      </c>
      <c r="L733" s="4">
        <v>15.376099</v>
      </c>
      <c r="M733" s="4">
        <v>12.538245</v>
      </c>
      <c r="N733" s="4" t="s">
        <v>2934</v>
      </c>
      <c r="O733" s="4" t="s">
        <v>2934</v>
      </c>
      <c r="P733" s="4" t="s">
        <v>2934</v>
      </c>
      <c r="Q733" s="4" t="s">
        <v>2934</v>
      </c>
      <c r="R733" s="4" t="s">
        <v>2934</v>
      </c>
      <c r="S733" s="3" t="s">
        <v>4471</v>
      </c>
      <c r="T733" s="4">
        <v>187.59</v>
      </c>
      <c r="U733" s="4">
        <v>22041.91429284</v>
      </c>
      <c r="V733" s="10">
        <v>29855.314291999999</v>
      </c>
      <c r="W733" s="4">
        <v>2.9852337544645202</v>
      </c>
      <c r="X733" s="4">
        <v>188.87899999999999</v>
      </c>
      <c r="Y733" s="4">
        <v>135.86500000000001</v>
      </c>
      <c r="Z733" s="4" t="s">
        <v>2934</v>
      </c>
      <c r="AA733" s="10">
        <v>19.0066567372</v>
      </c>
      <c r="AB733" s="10">
        <v>19.743052990100001</v>
      </c>
      <c r="AC733" s="4" t="s">
        <v>2934</v>
      </c>
      <c r="AD733" s="4">
        <v>2.3813441118642</v>
      </c>
      <c r="AE733" s="4">
        <v>2.4661079502061001</v>
      </c>
      <c r="AF733" s="4" t="s">
        <v>2934</v>
      </c>
      <c r="AG733" s="4">
        <v>14.5606707289803</v>
      </c>
      <c r="AH733" s="4">
        <v>15.172412665744901</v>
      </c>
      <c r="AI733" s="4" t="s">
        <v>2934</v>
      </c>
      <c r="AJ733" s="4" t="s">
        <v>2934</v>
      </c>
    </row>
    <row r="734" spans="1:36" x14ac:dyDescent="0.3">
      <c r="A734" s="1" t="s">
        <v>728</v>
      </c>
      <c r="B734" s="2">
        <v>4915094</v>
      </c>
      <c r="C734" s="3" t="s">
        <v>2935</v>
      </c>
      <c r="D734" s="4">
        <v>5258.1351119399997</v>
      </c>
      <c r="E734" s="3" t="s">
        <v>3006</v>
      </c>
      <c r="F734" s="3" t="s">
        <v>3007</v>
      </c>
      <c r="G734" s="3" t="s">
        <v>3008</v>
      </c>
      <c r="H734" s="3" t="s">
        <v>3170</v>
      </c>
      <c r="I734" s="3" t="s">
        <v>3356</v>
      </c>
      <c r="J734" s="4">
        <v>-33.225611000000001</v>
      </c>
      <c r="K734" s="4">
        <v>-10.040816</v>
      </c>
      <c r="L734" s="4">
        <v>-20.871230000000001</v>
      </c>
      <c r="M734" s="4">
        <v>-5.758267</v>
      </c>
      <c r="N734" s="4">
        <v>20.420012</v>
      </c>
      <c r="O734" s="4">
        <v>11.283276000000001</v>
      </c>
      <c r="P734" s="4">
        <v>1.155257</v>
      </c>
      <c r="Q734" s="4">
        <v>8.7726749999999996</v>
      </c>
      <c r="R734" s="4">
        <v>14.879097</v>
      </c>
      <c r="S734" s="3" t="s">
        <v>4472</v>
      </c>
      <c r="T734" s="4">
        <v>33.06</v>
      </c>
      <c r="U734" s="4">
        <v>5258.1351119399997</v>
      </c>
      <c r="V734" s="10">
        <v>9690.5381109999998</v>
      </c>
      <c r="W734" s="4">
        <v>0</v>
      </c>
      <c r="X734" s="4">
        <v>51.12</v>
      </c>
      <c r="Y734" s="4">
        <v>32.67</v>
      </c>
      <c r="Z734" s="4">
        <v>20.420012</v>
      </c>
      <c r="AA734" s="10">
        <v>10.8525096018</v>
      </c>
      <c r="AB734" s="10">
        <v>19.317969334299999</v>
      </c>
      <c r="AC734" s="4">
        <v>1.639251</v>
      </c>
      <c r="AD734" s="4">
        <v>1.6257692822936001</v>
      </c>
      <c r="AE734" s="4">
        <v>1.6723698954535</v>
      </c>
      <c r="AF734" s="4">
        <v>8.7726749999999996</v>
      </c>
      <c r="AG734" s="4">
        <v>6.9303907801026998</v>
      </c>
      <c r="AH734" s="4">
        <v>8.7089519612665995</v>
      </c>
      <c r="AI734" s="4">
        <v>1.155257</v>
      </c>
      <c r="AJ734" s="4">
        <v>4.7027029999999996</v>
      </c>
    </row>
    <row r="735" spans="1:36" x14ac:dyDescent="0.3">
      <c r="A735" s="1" t="s">
        <v>729</v>
      </c>
      <c r="B735" s="2">
        <v>5222696</v>
      </c>
      <c r="C735" s="3" t="s">
        <v>2919</v>
      </c>
      <c r="D735" s="4">
        <v>50775.007800300002</v>
      </c>
      <c r="E735" s="3" t="s">
        <v>2945</v>
      </c>
      <c r="F735" s="3" t="s">
        <v>2946</v>
      </c>
      <c r="G735" s="3" t="s">
        <v>2947</v>
      </c>
      <c r="H735" s="3" t="s">
        <v>2989</v>
      </c>
      <c r="I735" s="3" t="s">
        <v>3063</v>
      </c>
      <c r="J735" s="4">
        <v>22.018124</v>
      </c>
      <c r="K735" s="4">
        <v>30.237016000000001</v>
      </c>
      <c r="L735" s="4">
        <v>10.343299999999999</v>
      </c>
      <c r="M735" s="4">
        <v>-2.3328760000000002</v>
      </c>
      <c r="N735" s="4">
        <v>288.53281900000002</v>
      </c>
      <c r="O735" s="4">
        <v>67.751587000000001</v>
      </c>
      <c r="P735" s="4">
        <v>19.247907000000001</v>
      </c>
      <c r="Q735" s="4">
        <v>297.84949499999999</v>
      </c>
      <c r="R735" s="4">
        <v>72.792332999999999</v>
      </c>
      <c r="S735" s="3" t="s">
        <v>4473</v>
      </c>
      <c r="T735" s="4">
        <v>149.46</v>
      </c>
      <c r="U735" s="4">
        <v>50775.007800300002</v>
      </c>
      <c r="V735" s="10">
        <v>48545.2978</v>
      </c>
      <c r="W735" s="4">
        <v>0</v>
      </c>
      <c r="X735" s="4">
        <v>170.08</v>
      </c>
      <c r="Y735" s="4">
        <v>98.8</v>
      </c>
      <c r="Z735" s="4">
        <v>288.53281900000002</v>
      </c>
      <c r="AA735" s="10">
        <v>80.122225795999995</v>
      </c>
      <c r="AB735" s="10">
        <v>84.539546248999997</v>
      </c>
      <c r="AC735" s="4">
        <v>19.140981</v>
      </c>
      <c r="AD735" s="4">
        <v>15.8041597777892</v>
      </c>
      <c r="AE735" s="4">
        <v>18.247440968565598</v>
      </c>
      <c r="AF735" s="4">
        <v>297.84949499999999</v>
      </c>
      <c r="AG735" s="4">
        <v>58.661092255707899</v>
      </c>
      <c r="AH735" s="4">
        <v>68.271705178075706</v>
      </c>
      <c r="AI735" s="4">
        <v>19.247907000000001</v>
      </c>
      <c r="AJ735" s="4">
        <v>22.277538</v>
      </c>
    </row>
    <row r="736" spans="1:36" x14ac:dyDescent="0.3">
      <c r="A736" s="1" t="s">
        <v>730</v>
      </c>
      <c r="B736" s="2">
        <v>4915526</v>
      </c>
      <c r="C736" s="3" t="s">
        <v>2919</v>
      </c>
      <c r="D736" s="4">
        <v>1054.9790763999999</v>
      </c>
      <c r="E736" s="3" t="s">
        <v>2925</v>
      </c>
      <c r="F736" s="3" t="s">
        <v>2980</v>
      </c>
      <c r="G736" s="3" t="s">
        <v>2981</v>
      </c>
      <c r="H736" s="3" t="s">
        <v>3264</v>
      </c>
      <c r="I736" s="3" t="s">
        <v>3164</v>
      </c>
      <c r="J736" s="4">
        <v>-48.496240999999998</v>
      </c>
      <c r="K736" s="4">
        <v>-15.170279000000001</v>
      </c>
      <c r="L736" s="4">
        <v>-20</v>
      </c>
      <c r="M736" s="4">
        <v>-0.29112100000000002</v>
      </c>
      <c r="N736" s="4">
        <v>13.053834999999999</v>
      </c>
      <c r="O736" s="4" t="s">
        <v>2924</v>
      </c>
      <c r="P736" s="4">
        <v>4.6551140000000002</v>
      </c>
      <c r="Q736" s="4">
        <v>5.7083500000000003</v>
      </c>
      <c r="R736" s="4" t="s">
        <v>2924</v>
      </c>
      <c r="S736" s="3" t="s">
        <v>4474</v>
      </c>
      <c r="T736" s="4">
        <v>27.4</v>
      </c>
      <c r="U736" s="4">
        <v>1054.9790763999999</v>
      </c>
      <c r="V736" s="10">
        <v>4320.079076</v>
      </c>
      <c r="W736" s="4">
        <v>0</v>
      </c>
      <c r="X736" s="4">
        <v>69.819999999999993</v>
      </c>
      <c r="Y736" s="4">
        <v>24.995000000000001</v>
      </c>
      <c r="Z736" s="4">
        <v>13.053834999999999</v>
      </c>
      <c r="AA736" s="10">
        <v>10.0943118184</v>
      </c>
      <c r="AB736" s="10">
        <v>10.777133597100001</v>
      </c>
      <c r="AC736" s="4">
        <v>1.966175</v>
      </c>
      <c r="AD736" s="4">
        <v>1.9530301571722</v>
      </c>
      <c r="AE736" s="4">
        <v>2.0118578388407999</v>
      </c>
      <c r="AF736" s="4">
        <v>5.7083500000000003</v>
      </c>
      <c r="AG736" s="4">
        <v>8.4461484332584007</v>
      </c>
      <c r="AH736" s="4">
        <v>8.7890182819829992</v>
      </c>
      <c r="AI736" s="4">
        <v>4.6551140000000002</v>
      </c>
      <c r="AJ736" s="4" t="s">
        <v>2924</v>
      </c>
    </row>
    <row r="737" spans="1:36" x14ac:dyDescent="0.3">
      <c r="A737" s="1" t="s">
        <v>731</v>
      </c>
      <c r="B737" s="2">
        <v>5996709</v>
      </c>
      <c r="C737" s="3" t="s">
        <v>2940</v>
      </c>
      <c r="D737" s="4">
        <v>1120.5722447999999</v>
      </c>
      <c r="E737" s="3" t="s">
        <v>2930</v>
      </c>
      <c r="F737" s="3" t="s">
        <v>2953</v>
      </c>
      <c r="G737" s="3" t="s">
        <v>3101</v>
      </c>
      <c r="H737" s="3" t="s">
        <v>3101</v>
      </c>
      <c r="I737" s="3" t="s">
        <v>2949</v>
      </c>
      <c r="J737" s="4">
        <v>953.23740999999995</v>
      </c>
      <c r="K737" s="4">
        <v>113.203884</v>
      </c>
      <c r="L737" s="4">
        <v>12.615385</v>
      </c>
      <c r="M737" s="4">
        <v>-4.2093780000000001</v>
      </c>
      <c r="N737" s="4">
        <v>28.162873000000001</v>
      </c>
      <c r="O737" s="4">
        <v>11.873479</v>
      </c>
      <c r="P737" s="4">
        <v>7.1635949999999999</v>
      </c>
      <c r="Q737" s="4">
        <v>61.776229999999998</v>
      </c>
      <c r="R737" s="4" t="s">
        <v>2924</v>
      </c>
      <c r="S737" s="3" t="s">
        <v>4475</v>
      </c>
      <c r="T737" s="4">
        <v>87.84</v>
      </c>
      <c r="U737" s="4">
        <v>1120.5722447999999</v>
      </c>
      <c r="V737" s="10">
        <v>1121.0532439999999</v>
      </c>
      <c r="W737" s="4">
        <v>0</v>
      </c>
      <c r="X737" s="4">
        <v>108.496</v>
      </c>
      <c r="Y737" s="4">
        <v>7.73</v>
      </c>
      <c r="Z737" s="4">
        <v>28.162873000000001</v>
      </c>
      <c r="AA737" s="10">
        <v>42.008608321300002</v>
      </c>
      <c r="AB737" s="10">
        <v>24.968732234200001</v>
      </c>
      <c r="AC737" s="4">
        <v>3.510367</v>
      </c>
      <c r="AD737" s="4">
        <v>2.8829721748536001</v>
      </c>
      <c r="AE737" s="4">
        <v>3.2776596528179001</v>
      </c>
      <c r="AF737" s="4">
        <v>61.776229999999998</v>
      </c>
      <c r="AG737" s="4">
        <v>13.4812137085767</v>
      </c>
      <c r="AH737" s="4">
        <v>15.5393512816099</v>
      </c>
      <c r="AI737" s="4">
        <v>7.1635949999999999</v>
      </c>
      <c r="AJ737" s="4">
        <v>7.8716730000000004</v>
      </c>
    </row>
    <row r="738" spans="1:36" x14ac:dyDescent="0.3">
      <c r="A738" s="1" t="s">
        <v>732</v>
      </c>
      <c r="B738" s="2">
        <v>4189919</v>
      </c>
      <c r="C738" s="3" t="s">
        <v>2935</v>
      </c>
      <c r="D738" s="4">
        <v>12451.7</v>
      </c>
      <c r="E738" s="3" t="s">
        <v>2920</v>
      </c>
      <c r="F738" s="3" t="s">
        <v>2960</v>
      </c>
      <c r="G738" s="3" t="s">
        <v>2973</v>
      </c>
      <c r="H738" s="3" t="s">
        <v>3004</v>
      </c>
      <c r="I738" s="3" t="s">
        <v>3394</v>
      </c>
      <c r="J738" s="4">
        <v>45.547781000000001</v>
      </c>
      <c r="K738" s="4">
        <v>-7.4085369999999999</v>
      </c>
      <c r="L738" s="4">
        <v>-5.9169770000000002</v>
      </c>
      <c r="M738" s="4">
        <v>-0.57618000000000003</v>
      </c>
      <c r="N738" s="4">
        <v>16.872222000000001</v>
      </c>
      <c r="O738" s="4">
        <v>9.3497939999999993</v>
      </c>
      <c r="P738" s="4">
        <v>32.446581000000002</v>
      </c>
      <c r="Q738" s="4">
        <v>7.5086219999999999</v>
      </c>
      <c r="R738" s="4">
        <v>17.652315999999999</v>
      </c>
      <c r="S738" s="3" t="s">
        <v>4476</v>
      </c>
      <c r="T738" s="4">
        <v>151.85</v>
      </c>
      <c r="U738" s="4">
        <v>12451.7</v>
      </c>
      <c r="V738" s="10">
        <v>25391.149000000001</v>
      </c>
      <c r="W738" s="4">
        <v>0</v>
      </c>
      <c r="X738" s="5">
        <v>169.51499999999999</v>
      </c>
      <c r="Y738" s="4">
        <v>103.4</v>
      </c>
      <c r="Z738" s="4">
        <v>16.872222000000001</v>
      </c>
      <c r="AA738" s="10">
        <v>13.954236353600001</v>
      </c>
      <c r="AB738" s="10">
        <v>15.596401888999999</v>
      </c>
      <c r="AC738" s="4">
        <v>2.0045730000000002</v>
      </c>
      <c r="AD738" s="4">
        <v>1.9354822505367</v>
      </c>
      <c r="AE738" s="4">
        <v>1.9907657472008</v>
      </c>
      <c r="AF738" s="4">
        <v>7.5086219999999999</v>
      </c>
      <c r="AG738" s="4">
        <v>9.1675544061066994</v>
      </c>
      <c r="AH738" s="4">
        <v>9.4817602583158003</v>
      </c>
      <c r="AI738" s="4">
        <v>32.446581000000002</v>
      </c>
      <c r="AJ738" s="4" t="s">
        <v>2924</v>
      </c>
    </row>
    <row r="739" spans="1:36" x14ac:dyDescent="0.3">
      <c r="A739" s="1" t="s">
        <v>733</v>
      </c>
      <c r="B739" s="2">
        <v>27761804</v>
      </c>
      <c r="C739" s="3" t="s">
        <v>2919</v>
      </c>
      <c r="D739" s="4">
        <v>1289.82410026</v>
      </c>
      <c r="E739" s="3" t="s">
        <v>2920</v>
      </c>
      <c r="F739" s="3" t="s">
        <v>2921</v>
      </c>
      <c r="G739" s="3" t="s">
        <v>2941</v>
      </c>
      <c r="H739" s="3" t="s">
        <v>2941</v>
      </c>
      <c r="I739" s="3" t="s">
        <v>2942</v>
      </c>
      <c r="J739" s="4">
        <v>-14.903525999999999</v>
      </c>
      <c r="K739" s="4">
        <v>-13.464141</v>
      </c>
      <c r="L739" s="4">
        <v>-6.093979</v>
      </c>
      <c r="M739" s="4">
        <v>0.313726</v>
      </c>
      <c r="N739" s="4" t="s">
        <v>2924</v>
      </c>
      <c r="O739" s="4" t="s">
        <v>2924</v>
      </c>
      <c r="P739" s="4">
        <v>2.321234</v>
      </c>
      <c r="Q739" s="4" t="s">
        <v>2924</v>
      </c>
      <c r="R739" s="4" t="s">
        <v>2924</v>
      </c>
      <c r="S739" s="3" t="s">
        <v>4477</v>
      </c>
      <c r="T739" s="4">
        <v>12.79</v>
      </c>
      <c r="U739" s="4">
        <v>1289.82410026</v>
      </c>
      <c r="V739" s="10">
        <v>734.05610000000001</v>
      </c>
      <c r="W739" s="4">
        <v>0</v>
      </c>
      <c r="X739" s="4">
        <v>18.069900000000001</v>
      </c>
      <c r="Y739" s="5">
        <v>11.94</v>
      </c>
      <c r="Z739" s="4" t="s">
        <v>2924</v>
      </c>
      <c r="AA739" s="10" t="s">
        <v>2924</v>
      </c>
      <c r="AB739" s="10" t="s">
        <v>2924</v>
      </c>
      <c r="AC739" s="4">
        <v>7.1999459999999997</v>
      </c>
      <c r="AD739" s="4">
        <v>5.0912159654989004</v>
      </c>
      <c r="AE739" s="4">
        <v>6.4335974646201004</v>
      </c>
      <c r="AF739" s="4" t="s">
        <v>2924</v>
      </c>
      <c r="AG739" s="4" t="s">
        <v>2924</v>
      </c>
      <c r="AH739" s="4" t="s">
        <v>2924</v>
      </c>
      <c r="AI739" s="4">
        <v>2.321234</v>
      </c>
      <c r="AJ739" s="4">
        <v>2.3911009999999999</v>
      </c>
    </row>
    <row r="740" spans="1:36" x14ac:dyDescent="0.3">
      <c r="A740" s="1" t="s">
        <v>734</v>
      </c>
      <c r="B740" s="2">
        <v>6546101</v>
      </c>
      <c r="C740" s="3" t="s">
        <v>2935</v>
      </c>
      <c r="D740" s="4">
        <v>11802.268</v>
      </c>
      <c r="E740" s="3" t="s">
        <v>2936</v>
      </c>
      <c r="F740" s="3" t="s">
        <v>2966</v>
      </c>
      <c r="G740" s="3" t="s">
        <v>3082</v>
      </c>
      <c r="H740" s="3" t="s">
        <v>3083</v>
      </c>
      <c r="I740" s="3" t="s">
        <v>2949</v>
      </c>
      <c r="J740" s="4">
        <v>11.768219999999999</v>
      </c>
      <c r="K740" s="4">
        <v>27.041249000000001</v>
      </c>
      <c r="L740" s="4">
        <v>-1.409564</v>
      </c>
      <c r="M740" s="4">
        <v>-3.0193080000000001</v>
      </c>
      <c r="N740" s="4" t="s">
        <v>2934</v>
      </c>
      <c r="O740" s="4">
        <v>64.965277999999998</v>
      </c>
      <c r="P740" s="4">
        <v>4.620323</v>
      </c>
      <c r="Q740" s="4">
        <v>48.475147</v>
      </c>
      <c r="R740" s="4">
        <v>80.174903</v>
      </c>
      <c r="S740" s="3" t="s">
        <v>4478</v>
      </c>
      <c r="T740" s="4">
        <v>74.84</v>
      </c>
      <c r="U740" s="4">
        <v>11802.268</v>
      </c>
      <c r="V740" s="10">
        <v>12545.368</v>
      </c>
      <c r="W740" s="4">
        <v>0</v>
      </c>
      <c r="X740" s="4">
        <v>82.69</v>
      </c>
      <c r="Y740" s="4">
        <v>47.08</v>
      </c>
      <c r="Z740" s="4" t="s">
        <v>2934</v>
      </c>
      <c r="AA740" s="10">
        <v>35.901371965800003</v>
      </c>
      <c r="AB740" s="10">
        <v>41.179933861099997</v>
      </c>
      <c r="AC740" s="4">
        <v>7.403581</v>
      </c>
      <c r="AD740" s="4">
        <v>6.5841121767548998</v>
      </c>
      <c r="AE740" s="4">
        <v>7.1674567587076998</v>
      </c>
      <c r="AF740" s="4">
        <v>48.475147</v>
      </c>
      <c r="AG740" s="4">
        <v>21.439539537657801</v>
      </c>
      <c r="AH740" s="4">
        <v>24.705569744239199</v>
      </c>
      <c r="AI740" s="4">
        <v>4.620323</v>
      </c>
      <c r="AJ740" s="4" t="s">
        <v>2924</v>
      </c>
    </row>
    <row r="741" spans="1:36" x14ac:dyDescent="0.3">
      <c r="A741" s="1" t="s">
        <v>735</v>
      </c>
      <c r="B741" s="2">
        <v>4391531</v>
      </c>
      <c r="C741" s="3" t="s">
        <v>2935</v>
      </c>
      <c r="D741" s="4">
        <v>32050.98180836</v>
      </c>
      <c r="E741" s="3" t="s">
        <v>2925</v>
      </c>
      <c r="F741" s="3" t="s">
        <v>2996</v>
      </c>
      <c r="G741" s="3" t="s">
        <v>3120</v>
      </c>
      <c r="H741" s="3" t="s">
        <v>3247</v>
      </c>
      <c r="I741" s="3" t="s">
        <v>3248</v>
      </c>
      <c r="J741" s="4">
        <v>82.476321999999996</v>
      </c>
      <c r="K741" s="4">
        <v>39.965501000000003</v>
      </c>
      <c r="L741" s="4">
        <v>19.624631000000001</v>
      </c>
      <c r="M741" s="4">
        <v>2.1003729999999998</v>
      </c>
      <c r="N741" s="4">
        <v>42.194000000000003</v>
      </c>
      <c r="O741" s="4">
        <v>37.740608000000002</v>
      </c>
      <c r="P741" s="4">
        <v>14.424313</v>
      </c>
      <c r="Q741" s="4">
        <v>24.5091</v>
      </c>
      <c r="R741" s="4">
        <v>44.138528000000001</v>
      </c>
      <c r="S741" s="3" t="s">
        <v>4479</v>
      </c>
      <c r="T741" s="4">
        <v>210.97</v>
      </c>
      <c r="U741" s="4">
        <v>32050.98180836</v>
      </c>
      <c r="V741" s="10">
        <v>31083.923808</v>
      </c>
      <c r="W741" s="4">
        <v>0</v>
      </c>
      <c r="X741" s="4">
        <v>214.7039</v>
      </c>
      <c r="Y741" s="4">
        <v>108.64833299999999</v>
      </c>
      <c r="Z741" s="4">
        <v>42.194000000000003</v>
      </c>
      <c r="AA741" s="10">
        <v>27.999484355700002</v>
      </c>
      <c r="AB741" s="10">
        <v>38.1474690708</v>
      </c>
      <c r="AC741" s="4">
        <v>6.6750509999999998</v>
      </c>
      <c r="AD741" s="4">
        <v>4.5126842009952997</v>
      </c>
      <c r="AE741" s="4">
        <v>6.3397179017678003</v>
      </c>
      <c r="AF741" s="4">
        <v>24.5091</v>
      </c>
      <c r="AG741" s="4">
        <v>20.363622247010401</v>
      </c>
      <c r="AH741" s="4">
        <v>28.102544022394099</v>
      </c>
      <c r="AI741" s="4">
        <v>14.424313</v>
      </c>
      <c r="AJ741" s="4">
        <v>14.621249000000001</v>
      </c>
    </row>
    <row r="742" spans="1:36" x14ac:dyDescent="0.3">
      <c r="A742" s="1" t="s">
        <v>736</v>
      </c>
      <c r="B742" s="2">
        <v>114526</v>
      </c>
      <c r="C742" s="3" t="s">
        <v>2935</v>
      </c>
      <c r="D742" s="4">
        <v>117453.59371217999</v>
      </c>
      <c r="E742" s="3" t="s">
        <v>2936</v>
      </c>
      <c r="F742" s="3" t="s">
        <v>2937</v>
      </c>
      <c r="G742" s="3" t="s">
        <v>3044</v>
      </c>
      <c r="H742" s="3" t="s">
        <v>3045</v>
      </c>
      <c r="I742" s="3" t="s">
        <v>3046</v>
      </c>
      <c r="J742" s="4">
        <v>8.9889620000000008</v>
      </c>
      <c r="K742" s="4">
        <v>6.5534999999999997</v>
      </c>
      <c r="L742" s="4">
        <v>6.7982019999999999</v>
      </c>
      <c r="M742" s="4">
        <v>-1.805013</v>
      </c>
      <c r="N742" s="4">
        <v>16.880952000000001</v>
      </c>
      <c r="O742" s="4">
        <v>26.951454999999999</v>
      </c>
      <c r="P742" s="4">
        <v>5.1467299999999998</v>
      </c>
      <c r="Q742" s="4">
        <v>16.604226000000001</v>
      </c>
      <c r="R742" s="4" t="s">
        <v>2924</v>
      </c>
      <c r="S742" s="3" t="s">
        <v>4480</v>
      </c>
      <c r="T742" s="4">
        <v>432.49</v>
      </c>
      <c r="U742" s="4">
        <v>117453.59371217999</v>
      </c>
      <c r="V742" s="10">
        <v>177565.593712</v>
      </c>
      <c r="W742" s="4">
        <v>1.49830053874078</v>
      </c>
      <c r="X742" s="5">
        <v>469.39</v>
      </c>
      <c r="Y742" s="4">
        <v>340.20010000000002</v>
      </c>
      <c r="Z742" s="4">
        <v>16.880952000000001</v>
      </c>
      <c r="AA742" s="10">
        <v>21.9283057114</v>
      </c>
      <c r="AB742" s="10">
        <v>21.9283057114</v>
      </c>
      <c r="AC742" s="4">
        <v>3.445735</v>
      </c>
      <c r="AD742" s="4">
        <v>4.5444114731337999</v>
      </c>
      <c r="AE742" s="4">
        <v>4.5444114731337999</v>
      </c>
      <c r="AF742" s="4">
        <v>16.604226000000001</v>
      </c>
      <c r="AG742" s="4">
        <v>22.115567298473799</v>
      </c>
      <c r="AH742" s="4">
        <v>22.115567298473799</v>
      </c>
      <c r="AI742" s="4">
        <v>5.1467299999999998</v>
      </c>
      <c r="AJ742" s="4">
        <v>6.7647380000000004</v>
      </c>
    </row>
    <row r="743" spans="1:36" x14ac:dyDescent="0.3">
      <c r="A743" s="1" t="s">
        <v>737</v>
      </c>
      <c r="B743" s="2">
        <v>4566764</v>
      </c>
      <c r="C743" s="3" t="s">
        <v>2935</v>
      </c>
      <c r="D743" s="4">
        <v>2083.8852253599998</v>
      </c>
      <c r="E743" s="3" t="s">
        <v>3093</v>
      </c>
      <c r="F743" s="3" t="s">
        <v>3093</v>
      </c>
      <c r="G743" s="3" t="s">
        <v>3094</v>
      </c>
      <c r="H743" s="3" t="s">
        <v>3145</v>
      </c>
      <c r="I743" s="3" t="s">
        <v>3378</v>
      </c>
      <c r="J743" s="4">
        <v>-4.9753579999999999</v>
      </c>
      <c r="K743" s="4">
        <v>-6.2297359999999999</v>
      </c>
      <c r="L743" s="4">
        <v>2.1700729999999999</v>
      </c>
      <c r="M743" s="4">
        <v>1.580532</v>
      </c>
      <c r="N743" s="4">
        <v>14.297316</v>
      </c>
      <c r="O743" s="4">
        <v>12.535603999999999</v>
      </c>
      <c r="P743" s="4" t="s">
        <v>2924</v>
      </c>
      <c r="Q743" s="4">
        <v>10.456492000000001</v>
      </c>
      <c r="R743" s="4">
        <v>26.254978999999999</v>
      </c>
      <c r="S743" s="3" t="s">
        <v>4481</v>
      </c>
      <c r="T743" s="4">
        <v>40.49</v>
      </c>
      <c r="U743" s="4">
        <v>2083.8852253599998</v>
      </c>
      <c r="V743" s="10">
        <v>4052.0162249999998</v>
      </c>
      <c r="W743" s="4">
        <v>10.866880711286701</v>
      </c>
      <c r="X743" s="4">
        <v>47.67</v>
      </c>
      <c r="Y743" s="4">
        <v>37.020000000000003</v>
      </c>
      <c r="Z743" s="4">
        <v>14.297316</v>
      </c>
      <c r="AA743" s="10">
        <v>12.450799507899999</v>
      </c>
      <c r="AB743" s="10">
        <v>12.8536826165</v>
      </c>
      <c r="AC743" s="4">
        <v>4.1140480000000004</v>
      </c>
      <c r="AD743" s="4">
        <v>4.2015489313104002</v>
      </c>
      <c r="AE743" s="4">
        <v>4.0813879743713999</v>
      </c>
      <c r="AF743" s="4">
        <v>10.456492000000001</v>
      </c>
      <c r="AG743" s="4">
        <v>8.9233002799640992</v>
      </c>
      <c r="AH743" s="4">
        <v>9.9427370449317003</v>
      </c>
      <c r="AI743" s="4" t="s">
        <v>2924</v>
      </c>
      <c r="AJ743" s="4" t="s">
        <v>2924</v>
      </c>
    </row>
    <row r="744" spans="1:36" x14ac:dyDescent="0.3">
      <c r="A744" s="1" t="s">
        <v>738</v>
      </c>
      <c r="B744" s="2">
        <v>4122365</v>
      </c>
      <c r="C744" s="3" t="s">
        <v>2935</v>
      </c>
      <c r="D744" s="4">
        <v>1007.3309301</v>
      </c>
      <c r="E744" s="3" t="s">
        <v>3093</v>
      </c>
      <c r="F744" s="3" t="s">
        <v>3093</v>
      </c>
      <c r="G744" s="3" t="s">
        <v>3094</v>
      </c>
      <c r="H744" s="3" t="s">
        <v>3299</v>
      </c>
      <c r="I744" s="3" t="s">
        <v>3300</v>
      </c>
      <c r="J744" s="4">
        <v>-39.984940000000002</v>
      </c>
      <c r="K744" s="4">
        <v>-19.086293999999999</v>
      </c>
      <c r="L744" s="4">
        <v>-11.640798</v>
      </c>
      <c r="M744" s="4">
        <v>-8.653295</v>
      </c>
      <c r="N744" s="4" t="s">
        <v>2924</v>
      </c>
      <c r="O744" s="4" t="s">
        <v>2924</v>
      </c>
      <c r="P744" s="4">
        <v>1.443187</v>
      </c>
      <c r="Q744" s="4">
        <v>8.2750170000000001</v>
      </c>
      <c r="R744" s="4">
        <v>7.5155770000000004</v>
      </c>
      <c r="S744" s="3" t="s">
        <v>4482</v>
      </c>
      <c r="T744" s="4">
        <v>15.94</v>
      </c>
      <c r="U744" s="4">
        <v>1007.3309301</v>
      </c>
      <c r="V744" s="10">
        <v>3274.6309299999998</v>
      </c>
      <c r="W744" s="4">
        <v>6.39899623588457</v>
      </c>
      <c r="X744" s="4">
        <v>33.6</v>
      </c>
      <c r="Y744" s="4">
        <v>15.36</v>
      </c>
      <c r="Z744" s="4" t="s">
        <v>2924</v>
      </c>
      <c r="AA744" s="10" t="s">
        <v>2924</v>
      </c>
      <c r="AB744" s="10" t="s">
        <v>2924</v>
      </c>
      <c r="AC744" s="4">
        <v>0.23608100000000001</v>
      </c>
      <c r="AD744" s="4">
        <v>0.308297222717</v>
      </c>
      <c r="AE744" s="4">
        <v>0.26733733469960003</v>
      </c>
      <c r="AF744" s="4">
        <v>8.2750170000000001</v>
      </c>
      <c r="AG744" s="4">
        <v>7.8891675424027001</v>
      </c>
      <c r="AH744" s="4">
        <v>9.4351122891940005</v>
      </c>
      <c r="AI744" s="4">
        <v>1.443187</v>
      </c>
      <c r="AJ744" s="4" t="s">
        <v>2924</v>
      </c>
    </row>
    <row r="745" spans="1:36" x14ac:dyDescent="0.3">
      <c r="A745" s="1" t="s">
        <v>739</v>
      </c>
      <c r="B745" s="2">
        <v>4625099</v>
      </c>
      <c r="C745" s="3" t="s">
        <v>2935</v>
      </c>
      <c r="D745" s="4">
        <v>81092.155911270005</v>
      </c>
      <c r="E745" s="3" t="s">
        <v>2945</v>
      </c>
      <c r="F745" s="3" t="s">
        <v>3021</v>
      </c>
      <c r="G745" s="3" t="s">
        <v>3157</v>
      </c>
      <c r="H745" s="3" t="s">
        <v>3157</v>
      </c>
      <c r="I745" s="3" t="s">
        <v>3366</v>
      </c>
      <c r="J745" s="4">
        <v>52.912429000000003</v>
      </c>
      <c r="K745" s="4">
        <v>-1.47234</v>
      </c>
      <c r="L745" s="4">
        <v>-13.57868</v>
      </c>
      <c r="M745" s="4">
        <v>-2.2625579999999998</v>
      </c>
      <c r="N745" s="4">
        <v>20.464911000000001</v>
      </c>
      <c r="O745" s="4">
        <v>28.949736999999999</v>
      </c>
      <c r="P745" s="4" t="s">
        <v>2924</v>
      </c>
      <c r="Q745" s="4">
        <v>11.067843</v>
      </c>
      <c r="R745" s="4">
        <v>37.146849000000003</v>
      </c>
      <c r="S745" s="3" t="s">
        <v>4483</v>
      </c>
      <c r="T745" s="4">
        <v>115.77</v>
      </c>
      <c r="U745" s="4">
        <v>81092.155911270005</v>
      </c>
      <c r="V745" s="10">
        <v>101824.15591099999</v>
      </c>
      <c r="W745" s="4">
        <v>1.5375313120843099</v>
      </c>
      <c r="X745" s="5">
        <v>179.7</v>
      </c>
      <c r="Y745" s="4">
        <v>74.319999999999993</v>
      </c>
      <c r="Z745" s="4">
        <v>20.464911000000001</v>
      </c>
      <c r="AA745" s="10">
        <v>12.708989713799999</v>
      </c>
      <c r="AB745" s="10">
        <v>14.8006949691</v>
      </c>
      <c r="AC745" s="4">
        <v>1.083766</v>
      </c>
      <c r="AD745" s="4">
        <v>1.0129103495963001</v>
      </c>
      <c r="AE745" s="4">
        <v>1.0577522945294</v>
      </c>
      <c r="AF745" s="4">
        <v>11.067843</v>
      </c>
      <c r="AG745" s="4">
        <v>8.407910243301</v>
      </c>
      <c r="AH745" s="4">
        <v>9.4134233598358001</v>
      </c>
      <c r="AI745" s="4" t="s">
        <v>2924</v>
      </c>
      <c r="AJ745" s="4" t="s">
        <v>2924</v>
      </c>
    </row>
    <row r="746" spans="1:36" x14ac:dyDescent="0.3">
      <c r="A746" s="1" t="s">
        <v>740</v>
      </c>
      <c r="B746" s="2">
        <v>4004278</v>
      </c>
      <c r="C746" s="3" t="s">
        <v>2935</v>
      </c>
      <c r="D746" s="4">
        <v>39063.115746360003</v>
      </c>
      <c r="E746" s="3" t="s">
        <v>2936</v>
      </c>
      <c r="F746" s="3" t="s">
        <v>3056</v>
      </c>
      <c r="G746" s="3" t="s">
        <v>3064</v>
      </c>
      <c r="H746" s="3" t="s">
        <v>3064</v>
      </c>
      <c r="I746" s="3" t="s">
        <v>3124</v>
      </c>
      <c r="J746" s="4">
        <v>48.140044000000003</v>
      </c>
      <c r="K746" s="4">
        <v>29.804005</v>
      </c>
      <c r="L746" s="4">
        <v>-4.2583279999999997</v>
      </c>
      <c r="M746" s="4">
        <v>-0.95903799999999995</v>
      </c>
      <c r="N746" s="4">
        <v>8.4601500000000005</v>
      </c>
      <c r="O746" s="4">
        <v>31.326478000000002</v>
      </c>
      <c r="P746" s="4">
        <v>2.8625790000000002</v>
      </c>
      <c r="Q746" s="4">
        <v>4.8980439999999996</v>
      </c>
      <c r="R746" s="4">
        <v>122.89955</v>
      </c>
      <c r="S746" s="3" t="s">
        <v>4484</v>
      </c>
      <c r="T746" s="4">
        <v>60.93</v>
      </c>
      <c r="U746" s="4">
        <v>39063.115746360003</v>
      </c>
      <c r="V746" s="10">
        <v>60574.115746000003</v>
      </c>
      <c r="W746" s="4">
        <v>0.98473658296405697</v>
      </c>
      <c r="X746" s="4">
        <v>67.5</v>
      </c>
      <c r="Y746" s="4">
        <v>36.340000000000003</v>
      </c>
      <c r="Z746" s="4">
        <v>8.4601500000000005</v>
      </c>
      <c r="AA746" s="10">
        <v>8.2904726915999998</v>
      </c>
      <c r="AB746" s="10">
        <v>10.0835746793</v>
      </c>
      <c r="AC746" s="5">
        <v>1.004429</v>
      </c>
      <c r="AD746" s="4">
        <v>1.0077660483059001</v>
      </c>
      <c r="AE746" s="4">
        <v>0.99759693343449996</v>
      </c>
      <c r="AF746" s="4">
        <v>4.8980439999999996</v>
      </c>
      <c r="AG746" s="4">
        <v>5.9895535860972</v>
      </c>
      <c r="AH746" s="4">
        <v>6.8139729615625999</v>
      </c>
      <c r="AI746" s="4">
        <v>2.8625790000000002</v>
      </c>
      <c r="AJ746" s="4" t="s">
        <v>2924</v>
      </c>
    </row>
    <row r="747" spans="1:36" x14ac:dyDescent="0.3">
      <c r="A747" s="1" t="s">
        <v>741</v>
      </c>
      <c r="B747" s="2">
        <v>4006858</v>
      </c>
      <c r="C747" s="3" t="s">
        <v>2935</v>
      </c>
      <c r="D747" s="4">
        <v>984.61475103999999</v>
      </c>
      <c r="E747" s="3" t="s">
        <v>2936</v>
      </c>
      <c r="F747" s="3" t="s">
        <v>2966</v>
      </c>
      <c r="G747" s="3" t="s">
        <v>2967</v>
      </c>
      <c r="H747" s="3" t="s">
        <v>3267</v>
      </c>
      <c r="I747" s="3" t="s">
        <v>3340</v>
      </c>
      <c r="J747" s="4">
        <v>5.9047619999999998</v>
      </c>
      <c r="K747" s="4">
        <v>14.698297999999999</v>
      </c>
      <c r="L747" s="4">
        <v>-1.155556</v>
      </c>
      <c r="M747" s="4">
        <v>-4.6312179999999996</v>
      </c>
      <c r="N747" s="4">
        <v>17.978981000000001</v>
      </c>
      <c r="O747" s="5">
        <v>7.6557659999999998</v>
      </c>
      <c r="P747" s="4">
        <v>1.6074010000000001</v>
      </c>
      <c r="Q747" s="4">
        <v>5.9789599999999998</v>
      </c>
      <c r="R747" s="4">
        <v>8.7844809999999995</v>
      </c>
      <c r="S747" s="3" t="s">
        <v>4485</v>
      </c>
      <c r="T747" s="4">
        <v>22.24</v>
      </c>
      <c r="U747" s="4">
        <v>984.61475103999999</v>
      </c>
      <c r="V747" s="10">
        <v>2543.5827509999999</v>
      </c>
      <c r="W747" s="4">
        <v>5.3956834532374103</v>
      </c>
      <c r="X747" s="4">
        <v>24.87</v>
      </c>
      <c r="Y747" s="4">
        <v>18.48</v>
      </c>
      <c r="Z747" s="4">
        <v>17.978981000000001</v>
      </c>
      <c r="AA747" s="10">
        <v>6.7038432553999998</v>
      </c>
      <c r="AB747" s="10">
        <v>6.8064269318999999</v>
      </c>
      <c r="AC747" s="4">
        <v>1.1893800000000001</v>
      </c>
      <c r="AD747" s="4">
        <v>1.1806866424518001</v>
      </c>
      <c r="AE747" s="4">
        <v>1.1928122916398001</v>
      </c>
      <c r="AF747" s="4">
        <v>5.9789599999999998</v>
      </c>
      <c r="AG747" s="4">
        <v>6.1173226334775999</v>
      </c>
      <c r="AH747" s="4">
        <v>6.1861318197847996</v>
      </c>
      <c r="AI747" s="4">
        <v>1.6074010000000001</v>
      </c>
      <c r="AJ747" s="4" t="s">
        <v>2924</v>
      </c>
    </row>
    <row r="748" spans="1:36" x14ac:dyDescent="0.3">
      <c r="A748" s="1" t="s">
        <v>742</v>
      </c>
      <c r="B748" s="2">
        <v>4659138</v>
      </c>
      <c r="C748" s="3" t="s">
        <v>2919</v>
      </c>
      <c r="D748" s="4">
        <v>3087.1188348000001</v>
      </c>
      <c r="E748" s="3" t="s">
        <v>2920</v>
      </c>
      <c r="F748" s="3" t="s">
        <v>2921</v>
      </c>
      <c r="G748" s="3" t="s">
        <v>2941</v>
      </c>
      <c r="H748" s="3" t="s">
        <v>2941</v>
      </c>
      <c r="I748" s="3" t="s">
        <v>2942</v>
      </c>
      <c r="J748" s="4">
        <v>-2.3224040000000001</v>
      </c>
      <c r="K748" s="4">
        <v>-30.604982</v>
      </c>
      <c r="L748" s="4">
        <v>-12.162162</v>
      </c>
      <c r="M748" s="4">
        <v>-6.6173270000000004</v>
      </c>
      <c r="N748" s="4" t="s">
        <v>2924</v>
      </c>
      <c r="O748" s="4" t="s">
        <v>2924</v>
      </c>
      <c r="P748" s="4">
        <v>2.3401700000000001</v>
      </c>
      <c r="Q748" s="4" t="s">
        <v>2924</v>
      </c>
      <c r="R748" s="4" t="s">
        <v>2924</v>
      </c>
      <c r="S748" s="3" t="s">
        <v>4486</v>
      </c>
      <c r="T748" s="4">
        <v>21.45</v>
      </c>
      <c r="U748" s="4">
        <v>3087.1188348000001</v>
      </c>
      <c r="V748" s="10">
        <v>1857.6648339999999</v>
      </c>
      <c r="W748" s="4">
        <v>0</v>
      </c>
      <c r="X748" s="4">
        <v>33.33</v>
      </c>
      <c r="Y748" s="4">
        <v>14.56</v>
      </c>
      <c r="Z748" s="4" t="s">
        <v>2924</v>
      </c>
      <c r="AA748" s="10" t="s">
        <v>2924</v>
      </c>
      <c r="AB748" s="10" t="s">
        <v>2924</v>
      </c>
      <c r="AC748" s="4" t="s">
        <v>2934</v>
      </c>
      <c r="AD748" s="4">
        <v>37.675631637015599</v>
      </c>
      <c r="AE748" s="4">
        <v>150.114330020202</v>
      </c>
      <c r="AF748" s="4" t="s">
        <v>2924</v>
      </c>
      <c r="AG748" s="4" t="s">
        <v>2924</v>
      </c>
      <c r="AH748" s="4" t="s">
        <v>2924</v>
      </c>
      <c r="AI748" s="4">
        <v>2.3401700000000001</v>
      </c>
      <c r="AJ748" s="4">
        <v>2.3401700000000001</v>
      </c>
    </row>
    <row r="749" spans="1:36" x14ac:dyDescent="0.3">
      <c r="A749" s="1" t="s">
        <v>743</v>
      </c>
      <c r="B749" s="2">
        <v>4813221</v>
      </c>
      <c r="C749" s="3" t="s">
        <v>2919</v>
      </c>
      <c r="D749" s="4">
        <v>3717.1779216</v>
      </c>
      <c r="E749" s="3" t="s">
        <v>2920</v>
      </c>
      <c r="F749" s="3" t="s">
        <v>2960</v>
      </c>
      <c r="G749" s="3" t="s">
        <v>2961</v>
      </c>
      <c r="H749" s="3" t="s">
        <v>3085</v>
      </c>
      <c r="I749" s="3" t="s">
        <v>3086</v>
      </c>
      <c r="J749" s="4">
        <v>-46.905168000000003</v>
      </c>
      <c r="K749" s="4">
        <v>-28.870293</v>
      </c>
      <c r="L749" s="4">
        <v>0.97192199999999995</v>
      </c>
      <c r="M749" s="4">
        <v>-5.1724139999999998</v>
      </c>
      <c r="N749" s="4" t="s">
        <v>2924</v>
      </c>
      <c r="O749" s="4">
        <v>10.553046999999999</v>
      </c>
      <c r="P749" s="4">
        <v>1.492418</v>
      </c>
      <c r="Q749" s="4">
        <v>8.3939889999999995</v>
      </c>
      <c r="R749" s="4">
        <v>12.496451</v>
      </c>
      <c r="S749" s="3" t="s">
        <v>4487</v>
      </c>
      <c r="T749" s="4">
        <v>18.7</v>
      </c>
      <c r="U749" s="4">
        <v>3717.1779216</v>
      </c>
      <c r="V749" s="10">
        <v>5756.1779210000004</v>
      </c>
      <c r="W749" s="4">
        <v>3.42245989304813</v>
      </c>
      <c r="X749" s="4">
        <v>37.6</v>
      </c>
      <c r="Y749" s="4">
        <v>17.21</v>
      </c>
      <c r="Z749" s="4" t="s">
        <v>2924</v>
      </c>
      <c r="AA749" s="10">
        <v>10.0808625336</v>
      </c>
      <c r="AB749" s="10">
        <v>10.1482623135</v>
      </c>
      <c r="AC749" s="4">
        <v>1.475943</v>
      </c>
      <c r="AD749" s="4">
        <v>1.5496765058749999</v>
      </c>
      <c r="AE749" s="4">
        <v>1.5101002504262</v>
      </c>
      <c r="AF749" s="4">
        <v>8.3939889999999995</v>
      </c>
      <c r="AG749" s="4">
        <v>8.9275193771277994</v>
      </c>
      <c r="AH749" s="4">
        <v>8.7021525037137994</v>
      </c>
      <c r="AI749" s="4">
        <v>1.492418</v>
      </c>
      <c r="AJ749" s="4" t="s">
        <v>2924</v>
      </c>
    </row>
    <row r="750" spans="1:36" x14ac:dyDescent="0.3">
      <c r="A750" s="1" t="s">
        <v>744</v>
      </c>
      <c r="B750" s="2">
        <v>4581278</v>
      </c>
      <c r="C750" s="3" t="s">
        <v>2935</v>
      </c>
      <c r="D750" s="4">
        <v>1137.4488979499999</v>
      </c>
      <c r="E750" s="3" t="s">
        <v>2925</v>
      </c>
      <c r="F750" s="3" t="s">
        <v>2980</v>
      </c>
      <c r="G750" s="3" t="s">
        <v>2981</v>
      </c>
      <c r="H750" s="3" t="s">
        <v>3059</v>
      </c>
      <c r="I750" s="3" t="s">
        <v>3060</v>
      </c>
      <c r="J750" s="4">
        <v>48.279352000000003</v>
      </c>
      <c r="K750" s="4">
        <v>17.387820999999999</v>
      </c>
      <c r="L750" s="4">
        <v>-17.278373999999999</v>
      </c>
      <c r="M750" s="4">
        <v>-14.477525</v>
      </c>
      <c r="N750" s="4" t="s">
        <v>2924</v>
      </c>
      <c r="O750" s="4">
        <v>36.262376000000003</v>
      </c>
      <c r="P750" s="4" t="s">
        <v>2924</v>
      </c>
      <c r="Q750" s="4">
        <v>6.9570309999999997</v>
      </c>
      <c r="R750" s="4">
        <v>115.035865</v>
      </c>
      <c r="S750" s="3" t="s">
        <v>4488</v>
      </c>
      <c r="T750" s="4">
        <v>14.65</v>
      </c>
      <c r="U750" s="4">
        <v>1137.4488979499999</v>
      </c>
      <c r="V750" s="10">
        <v>1149.948897</v>
      </c>
      <c r="W750" s="4">
        <v>0</v>
      </c>
      <c r="X750" s="4">
        <v>19</v>
      </c>
      <c r="Y750" s="4">
        <v>8.0549999999999997</v>
      </c>
      <c r="Z750" s="4" t="s">
        <v>2924</v>
      </c>
      <c r="AA750" s="10">
        <v>11.9105691056</v>
      </c>
      <c r="AB750" s="10">
        <v>20.050639841199999</v>
      </c>
      <c r="AC750" s="4">
        <v>1.5205010000000001</v>
      </c>
      <c r="AD750" s="4">
        <v>1.3916642829827</v>
      </c>
      <c r="AE750" s="4">
        <v>1.508434315693</v>
      </c>
      <c r="AF750" s="4">
        <v>6.9570309999999997</v>
      </c>
      <c r="AG750" s="4">
        <v>6.1778078820513</v>
      </c>
      <c r="AH750" s="4">
        <v>6.7200658864538001</v>
      </c>
      <c r="AI750" s="4" t="s">
        <v>2924</v>
      </c>
      <c r="AJ750" s="4" t="s">
        <v>2924</v>
      </c>
    </row>
    <row r="751" spans="1:36" x14ac:dyDescent="0.3">
      <c r="A751" s="1" t="s">
        <v>745</v>
      </c>
      <c r="B751" s="2">
        <v>4010561</v>
      </c>
      <c r="C751" s="3" t="s">
        <v>2935</v>
      </c>
      <c r="D751" s="4">
        <v>20212.812999999998</v>
      </c>
      <c r="E751" s="3" t="s">
        <v>3093</v>
      </c>
      <c r="F751" s="3" t="s">
        <v>3093</v>
      </c>
      <c r="G751" s="3" t="s">
        <v>3094</v>
      </c>
      <c r="H751" s="3" t="s">
        <v>3147</v>
      </c>
      <c r="I751" s="3" t="s">
        <v>3148</v>
      </c>
      <c r="J751" s="4">
        <v>-32.83126</v>
      </c>
      <c r="K751" s="4">
        <v>-24.564844000000001</v>
      </c>
      <c r="L751" s="4">
        <v>-19.660574</v>
      </c>
      <c r="M751" s="4">
        <v>-9.1794569999999993</v>
      </c>
      <c r="N751" s="4">
        <v>6.1539999999999999</v>
      </c>
      <c r="O751" s="4" t="s">
        <v>2924</v>
      </c>
      <c r="P751" s="4">
        <v>1.4181029999999999</v>
      </c>
      <c r="Q751" s="4">
        <v>3.8097370000000002</v>
      </c>
      <c r="R751" s="4" t="s">
        <v>2924</v>
      </c>
      <c r="S751" s="3" t="s">
        <v>4489</v>
      </c>
      <c r="T751" s="4">
        <v>30.77</v>
      </c>
      <c r="U751" s="4">
        <v>20212.812999999998</v>
      </c>
      <c r="V751" s="10">
        <v>29037.812999999998</v>
      </c>
      <c r="W751" s="4">
        <v>2.8599285017874601</v>
      </c>
      <c r="X751" s="4">
        <v>55.09</v>
      </c>
      <c r="Y751" s="4">
        <v>30.389800000000001</v>
      </c>
      <c r="Z751" s="4">
        <v>6.1539999999999999</v>
      </c>
      <c r="AA751" s="10">
        <v>7.1347415771999998</v>
      </c>
      <c r="AB751" s="10">
        <v>6.4681312629000001</v>
      </c>
      <c r="AC751" s="4">
        <v>1.9986109999999999</v>
      </c>
      <c r="AD751" s="4">
        <v>1.7244630369497</v>
      </c>
      <c r="AE751" s="4">
        <v>1.8502152079591001</v>
      </c>
      <c r="AF751" s="4">
        <v>3.8097370000000002</v>
      </c>
      <c r="AG751" s="4">
        <v>3.6709034704319001</v>
      </c>
      <c r="AH751" s="4">
        <v>3.8642663434104998</v>
      </c>
      <c r="AI751" s="4">
        <v>1.4181029999999999</v>
      </c>
      <c r="AJ751" s="4">
        <v>1.4971049999999999</v>
      </c>
    </row>
    <row r="752" spans="1:36" x14ac:dyDescent="0.3">
      <c r="A752" s="1" t="s">
        <v>746</v>
      </c>
      <c r="B752" s="2">
        <v>4270258</v>
      </c>
      <c r="C752" s="3" t="s">
        <v>2919</v>
      </c>
      <c r="D752" s="4">
        <v>31263.2550156</v>
      </c>
      <c r="E752" s="3" t="s">
        <v>2920</v>
      </c>
      <c r="F752" s="3" t="s">
        <v>2960</v>
      </c>
      <c r="G752" s="3" t="s">
        <v>2961</v>
      </c>
      <c r="H752" s="3" t="s">
        <v>2962</v>
      </c>
      <c r="I752" s="3" t="s">
        <v>3263</v>
      </c>
      <c r="J752" s="4">
        <v>-34.484734000000003</v>
      </c>
      <c r="K752" s="4">
        <v>13.644754000000001</v>
      </c>
      <c r="L752" s="4">
        <v>6.3795849999999996</v>
      </c>
      <c r="M752" s="4">
        <v>3.6921879999999998</v>
      </c>
      <c r="N752" s="4">
        <v>80.040000000000006</v>
      </c>
      <c r="O752" s="4">
        <v>58.637363000000001</v>
      </c>
      <c r="P752" s="4">
        <v>15.796329</v>
      </c>
      <c r="Q752" s="4">
        <v>35.898874999999997</v>
      </c>
      <c r="R752" s="4">
        <v>85.900177999999997</v>
      </c>
      <c r="S752" s="3" t="s">
        <v>4490</v>
      </c>
      <c r="T752" s="4">
        <v>80.040000000000006</v>
      </c>
      <c r="U752" s="4">
        <v>31263.2550156</v>
      </c>
      <c r="V752" s="10">
        <v>31362.155015</v>
      </c>
      <c r="W752" s="4">
        <v>0</v>
      </c>
      <c r="X752" s="4">
        <v>142</v>
      </c>
      <c r="Y752" s="4">
        <v>62.34</v>
      </c>
      <c r="Z752" s="4">
        <v>80.040000000000006</v>
      </c>
      <c r="AA752" s="10">
        <v>41.360066142999997</v>
      </c>
      <c r="AB752" s="10">
        <v>46.912364608200001</v>
      </c>
      <c r="AC752" s="4">
        <v>7.9317539999999997</v>
      </c>
      <c r="AD752" s="4">
        <v>7.0863867019985998</v>
      </c>
      <c r="AE752" s="4">
        <v>7.8102236440335</v>
      </c>
      <c r="AF752" s="4">
        <v>35.898874999999997</v>
      </c>
      <c r="AG752" s="4">
        <v>22.8918884524855</v>
      </c>
      <c r="AH752" s="4">
        <v>27.0886545602003</v>
      </c>
      <c r="AI752" s="4">
        <v>15.796329</v>
      </c>
      <c r="AJ752" s="4">
        <v>16.907478000000001</v>
      </c>
    </row>
    <row r="753" spans="1:36" x14ac:dyDescent="0.3">
      <c r="A753" s="1" t="s">
        <v>747</v>
      </c>
      <c r="B753" s="2">
        <v>4980475</v>
      </c>
      <c r="C753" s="3" t="s">
        <v>2935</v>
      </c>
      <c r="D753" s="4">
        <v>1445.10715865</v>
      </c>
      <c r="E753" s="3" t="s">
        <v>3093</v>
      </c>
      <c r="F753" s="3" t="s">
        <v>3093</v>
      </c>
      <c r="G753" s="3" t="s">
        <v>3094</v>
      </c>
      <c r="H753" s="3" t="s">
        <v>3145</v>
      </c>
      <c r="I753" s="3" t="s">
        <v>3303</v>
      </c>
      <c r="J753" s="4">
        <v>-14.680648</v>
      </c>
      <c r="K753" s="4">
        <v>-17.052827000000001</v>
      </c>
      <c r="L753" s="4">
        <v>-15.085388999999999</v>
      </c>
      <c r="M753" s="4">
        <v>-1.8640350000000001</v>
      </c>
      <c r="N753" s="5">
        <v>8.9499999999999993</v>
      </c>
      <c r="O753" s="4">
        <v>7.6430400000000001</v>
      </c>
      <c r="P753" s="4">
        <v>1.401942</v>
      </c>
      <c r="Q753" s="4">
        <v>6.0237740000000004</v>
      </c>
      <c r="R753" s="4">
        <v>12.285016000000001</v>
      </c>
      <c r="S753" s="3" t="s">
        <v>4491</v>
      </c>
      <c r="T753" s="5">
        <v>8.9499999999999993</v>
      </c>
      <c r="U753" s="4">
        <v>1445.10715865</v>
      </c>
      <c r="V753" s="10">
        <v>1783.8441580000001</v>
      </c>
      <c r="W753" s="4">
        <v>11.173184357541899</v>
      </c>
      <c r="X753" s="5">
        <v>12.8</v>
      </c>
      <c r="Y753" s="5">
        <v>8.6700999999999997</v>
      </c>
      <c r="Z753" s="5">
        <v>8.9499999999999993</v>
      </c>
      <c r="AA753" s="10">
        <v>7.6725246463000003</v>
      </c>
      <c r="AB753" s="10">
        <v>8.8609474777999999</v>
      </c>
      <c r="AC753" s="4">
        <v>3.0557940000000001</v>
      </c>
      <c r="AD753" s="4">
        <v>4.3231941647290997</v>
      </c>
      <c r="AE753" s="4">
        <v>4.4719714831759001</v>
      </c>
      <c r="AF753" s="4">
        <v>6.0237740000000004</v>
      </c>
      <c r="AG753" s="4">
        <v>5.6300126023567003</v>
      </c>
      <c r="AH753" s="4">
        <v>5.8595995408746999</v>
      </c>
      <c r="AI753" s="4">
        <v>1.401942</v>
      </c>
      <c r="AJ753" s="4">
        <v>1.4039219999999999</v>
      </c>
    </row>
    <row r="754" spans="1:36" x14ac:dyDescent="0.3">
      <c r="A754" s="1" t="s">
        <v>748</v>
      </c>
      <c r="B754" s="2">
        <v>4337452</v>
      </c>
      <c r="C754" s="3" t="s">
        <v>2919</v>
      </c>
      <c r="D754" s="4">
        <v>45240.805718360003</v>
      </c>
      <c r="E754" s="3" t="s">
        <v>3093</v>
      </c>
      <c r="F754" s="3" t="s">
        <v>3093</v>
      </c>
      <c r="G754" s="3" t="s">
        <v>3094</v>
      </c>
      <c r="H754" s="3" t="s">
        <v>3147</v>
      </c>
      <c r="I754" s="3" t="s">
        <v>3148</v>
      </c>
      <c r="J754" s="4">
        <v>-0.92716900000000002</v>
      </c>
      <c r="K754" s="4">
        <v>-14.397790000000001</v>
      </c>
      <c r="L754" s="4">
        <v>-14.614791</v>
      </c>
      <c r="M754" s="4">
        <v>-5.1426470000000002</v>
      </c>
      <c r="N754" s="4">
        <v>9.1141179999999995</v>
      </c>
      <c r="O754" s="4" t="s">
        <v>2924</v>
      </c>
      <c r="P754" s="4">
        <v>1.211832</v>
      </c>
      <c r="Q754" s="4">
        <v>8.6560299999999994</v>
      </c>
      <c r="R754" s="4" t="s">
        <v>2924</v>
      </c>
      <c r="S754" s="3" t="s">
        <v>4492</v>
      </c>
      <c r="T754" s="4">
        <v>154.94</v>
      </c>
      <c r="U754" s="4">
        <v>45240.805718360003</v>
      </c>
      <c r="V754" s="10">
        <v>59293.805718000003</v>
      </c>
      <c r="W754" s="4">
        <v>2.3234800567961802</v>
      </c>
      <c r="X754" s="5">
        <v>214.5</v>
      </c>
      <c r="Y754" s="5">
        <v>147.93</v>
      </c>
      <c r="Z754" s="4">
        <v>9.1141179999999995</v>
      </c>
      <c r="AA754" s="10">
        <v>10.675136591299999</v>
      </c>
      <c r="AB754" s="10">
        <v>9.7438145265999996</v>
      </c>
      <c r="AC754" s="4">
        <v>6.475244</v>
      </c>
      <c r="AD754" s="4">
        <v>4.1050363339207001</v>
      </c>
      <c r="AE754" s="4">
        <v>5.6205919711338996</v>
      </c>
      <c r="AF754" s="4">
        <v>8.6560299999999994</v>
      </c>
      <c r="AG754" s="4">
        <v>5.7228670237002</v>
      </c>
      <c r="AH754" s="4">
        <v>7.8450593762093002</v>
      </c>
      <c r="AI754" s="4">
        <v>1.211832</v>
      </c>
      <c r="AJ754" s="4">
        <v>1.211832</v>
      </c>
    </row>
    <row r="755" spans="1:36" x14ac:dyDescent="0.3">
      <c r="A755" s="1" t="s">
        <v>749</v>
      </c>
      <c r="B755" s="2">
        <v>4098626</v>
      </c>
      <c r="C755" s="3" t="s">
        <v>2935</v>
      </c>
      <c r="D755" s="4">
        <v>1934.7593972</v>
      </c>
      <c r="E755" s="3" t="s">
        <v>2976</v>
      </c>
      <c r="F755" s="3" t="s">
        <v>2977</v>
      </c>
      <c r="G755" s="3" t="s">
        <v>3156</v>
      </c>
      <c r="H755" s="3" t="s">
        <v>3156</v>
      </c>
      <c r="I755" s="3" t="s">
        <v>2979</v>
      </c>
      <c r="J755" s="4">
        <v>-2.61233</v>
      </c>
      <c r="K755" s="4">
        <v>2.983425</v>
      </c>
      <c r="L755" s="4">
        <v>3.9018950000000001</v>
      </c>
      <c r="M755" s="4">
        <v>-3.419689</v>
      </c>
      <c r="N755" s="4">
        <v>33.285714285714299</v>
      </c>
      <c r="O755" s="4">
        <v>10.253024999999999</v>
      </c>
      <c r="P755" s="4">
        <v>1.171443</v>
      </c>
      <c r="Q755" s="4">
        <v>10.971458999999999</v>
      </c>
      <c r="R755" s="4">
        <v>14.174728</v>
      </c>
      <c r="S755" s="3" t="s">
        <v>4493</v>
      </c>
      <c r="T755" s="5">
        <v>9.32</v>
      </c>
      <c r="U755" s="4">
        <v>1934.7593972</v>
      </c>
      <c r="V755" s="10">
        <v>3079.8723970000001</v>
      </c>
      <c r="W755" s="4">
        <v>1.28755364806867</v>
      </c>
      <c r="X755" s="4">
        <v>10</v>
      </c>
      <c r="Y755" s="4">
        <v>7.74</v>
      </c>
      <c r="Z755" s="4">
        <v>32.587412999999998</v>
      </c>
      <c r="AA755" s="10">
        <v>20.560335318700002</v>
      </c>
      <c r="AB755" s="10">
        <v>29.2062298267</v>
      </c>
      <c r="AC755" s="4">
        <v>2.763757</v>
      </c>
      <c r="AD755" s="4">
        <v>2.6948818459725001</v>
      </c>
      <c r="AE755" s="4">
        <v>2.7470624319527999</v>
      </c>
      <c r="AF755" s="4">
        <v>10.971458999999999</v>
      </c>
      <c r="AG755" s="4">
        <v>10.822902903645099</v>
      </c>
      <c r="AH755" s="4">
        <v>10.8853018656378</v>
      </c>
      <c r="AI755" s="4">
        <v>1.171443</v>
      </c>
      <c r="AJ755" s="4">
        <v>1.171443</v>
      </c>
    </row>
    <row r="756" spans="1:36" x14ac:dyDescent="0.3">
      <c r="A756" s="1" t="s">
        <v>750</v>
      </c>
      <c r="B756" s="2">
        <v>18723020</v>
      </c>
      <c r="C756" s="3" t="s">
        <v>2956</v>
      </c>
      <c r="D756" s="4">
        <v>704.40776700000004</v>
      </c>
      <c r="E756" s="3" t="s">
        <v>2920</v>
      </c>
      <c r="F756" s="3" t="s">
        <v>2921</v>
      </c>
      <c r="G756" s="3" t="s">
        <v>2941</v>
      </c>
      <c r="H756" s="3" t="s">
        <v>2941</v>
      </c>
      <c r="I756" s="3" t="s">
        <v>2942</v>
      </c>
      <c r="J756" s="4">
        <v>108.04195799999999</v>
      </c>
      <c r="K756" s="4">
        <v>-15</v>
      </c>
      <c r="L756" s="4">
        <v>14.588348999999999</v>
      </c>
      <c r="M756" s="4">
        <v>-4.1999000000000002E-2</v>
      </c>
      <c r="N756" s="4" t="s">
        <v>2924</v>
      </c>
      <c r="O756" s="4" t="s">
        <v>2924</v>
      </c>
      <c r="P756" s="4">
        <v>2.068486</v>
      </c>
      <c r="Q756" s="4" t="s">
        <v>2924</v>
      </c>
      <c r="R756" s="4" t="s">
        <v>2924</v>
      </c>
      <c r="S756" s="3" t="s">
        <v>4494</v>
      </c>
      <c r="T756" s="4">
        <v>23.8</v>
      </c>
      <c r="U756" s="4">
        <v>704.40776700000004</v>
      </c>
      <c r="V756" s="10">
        <v>423.59576700000002</v>
      </c>
      <c r="W756" s="4">
        <v>0</v>
      </c>
      <c r="X756" s="4">
        <v>33.770000000000003</v>
      </c>
      <c r="Y756" s="4">
        <v>8.2370999999999999</v>
      </c>
      <c r="Z756" s="4" t="s">
        <v>2924</v>
      </c>
      <c r="AA756" s="10" t="s">
        <v>2924</v>
      </c>
      <c r="AB756" s="10" t="s">
        <v>2924</v>
      </c>
      <c r="AC756" s="4">
        <v>78.940695000000005</v>
      </c>
      <c r="AD756" s="4">
        <v>129.29089735372219</v>
      </c>
      <c r="AE756" s="4">
        <v>78.364570387294293</v>
      </c>
      <c r="AF756" s="4" t="s">
        <v>2924</v>
      </c>
      <c r="AG756" s="4" t="s">
        <v>2934</v>
      </c>
      <c r="AH756" s="4" t="s">
        <v>2934</v>
      </c>
      <c r="AI756" s="4">
        <v>2.068486</v>
      </c>
      <c r="AJ756" s="4">
        <v>2.068486</v>
      </c>
    </row>
    <row r="757" spans="1:36" x14ac:dyDescent="0.3">
      <c r="A757" s="1" t="s">
        <v>751</v>
      </c>
      <c r="B757" s="2">
        <v>4193280</v>
      </c>
      <c r="C757" s="3" t="s">
        <v>2935</v>
      </c>
      <c r="D757" s="4">
        <v>17823.385464840001</v>
      </c>
      <c r="E757" s="3" t="s">
        <v>2925</v>
      </c>
      <c r="F757" s="3" t="s">
        <v>2926</v>
      </c>
      <c r="G757" s="3" t="s">
        <v>2927</v>
      </c>
      <c r="H757" s="3" t="s">
        <v>2928</v>
      </c>
      <c r="I757" s="3" t="s">
        <v>2972</v>
      </c>
      <c r="J757" s="4">
        <v>53.182549999999999</v>
      </c>
      <c r="K757" s="4">
        <v>2.936194</v>
      </c>
      <c r="L757" s="4">
        <v>12.658358</v>
      </c>
      <c r="M757" s="5">
        <v>-2.0726079999999998</v>
      </c>
      <c r="N757" s="4">
        <v>15.622367000000001</v>
      </c>
      <c r="O757" s="4">
        <v>25.147718000000001</v>
      </c>
      <c r="P757" s="4">
        <v>5.7471629999999996</v>
      </c>
      <c r="Q757" s="4">
        <v>7.8451810000000002</v>
      </c>
      <c r="R757" s="4">
        <v>71.827011999999996</v>
      </c>
      <c r="S757" s="3" t="s">
        <v>4495</v>
      </c>
      <c r="T757" s="4">
        <v>218.76</v>
      </c>
      <c r="U757" s="4">
        <v>17823.385464840001</v>
      </c>
      <c r="V757" s="10">
        <v>20853.976463999999</v>
      </c>
      <c r="W757" s="4">
        <v>2.0113366246114501</v>
      </c>
      <c r="X757" s="5">
        <v>239.3</v>
      </c>
      <c r="Y757" s="4">
        <v>137.06</v>
      </c>
      <c r="Z757" s="4">
        <v>15.622367000000001</v>
      </c>
      <c r="AA757" s="10">
        <v>15.1516830585</v>
      </c>
      <c r="AB757" s="10">
        <v>15.727765012400001</v>
      </c>
      <c r="AC757" s="4">
        <v>1.553326</v>
      </c>
      <c r="AD757" s="4">
        <v>1.5230006561749001</v>
      </c>
      <c r="AE757" s="4">
        <v>1.5669037621748001</v>
      </c>
      <c r="AF757" s="4">
        <v>7.8451810000000002</v>
      </c>
      <c r="AG757" s="4">
        <v>10.747896784615699</v>
      </c>
      <c r="AH757" s="4">
        <v>11.0925339460166</v>
      </c>
      <c r="AI757" s="4">
        <v>5.7471629999999996</v>
      </c>
      <c r="AJ757" s="4">
        <v>6.3763550000000002</v>
      </c>
    </row>
    <row r="758" spans="1:36" x14ac:dyDescent="0.3">
      <c r="A758" s="1" t="s">
        <v>752</v>
      </c>
      <c r="B758" s="2">
        <v>4094000</v>
      </c>
      <c r="C758" s="3" t="s">
        <v>2935</v>
      </c>
      <c r="D758" s="4">
        <v>1647.67449708</v>
      </c>
      <c r="E758" s="3" t="s">
        <v>2945</v>
      </c>
      <c r="F758" s="3" t="s">
        <v>3021</v>
      </c>
      <c r="G758" s="3" t="s">
        <v>3157</v>
      </c>
      <c r="H758" s="3" t="s">
        <v>3157</v>
      </c>
      <c r="I758" s="3" t="s">
        <v>3366</v>
      </c>
      <c r="J758" s="4">
        <v>51.241379000000002</v>
      </c>
      <c r="K758" s="4">
        <v>-0.79167600000000005</v>
      </c>
      <c r="L758" s="4">
        <v>2.4766360000000001</v>
      </c>
      <c r="M758" s="4">
        <v>-9.3988849999999999</v>
      </c>
      <c r="N758" s="4" t="s">
        <v>2924</v>
      </c>
      <c r="O758" s="4">
        <v>22.608246999999999</v>
      </c>
      <c r="P758" s="4">
        <v>1.5453460000000001</v>
      </c>
      <c r="Q758" s="4">
        <v>6.152304</v>
      </c>
      <c r="R758" s="4">
        <v>9.2803660000000008</v>
      </c>
      <c r="S758" s="3" t="s">
        <v>4496</v>
      </c>
      <c r="T758" s="4">
        <v>43.86</v>
      </c>
      <c r="U758" s="4">
        <v>1647.67449708</v>
      </c>
      <c r="V758" s="10">
        <v>2495.3744969999998</v>
      </c>
      <c r="W758" s="4">
        <v>0</v>
      </c>
      <c r="X758" s="4">
        <v>51.81</v>
      </c>
      <c r="Y758" s="4">
        <v>27.51</v>
      </c>
      <c r="Z758" s="4" t="s">
        <v>2924</v>
      </c>
      <c r="AA758" s="10">
        <v>9.9455782312000007</v>
      </c>
      <c r="AB758" s="10">
        <v>11.7903225806</v>
      </c>
      <c r="AC758" s="4">
        <v>0.65685000000000004</v>
      </c>
      <c r="AD758" s="4">
        <v>0.65877517806700003</v>
      </c>
      <c r="AE758" s="4">
        <v>0.66532674692049998</v>
      </c>
      <c r="AF758" s="4">
        <v>6.152304</v>
      </c>
      <c r="AG758" s="4">
        <v>5.5520625141839997</v>
      </c>
      <c r="AH758" s="4">
        <v>5.5452766599999999</v>
      </c>
      <c r="AI758" s="4">
        <v>1.5453460000000001</v>
      </c>
      <c r="AJ758" s="4" t="s">
        <v>2924</v>
      </c>
    </row>
    <row r="759" spans="1:36" x14ac:dyDescent="0.3">
      <c r="A759" s="1" t="s">
        <v>753</v>
      </c>
      <c r="B759" s="2">
        <v>4964032</v>
      </c>
      <c r="C759" s="3" t="s">
        <v>2919</v>
      </c>
      <c r="D759" s="4">
        <v>1124.55822304</v>
      </c>
      <c r="E759" s="3" t="s">
        <v>2945</v>
      </c>
      <c r="F759" s="3" t="s">
        <v>3021</v>
      </c>
      <c r="G759" s="3" t="s">
        <v>3022</v>
      </c>
      <c r="H759" s="3" t="s">
        <v>3022</v>
      </c>
      <c r="I759" s="3" t="s">
        <v>3160</v>
      </c>
      <c r="J759" s="4">
        <v>17.507645</v>
      </c>
      <c r="K759" s="4">
        <v>14.147791</v>
      </c>
      <c r="L759" s="4">
        <v>-2.5673530000000002</v>
      </c>
      <c r="M759" s="4">
        <v>-7.297949</v>
      </c>
      <c r="N759" s="4">
        <v>50.393442999999998</v>
      </c>
      <c r="O759" s="4">
        <v>13.435314999999999</v>
      </c>
      <c r="P759" s="4">
        <v>1.9335770000000001</v>
      </c>
      <c r="Q759" s="4">
        <v>14.252133000000001</v>
      </c>
      <c r="R759" s="4">
        <v>11.908075</v>
      </c>
      <c r="S759" s="3" t="s">
        <v>4497</v>
      </c>
      <c r="T759" s="4">
        <v>30.74</v>
      </c>
      <c r="U759" s="4">
        <v>1124.55822304</v>
      </c>
      <c r="V759" s="10">
        <v>1234.434223</v>
      </c>
      <c r="W759" s="4">
        <v>0</v>
      </c>
      <c r="X759" s="4">
        <v>34.82</v>
      </c>
      <c r="Y759" s="4">
        <v>20.166699999999999</v>
      </c>
      <c r="Z759" s="4">
        <v>50.393442999999998</v>
      </c>
      <c r="AA759" s="10">
        <v>15.635808748700001</v>
      </c>
      <c r="AB759" s="10">
        <v>15.635808748700001</v>
      </c>
      <c r="AC759" s="4">
        <v>2.9110860000000001</v>
      </c>
      <c r="AD759" s="4">
        <v>2.9108797078825002</v>
      </c>
      <c r="AE759" s="4">
        <v>2.9108797078825002</v>
      </c>
      <c r="AF759" s="4">
        <v>14.252133000000001</v>
      </c>
      <c r="AG759" s="4">
        <v>12.3971541064937</v>
      </c>
      <c r="AH759" s="4">
        <v>12.3971541064937</v>
      </c>
      <c r="AI759" s="4">
        <v>1.9335770000000001</v>
      </c>
      <c r="AJ759" s="4" t="s">
        <v>2924</v>
      </c>
    </row>
    <row r="760" spans="1:36" x14ac:dyDescent="0.3">
      <c r="A760" s="1" t="s">
        <v>754</v>
      </c>
      <c r="B760" s="2">
        <v>4201049</v>
      </c>
      <c r="C760" s="3" t="s">
        <v>2919</v>
      </c>
      <c r="D760" s="4">
        <v>790.33920367999997</v>
      </c>
      <c r="E760" s="3" t="s">
        <v>2945</v>
      </c>
      <c r="F760" s="3" t="s">
        <v>2946</v>
      </c>
      <c r="G760" s="3" t="s">
        <v>2947</v>
      </c>
      <c r="H760" s="3" t="s">
        <v>2989</v>
      </c>
      <c r="I760" s="3" t="s">
        <v>2949</v>
      </c>
      <c r="J760" s="4">
        <v>1.6240019999999999</v>
      </c>
      <c r="K760" s="4">
        <v>31.247778</v>
      </c>
      <c r="L760" s="4">
        <v>17.729592</v>
      </c>
      <c r="M760" s="4">
        <v>6.674372</v>
      </c>
      <c r="N760" s="4" t="s">
        <v>2924</v>
      </c>
      <c r="O760" s="4" t="s">
        <v>2924</v>
      </c>
      <c r="P760" s="4">
        <v>11.269841</v>
      </c>
      <c r="Q760" s="4" t="s">
        <v>2924</v>
      </c>
      <c r="R760" s="4" t="s">
        <v>2924</v>
      </c>
      <c r="S760" s="3" t="s">
        <v>4498</v>
      </c>
      <c r="T760" s="4">
        <v>36.92</v>
      </c>
      <c r="U760" s="4">
        <v>790.33920367999997</v>
      </c>
      <c r="V760" s="10">
        <v>762.87420299999997</v>
      </c>
      <c r="W760" s="4">
        <v>0</v>
      </c>
      <c r="X760" s="4">
        <v>43.43</v>
      </c>
      <c r="Y760" s="4">
        <v>21</v>
      </c>
      <c r="Z760" s="4" t="s">
        <v>2924</v>
      </c>
      <c r="AA760" s="10" t="s">
        <v>2924</v>
      </c>
      <c r="AB760" s="10" t="s">
        <v>2924</v>
      </c>
      <c r="AC760" s="4">
        <v>19.538833</v>
      </c>
      <c r="AD760" s="4">
        <v>16.705335486625899</v>
      </c>
      <c r="AE760" s="4">
        <v>19.5268302191052</v>
      </c>
      <c r="AF760" s="4" t="s">
        <v>2924</v>
      </c>
      <c r="AG760" s="4" t="s">
        <v>2934</v>
      </c>
      <c r="AH760" s="4" t="s">
        <v>2934</v>
      </c>
      <c r="AI760" s="4">
        <v>11.269841</v>
      </c>
      <c r="AJ760" s="4">
        <v>21.794568999999999</v>
      </c>
    </row>
    <row r="761" spans="1:36" x14ac:dyDescent="0.3">
      <c r="A761" s="1" t="s">
        <v>755</v>
      </c>
      <c r="B761" s="2">
        <v>4094311</v>
      </c>
      <c r="C761" s="3" t="s">
        <v>2935</v>
      </c>
      <c r="D761" s="4">
        <v>59233.920053419999</v>
      </c>
      <c r="E761" s="3" t="s">
        <v>2976</v>
      </c>
      <c r="F761" s="3" t="s">
        <v>2977</v>
      </c>
      <c r="G761" s="3" t="s">
        <v>3133</v>
      </c>
      <c r="H761" s="3" t="s">
        <v>3395</v>
      </c>
      <c r="I761" s="3" t="s">
        <v>3276</v>
      </c>
      <c r="J761" s="4">
        <v>32.156601999999999</v>
      </c>
      <c r="K761" s="4">
        <v>12.520479</v>
      </c>
      <c r="L761" s="4">
        <v>-3.9481470000000001</v>
      </c>
      <c r="M761" s="4">
        <v>-3.4965410000000001</v>
      </c>
      <c r="N761" s="4">
        <v>150.058823529412</v>
      </c>
      <c r="O761" s="4">
        <v>28.913536000000001</v>
      </c>
      <c r="P761" s="4">
        <v>2.884255</v>
      </c>
      <c r="Q761" s="4">
        <v>30.477837999999998</v>
      </c>
      <c r="R761" s="4">
        <v>36.491838000000001</v>
      </c>
      <c r="S761" s="3" t="s">
        <v>4499</v>
      </c>
      <c r="T761" s="4">
        <v>178.57</v>
      </c>
      <c r="U761" s="4">
        <v>59233.920053419999</v>
      </c>
      <c r="V761" s="10">
        <v>78209.089053000003</v>
      </c>
      <c r="W761" s="4">
        <v>2.7328218625748999</v>
      </c>
      <c r="X761" s="4">
        <v>198</v>
      </c>
      <c r="Y761" s="4">
        <v>130</v>
      </c>
      <c r="Z761" s="4">
        <v>178.57</v>
      </c>
      <c r="AA761" s="10">
        <v>151.8065119442</v>
      </c>
      <c r="AB761" s="10">
        <v>124.57966484809999</v>
      </c>
      <c r="AC761" s="4">
        <v>14.550922999999999</v>
      </c>
      <c r="AD761" s="4">
        <v>13.1165621717362</v>
      </c>
      <c r="AE761" s="4">
        <v>13.9685915521915</v>
      </c>
      <c r="AF761" s="4">
        <v>30.477837999999998</v>
      </c>
      <c r="AG761" s="4">
        <v>24.8852980118353</v>
      </c>
      <c r="AH761" s="4">
        <v>26.6445326025767</v>
      </c>
      <c r="AI761" s="4">
        <v>2.884255</v>
      </c>
      <c r="AJ761" s="4">
        <v>6.6048970000000002</v>
      </c>
    </row>
    <row r="762" spans="1:36" x14ac:dyDescent="0.3">
      <c r="A762" s="1" t="s">
        <v>756</v>
      </c>
      <c r="B762" s="2">
        <v>4889095</v>
      </c>
      <c r="C762" s="3" t="s">
        <v>2935</v>
      </c>
      <c r="D762" s="4">
        <v>1924.7798089</v>
      </c>
      <c r="E762" s="3" t="s">
        <v>2930</v>
      </c>
      <c r="F762" s="3" t="s">
        <v>2953</v>
      </c>
      <c r="G762" s="3" t="s">
        <v>2954</v>
      </c>
      <c r="H762" s="3" t="s">
        <v>2955</v>
      </c>
      <c r="I762" s="3" t="s">
        <v>2979</v>
      </c>
      <c r="J762" s="4">
        <v>-35.038212999999999</v>
      </c>
      <c r="K762" s="4">
        <v>-23.845624000000001</v>
      </c>
      <c r="L762" s="4">
        <v>-5.8773419999999996</v>
      </c>
      <c r="M762" s="4">
        <v>-9.7959180000000003</v>
      </c>
      <c r="N762" s="4">
        <v>13</v>
      </c>
      <c r="O762" s="4">
        <v>167.42424199999999</v>
      </c>
      <c r="P762" s="4">
        <v>1.623329</v>
      </c>
      <c r="Q762" s="4" t="s">
        <v>2924</v>
      </c>
      <c r="R762" s="4">
        <v>12.523393</v>
      </c>
      <c r="S762" s="3" t="s">
        <v>4500</v>
      </c>
      <c r="T762" s="4">
        <v>11.05</v>
      </c>
      <c r="U762" s="4">
        <v>1924.7798089</v>
      </c>
      <c r="V762" s="10">
        <v>3291.798808</v>
      </c>
      <c r="W762" s="4">
        <v>0.361990950226244</v>
      </c>
      <c r="X762" s="4">
        <v>20.99</v>
      </c>
      <c r="Y762" s="5">
        <v>10.99</v>
      </c>
      <c r="Z762" s="4">
        <v>14.501312</v>
      </c>
      <c r="AA762" s="10" t="s">
        <v>2924</v>
      </c>
      <c r="AB762" s="10">
        <v>48.454286340700001</v>
      </c>
      <c r="AC762" s="5">
        <v>3.7549790000000001</v>
      </c>
      <c r="AD762" s="4">
        <v>8.2480076110811993</v>
      </c>
      <c r="AE762" s="4">
        <v>5.2059645591633004</v>
      </c>
      <c r="AF762" s="4" t="s">
        <v>2924</v>
      </c>
      <c r="AG762" s="4">
        <v>25.637062367601199</v>
      </c>
      <c r="AH762" s="4">
        <v>31.982661539800802</v>
      </c>
      <c r="AI762" s="4">
        <v>1.623329</v>
      </c>
      <c r="AJ762" s="4">
        <v>3.0150070000000002</v>
      </c>
    </row>
    <row r="763" spans="1:36" x14ac:dyDescent="0.3">
      <c r="A763" s="1" t="s">
        <v>757</v>
      </c>
      <c r="B763" s="2">
        <v>12907735</v>
      </c>
      <c r="C763" s="3" t="s">
        <v>2935</v>
      </c>
      <c r="D763" s="4">
        <v>3294.4776102000001</v>
      </c>
      <c r="E763" s="3" t="s">
        <v>2945</v>
      </c>
      <c r="F763" s="3" t="s">
        <v>2946</v>
      </c>
      <c r="G763" s="3" t="s">
        <v>2984</v>
      </c>
      <c r="H763" s="3" t="s">
        <v>3061</v>
      </c>
      <c r="I763" s="3" t="s">
        <v>3063</v>
      </c>
      <c r="J763" s="4">
        <v>-3.2782439999999999</v>
      </c>
      <c r="K763" s="4">
        <v>-17.418458999999999</v>
      </c>
      <c r="L763" s="4">
        <v>-4.876099</v>
      </c>
      <c r="M763" s="4">
        <v>-6.372935</v>
      </c>
      <c r="N763" s="4">
        <v>40.846682000000001</v>
      </c>
      <c r="O763" s="4">
        <v>32.722273000000001</v>
      </c>
      <c r="P763" s="4" t="s">
        <v>2924</v>
      </c>
      <c r="Q763" s="4">
        <v>13.579912</v>
      </c>
      <c r="R763" s="4">
        <v>73.167208000000002</v>
      </c>
      <c r="S763" s="3" t="s">
        <v>4501</v>
      </c>
      <c r="T763" s="4">
        <v>35.700000000000003</v>
      </c>
      <c r="U763" s="4">
        <v>3294.4776102000001</v>
      </c>
      <c r="V763" s="10">
        <v>4479.7446099999997</v>
      </c>
      <c r="W763" s="4">
        <v>0</v>
      </c>
      <c r="X763" s="4">
        <v>44.8</v>
      </c>
      <c r="Y763" s="4">
        <v>26.63</v>
      </c>
      <c r="Z763" s="4">
        <v>40.846682000000001</v>
      </c>
      <c r="AA763" s="10">
        <v>20.8588957055</v>
      </c>
      <c r="AB763" s="10">
        <v>20.426729835</v>
      </c>
      <c r="AC763" s="4">
        <v>5.9211710000000002</v>
      </c>
      <c r="AD763" s="4">
        <v>5.2833762533844002</v>
      </c>
      <c r="AE763" s="4">
        <v>5.7716038552389</v>
      </c>
      <c r="AF763" s="4">
        <v>13.579912</v>
      </c>
      <c r="AG763" s="4">
        <v>13.566136901027001</v>
      </c>
      <c r="AH763" s="4">
        <v>14.3264951653317</v>
      </c>
      <c r="AI763" s="4" t="s">
        <v>2924</v>
      </c>
      <c r="AJ763" s="4" t="s">
        <v>2924</v>
      </c>
    </row>
    <row r="764" spans="1:36" x14ac:dyDescent="0.3">
      <c r="A764" s="1" t="s">
        <v>758</v>
      </c>
      <c r="B764" s="2">
        <v>4094381</v>
      </c>
      <c r="C764" s="3" t="s">
        <v>2935</v>
      </c>
      <c r="D764" s="4">
        <v>6907.8280562999998</v>
      </c>
      <c r="E764" s="3" t="s">
        <v>2925</v>
      </c>
      <c r="F764" s="3" t="s">
        <v>2926</v>
      </c>
      <c r="G764" s="3" t="s">
        <v>3081</v>
      </c>
      <c r="H764" s="3" t="s">
        <v>3081</v>
      </c>
      <c r="I764" s="3" t="s">
        <v>3396</v>
      </c>
      <c r="J764" s="4">
        <v>10.079326999999999</v>
      </c>
      <c r="K764" s="4">
        <v>17.97588</v>
      </c>
      <c r="L764" s="4">
        <v>3.631418</v>
      </c>
      <c r="M764" s="4">
        <v>2.470097</v>
      </c>
      <c r="N764" s="4">
        <v>11.173021</v>
      </c>
      <c r="O764" s="4">
        <v>10.522311999999999</v>
      </c>
      <c r="P764" s="4">
        <v>3.518319</v>
      </c>
      <c r="Q764" s="4">
        <v>6.5904040000000004</v>
      </c>
      <c r="R764" s="4">
        <v>12.465013000000001</v>
      </c>
      <c r="S764" s="3" t="s">
        <v>4502</v>
      </c>
      <c r="T764" s="4">
        <v>434.34</v>
      </c>
      <c r="U764" s="4">
        <v>6907.8280562999998</v>
      </c>
      <c r="V764" s="10">
        <v>6356.1610559999999</v>
      </c>
      <c r="W764" s="4">
        <v>0.230234378597412</v>
      </c>
      <c r="X764" s="4">
        <v>476.48</v>
      </c>
      <c r="Y764" s="4">
        <v>328</v>
      </c>
      <c r="Z764" s="4">
        <v>11.173021</v>
      </c>
      <c r="AA764" s="10">
        <v>14.0109677419</v>
      </c>
      <c r="AB764" s="10">
        <v>13.1141304347</v>
      </c>
      <c r="AC764" s="4">
        <v>0.94903800000000005</v>
      </c>
      <c r="AD764" s="4">
        <v>1.0122692421438999</v>
      </c>
      <c r="AE764" s="4">
        <v>0.98209485366670002</v>
      </c>
      <c r="AF764" s="4">
        <v>6.5904040000000004</v>
      </c>
      <c r="AG764" s="4">
        <v>8.7986031339454005</v>
      </c>
      <c r="AH764" s="4">
        <v>7.1721480277143002</v>
      </c>
      <c r="AI764" s="4">
        <v>3.518319</v>
      </c>
      <c r="AJ764" s="4">
        <v>3.518319</v>
      </c>
    </row>
    <row r="765" spans="1:36" x14ac:dyDescent="0.3">
      <c r="A765" s="1" t="s">
        <v>759</v>
      </c>
      <c r="B765" s="2">
        <v>102643</v>
      </c>
      <c r="C765" s="3" t="s">
        <v>2919</v>
      </c>
      <c r="D765" s="4">
        <v>1367.3614132099999</v>
      </c>
      <c r="E765" s="3" t="s">
        <v>2930</v>
      </c>
      <c r="F765" s="3" t="s">
        <v>2931</v>
      </c>
      <c r="G765" s="3" t="s">
        <v>2931</v>
      </c>
      <c r="H765" s="3" t="s">
        <v>2932</v>
      </c>
      <c r="I765" s="3" t="s">
        <v>2933</v>
      </c>
      <c r="J765" s="4">
        <v>16.728763000000001</v>
      </c>
      <c r="K765" s="4">
        <v>7.8114249999999998</v>
      </c>
      <c r="L765" s="4">
        <v>-9.6857880000000005</v>
      </c>
      <c r="M765" s="4">
        <v>-8.7387130000000006</v>
      </c>
      <c r="N765" s="4">
        <v>20.886666666666699</v>
      </c>
      <c r="O765" s="4" t="s">
        <v>2924</v>
      </c>
      <c r="P765" s="4">
        <v>1.069064</v>
      </c>
      <c r="Q765" s="4" t="s">
        <v>2934</v>
      </c>
      <c r="R765" s="4" t="s">
        <v>2934</v>
      </c>
      <c r="S765" s="3" t="s">
        <v>4503</v>
      </c>
      <c r="T765" s="4">
        <v>31.33</v>
      </c>
      <c r="U765" s="4">
        <v>1367.3614132099999</v>
      </c>
      <c r="V765" s="10" t="s">
        <v>2934</v>
      </c>
      <c r="W765" s="4">
        <v>3.1918289179700001</v>
      </c>
      <c r="X765" s="4">
        <v>37.6</v>
      </c>
      <c r="Y765" s="4">
        <v>17.29</v>
      </c>
      <c r="Z765" s="4">
        <v>20.886666999999999</v>
      </c>
      <c r="AA765" s="10">
        <v>13.197135636000001</v>
      </c>
      <c r="AB765" s="10">
        <v>20.858854860099999</v>
      </c>
      <c r="AC765" s="4" t="s">
        <v>2934</v>
      </c>
      <c r="AD765" s="4" t="s">
        <v>2934</v>
      </c>
      <c r="AE765" s="4" t="s">
        <v>2934</v>
      </c>
      <c r="AF765" s="4" t="s">
        <v>2934</v>
      </c>
      <c r="AG765" s="4" t="s">
        <v>2934</v>
      </c>
      <c r="AH765" s="4" t="s">
        <v>2934</v>
      </c>
      <c r="AI765" s="4">
        <v>1.069064</v>
      </c>
      <c r="AJ765" s="4">
        <v>1.2423169999999999</v>
      </c>
    </row>
    <row r="766" spans="1:36" x14ac:dyDescent="0.3">
      <c r="A766" s="1" t="s">
        <v>760</v>
      </c>
      <c r="B766" s="2">
        <v>112178554</v>
      </c>
      <c r="C766" s="3" t="s">
        <v>2940</v>
      </c>
      <c r="D766" s="4">
        <v>624.39300000000003</v>
      </c>
      <c r="E766" s="3" t="s">
        <v>2930</v>
      </c>
      <c r="F766" s="3" t="s">
        <v>2953</v>
      </c>
      <c r="G766" s="3" t="s">
        <v>2954</v>
      </c>
      <c r="H766" s="3" t="s">
        <v>2955</v>
      </c>
      <c r="I766" s="3"/>
      <c r="J766" s="4">
        <v>-0.56850500000000004</v>
      </c>
      <c r="K766" s="4">
        <v>-2.8872849999999999</v>
      </c>
      <c r="L766" s="4">
        <v>-0.643818</v>
      </c>
      <c r="M766" s="4">
        <v>-1.961883</v>
      </c>
      <c r="N766" s="4" t="s">
        <v>2934</v>
      </c>
      <c r="O766" s="4" t="s">
        <v>2934</v>
      </c>
      <c r="P766" s="4" t="s">
        <v>2934</v>
      </c>
      <c r="Q766" s="4" t="s">
        <v>2934</v>
      </c>
      <c r="R766" s="4" t="s">
        <v>2934</v>
      </c>
      <c r="S766" s="3" t="s">
        <v>4504</v>
      </c>
      <c r="T766" s="4">
        <v>52.47</v>
      </c>
      <c r="U766" s="4">
        <v>624.39300000000003</v>
      </c>
      <c r="V766" s="10" t="s">
        <v>2934</v>
      </c>
      <c r="W766" s="4">
        <v>19.878765008576298</v>
      </c>
      <c r="X766" s="4">
        <v>54.48</v>
      </c>
      <c r="Y766" s="4">
        <v>51.870600000000003</v>
      </c>
      <c r="Z766" s="4" t="s">
        <v>2934</v>
      </c>
      <c r="AA766" s="10" t="s">
        <v>2934</v>
      </c>
      <c r="AB766" s="10" t="s">
        <v>2934</v>
      </c>
      <c r="AC766" s="4" t="s">
        <v>2934</v>
      </c>
      <c r="AD766" s="4" t="s">
        <v>2934</v>
      </c>
      <c r="AE766" s="4" t="s">
        <v>2934</v>
      </c>
      <c r="AF766" s="4" t="s">
        <v>2934</v>
      </c>
      <c r="AG766" s="4" t="s">
        <v>2934</v>
      </c>
      <c r="AH766" s="4" t="s">
        <v>2934</v>
      </c>
      <c r="AI766" s="4" t="s">
        <v>2934</v>
      </c>
      <c r="AJ766" s="4" t="s">
        <v>2934</v>
      </c>
    </row>
    <row r="767" spans="1:36" x14ac:dyDescent="0.3">
      <c r="A767" s="1" t="s">
        <v>761</v>
      </c>
      <c r="B767" s="2">
        <v>4400396</v>
      </c>
      <c r="C767" s="3" t="s">
        <v>2935</v>
      </c>
      <c r="D767" s="4">
        <v>463.34031447000001</v>
      </c>
      <c r="E767" s="3" t="s">
        <v>2925</v>
      </c>
      <c r="F767" s="3" t="s">
        <v>2980</v>
      </c>
      <c r="G767" s="3" t="s">
        <v>2981</v>
      </c>
      <c r="H767" s="3" t="s">
        <v>3163</v>
      </c>
      <c r="I767" s="3" t="s">
        <v>3249</v>
      </c>
      <c r="J767" s="4">
        <v>-38.231707</v>
      </c>
      <c r="K767" s="4">
        <v>2.6342449999999999</v>
      </c>
      <c r="L767" s="4">
        <v>-6.5498159999999999</v>
      </c>
      <c r="M767" s="4">
        <v>-2.471117</v>
      </c>
      <c r="N767" s="4">
        <v>5.0456580000000004</v>
      </c>
      <c r="O767" s="4">
        <v>3.9929049999999999</v>
      </c>
      <c r="P767" s="4" t="s">
        <v>2924</v>
      </c>
      <c r="Q767" s="4">
        <v>8.5139600000000009</v>
      </c>
      <c r="R767" s="4">
        <v>11.994408999999999</v>
      </c>
      <c r="S767" s="3" t="s">
        <v>4505</v>
      </c>
      <c r="T767" s="4">
        <v>30.39</v>
      </c>
      <c r="U767" s="4">
        <v>463.34031447000001</v>
      </c>
      <c r="V767" s="10">
        <v>1879.5673139999999</v>
      </c>
      <c r="W767" s="4">
        <v>6.7127344521224099</v>
      </c>
      <c r="X767" s="4">
        <v>51.35</v>
      </c>
      <c r="Y767" s="4">
        <v>28.25</v>
      </c>
      <c r="Z767" s="4">
        <v>5.0456580000000004</v>
      </c>
      <c r="AA767" s="10">
        <v>5.1894605623999999</v>
      </c>
      <c r="AB767" s="10">
        <v>5.2205551413000002</v>
      </c>
      <c r="AC767" s="4">
        <v>2.30951</v>
      </c>
      <c r="AD767" s="4">
        <v>2.3194833000715001</v>
      </c>
      <c r="AE767" s="4">
        <v>2.3231971986471001</v>
      </c>
      <c r="AF767" s="4">
        <v>8.5139600000000009</v>
      </c>
      <c r="AG767" s="4">
        <v>7.6496037732623998</v>
      </c>
      <c r="AH767" s="4">
        <v>7.6431258309491996</v>
      </c>
      <c r="AI767" s="4" t="s">
        <v>2924</v>
      </c>
      <c r="AJ767" s="4" t="s">
        <v>2924</v>
      </c>
    </row>
    <row r="768" spans="1:36" x14ac:dyDescent="0.3">
      <c r="A768" s="1" t="s">
        <v>2723</v>
      </c>
      <c r="B768" s="2">
        <v>4965647</v>
      </c>
      <c r="C768" s="3" t="s">
        <v>2919</v>
      </c>
      <c r="D768" s="4">
        <v>1523.92801528</v>
      </c>
      <c r="E768" s="3" t="s">
        <v>2945</v>
      </c>
      <c r="F768" s="3" t="s">
        <v>2990</v>
      </c>
      <c r="G768" s="3" t="s">
        <v>2990</v>
      </c>
      <c r="H768" s="3" t="s">
        <v>2991</v>
      </c>
      <c r="I768" s="3" t="s">
        <v>3030</v>
      </c>
      <c r="J768" s="18">
        <v>-14.522292999999999</v>
      </c>
      <c r="K768" s="18">
        <v>-15.063291</v>
      </c>
      <c r="L768" s="18">
        <v>2.6386229999999999</v>
      </c>
      <c r="M768" s="18">
        <v>-3.0346820000000001</v>
      </c>
      <c r="N768" s="4">
        <v>19.822747</v>
      </c>
      <c r="O768" s="4">
        <v>36.566757000000003</v>
      </c>
      <c r="P768" s="4">
        <v>2.0413749999999999</v>
      </c>
      <c r="Q768" s="4">
        <v>12.274476999999999</v>
      </c>
      <c r="R768" s="4">
        <v>200.586929</v>
      </c>
      <c r="S768" s="3" t="s">
        <v>6463</v>
      </c>
      <c r="T768" s="4">
        <v>26.84</v>
      </c>
      <c r="U768" s="4">
        <v>1523.92801528</v>
      </c>
      <c r="V768" s="10">
        <v>1517.0640149999999</v>
      </c>
      <c r="W768" s="4">
        <v>0</v>
      </c>
      <c r="X768" s="18">
        <v>49.25</v>
      </c>
      <c r="Y768" s="18">
        <v>25.52</v>
      </c>
      <c r="Z768" s="4">
        <v>19.822747</v>
      </c>
      <c r="AA768" s="10">
        <v>16.257798776400001</v>
      </c>
      <c r="AB768" s="10">
        <v>15.6008416549</v>
      </c>
      <c r="AC768" s="4">
        <v>2.13944</v>
      </c>
      <c r="AD768" s="4">
        <v>2.1374694345609999</v>
      </c>
      <c r="AE768" s="4">
        <v>2.133150613328</v>
      </c>
      <c r="AF768" s="4">
        <v>12.274476999999999</v>
      </c>
      <c r="AG768" s="4" t="s">
        <v>2934</v>
      </c>
      <c r="AH768" s="4">
        <v>12.2045088085563</v>
      </c>
      <c r="AI768" s="4">
        <v>2.0413749999999999</v>
      </c>
      <c r="AJ768" s="4">
        <v>3.0910980000000001</v>
      </c>
    </row>
    <row r="769" spans="1:36" x14ac:dyDescent="0.3">
      <c r="A769" s="1" t="s">
        <v>763</v>
      </c>
      <c r="B769" s="2">
        <v>106541243</v>
      </c>
      <c r="C769" s="3" t="s">
        <v>2940</v>
      </c>
      <c r="D769" s="4">
        <v>594.51800000000003</v>
      </c>
      <c r="E769" s="3" t="s">
        <v>2930</v>
      </c>
      <c r="F769" s="3" t="s">
        <v>2953</v>
      </c>
      <c r="G769" s="3" t="s">
        <v>2954</v>
      </c>
      <c r="H769" s="3" t="s">
        <v>2955</v>
      </c>
      <c r="I769" s="3"/>
      <c r="J769" s="4">
        <v>251.50293300000001</v>
      </c>
      <c r="K769" s="4">
        <v>11.125275</v>
      </c>
      <c r="L769" s="4">
        <v>-26.261150000000001</v>
      </c>
      <c r="M769" s="4">
        <v>0.84130799999999994</v>
      </c>
      <c r="N769" s="4" t="s">
        <v>2934</v>
      </c>
      <c r="O769" s="4" t="s">
        <v>2934</v>
      </c>
      <c r="P769" s="4" t="s">
        <v>2934</v>
      </c>
      <c r="Q769" s="4" t="s">
        <v>2934</v>
      </c>
      <c r="R769" s="4" t="s">
        <v>2934</v>
      </c>
      <c r="S769" s="3" t="s">
        <v>4507</v>
      </c>
      <c r="T769" s="5">
        <v>95.89</v>
      </c>
      <c r="U769" s="4">
        <v>594.51800000000003</v>
      </c>
      <c r="V769" s="10" t="s">
        <v>2934</v>
      </c>
      <c r="W769" s="4">
        <v>57.898550422359001</v>
      </c>
      <c r="X769" s="4">
        <v>146.87</v>
      </c>
      <c r="Y769" s="4">
        <v>26.01</v>
      </c>
      <c r="Z769" s="4" t="s">
        <v>2934</v>
      </c>
      <c r="AA769" s="10" t="s">
        <v>2934</v>
      </c>
      <c r="AB769" s="10" t="s">
        <v>2934</v>
      </c>
      <c r="AC769" s="4" t="s">
        <v>2934</v>
      </c>
      <c r="AD769" s="4" t="s">
        <v>2934</v>
      </c>
      <c r="AE769" s="4" t="s">
        <v>2934</v>
      </c>
      <c r="AF769" s="4" t="s">
        <v>2934</v>
      </c>
      <c r="AG769" s="4" t="s">
        <v>2934</v>
      </c>
      <c r="AH769" s="4" t="s">
        <v>2934</v>
      </c>
      <c r="AI769" s="4" t="s">
        <v>2934</v>
      </c>
      <c r="AJ769" s="4" t="s">
        <v>2934</v>
      </c>
    </row>
    <row r="770" spans="1:36" x14ac:dyDescent="0.3">
      <c r="A770" s="1" t="s">
        <v>764</v>
      </c>
      <c r="B770" s="2">
        <v>106590382</v>
      </c>
      <c r="C770" s="3" t="s">
        <v>2940</v>
      </c>
      <c r="D770" s="4">
        <v>4880.6099999999997</v>
      </c>
      <c r="E770" s="3" t="s">
        <v>2930</v>
      </c>
      <c r="F770" s="3" t="s">
        <v>2953</v>
      </c>
      <c r="G770" s="3" t="s">
        <v>2954</v>
      </c>
      <c r="H770" s="3" t="s">
        <v>2955</v>
      </c>
      <c r="I770" s="3"/>
      <c r="J770" s="4">
        <v>106.924644</v>
      </c>
      <c r="K770" s="4">
        <v>162.53229999999999</v>
      </c>
      <c r="L770" s="4">
        <v>44.181646000000001</v>
      </c>
      <c r="M770" s="4">
        <v>-8.4134620000000009</v>
      </c>
      <c r="N770" s="4" t="s">
        <v>2934</v>
      </c>
      <c r="O770" s="4" t="s">
        <v>2934</v>
      </c>
      <c r="P770" s="4" t="s">
        <v>2934</v>
      </c>
      <c r="Q770" s="4" t="s">
        <v>2934</v>
      </c>
      <c r="R770" s="4" t="s">
        <v>2934</v>
      </c>
      <c r="S770" s="3" t="s">
        <v>4508</v>
      </c>
      <c r="T770" s="4">
        <v>30.48</v>
      </c>
      <c r="U770" s="4">
        <v>4880.6099999999997</v>
      </c>
      <c r="V770" s="10" t="s">
        <v>2934</v>
      </c>
      <c r="W770" s="4">
        <v>1.05354330708661</v>
      </c>
      <c r="X770" s="4">
        <v>41.5</v>
      </c>
      <c r="Y770" s="4">
        <v>4.9400000000000004</v>
      </c>
      <c r="Z770" s="4" t="s">
        <v>2934</v>
      </c>
      <c r="AA770" s="10" t="s">
        <v>2934</v>
      </c>
      <c r="AB770" s="10" t="s">
        <v>2934</v>
      </c>
      <c r="AC770" s="4" t="s">
        <v>2934</v>
      </c>
      <c r="AD770" s="4" t="s">
        <v>2934</v>
      </c>
      <c r="AE770" s="4" t="s">
        <v>2934</v>
      </c>
      <c r="AF770" s="4" t="s">
        <v>2934</v>
      </c>
      <c r="AG770" s="4" t="s">
        <v>2934</v>
      </c>
      <c r="AH770" s="4" t="s">
        <v>2934</v>
      </c>
      <c r="AI770" s="4" t="s">
        <v>2934</v>
      </c>
      <c r="AJ770" s="4" t="s">
        <v>2934</v>
      </c>
    </row>
    <row r="771" spans="1:36" x14ac:dyDescent="0.3">
      <c r="A771" s="1" t="s">
        <v>765</v>
      </c>
      <c r="B771" s="2">
        <v>5733041</v>
      </c>
      <c r="C771" s="3" t="s">
        <v>2940</v>
      </c>
      <c r="D771" s="4">
        <v>1298.8876823000001</v>
      </c>
      <c r="E771" s="3" t="s">
        <v>2930</v>
      </c>
      <c r="F771" s="3" t="s">
        <v>2953</v>
      </c>
      <c r="G771" s="3" t="s">
        <v>2954</v>
      </c>
      <c r="H771" s="3" t="s">
        <v>2955</v>
      </c>
      <c r="I771" s="3"/>
      <c r="J771" s="4">
        <v>8.2027540000000005</v>
      </c>
      <c r="K771" s="4">
        <v>1.866339</v>
      </c>
      <c r="L771" s="4">
        <v>-0.848472</v>
      </c>
      <c r="M771" s="4">
        <v>-3.6774810000000002</v>
      </c>
      <c r="N771" s="4" t="s">
        <v>2934</v>
      </c>
      <c r="O771" s="4" t="s">
        <v>2934</v>
      </c>
      <c r="P771" s="4" t="s">
        <v>2934</v>
      </c>
      <c r="Q771" s="4" t="s">
        <v>2934</v>
      </c>
      <c r="R771" s="4" t="s">
        <v>2934</v>
      </c>
      <c r="S771" s="3" t="s">
        <v>4509</v>
      </c>
      <c r="T771" s="4">
        <v>91.15</v>
      </c>
      <c r="U771" s="4">
        <v>1298.8876823000001</v>
      </c>
      <c r="V771" s="10" t="s">
        <v>2934</v>
      </c>
      <c r="W771" s="4">
        <v>0.70319253976961005</v>
      </c>
      <c r="X771" s="4">
        <v>96.39</v>
      </c>
      <c r="Y771" s="4">
        <v>81.45</v>
      </c>
      <c r="Z771" s="4" t="s">
        <v>2934</v>
      </c>
      <c r="AA771" s="10" t="s">
        <v>2934</v>
      </c>
      <c r="AB771" s="10" t="s">
        <v>2934</v>
      </c>
      <c r="AC771" s="4" t="s">
        <v>2934</v>
      </c>
      <c r="AD771" s="4" t="s">
        <v>2934</v>
      </c>
      <c r="AE771" s="4" t="s">
        <v>2934</v>
      </c>
      <c r="AF771" s="4" t="s">
        <v>2934</v>
      </c>
      <c r="AG771" s="4" t="s">
        <v>2934</v>
      </c>
      <c r="AH771" s="4" t="s">
        <v>2934</v>
      </c>
      <c r="AI771" s="4" t="s">
        <v>2934</v>
      </c>
      <c r="AJ771" s="4" t="s">
        <v>2934</v>
      </c>
    </row>
    <row r="772" spans="1:36" x14ac:dyDescent="0.3">
      <c r="A772" s="1" t="s">
        <v>766</v>
      </c>
      <c r="B772" s="2">
        <v>19396826</v>
      </c>
      <c r="C772" s="3" t="s">
        <v>2940</v>
      </c>
      <c r="D772" s="4">
        <v>1919.3737140000001</v>
      </c>
      <c r="E772" s="3" t="s">
        <v>2920</v>
      </c>
      <c r="F772" s="3" t="s">
        <v>2921</v>
      </c>
      <c r="G772" s="3" t="s">
        <v>2941</v>
      </c>
      <c r="H772" s="3" t="s">
        <v>2941</v>
      </c>
      <c r="I772" s="3" t="s">
        <v>2942</v>
      </c>
      <c r="J772" s="4">
        <v>11.015491000000001</v>
      </c>
      <c r="K772" s="4">
        <v>34.067760999999997</v>
      </c>
      <c r="L772" s="4">
        <v>3.1175060000000001</v>
      </c>
      <c r="M772" s="4">
        <v>-0.60101700000000002</v>
      </c>
      <c r="N772" s="4" t="s">
        <v>2924</v>
      </c>
      <c r="O772" s="4" t="s">
        <v>2924</v>
      </c>
      <c r="P772" s="4">
        <v>4.1001839999999996</v>
      </c>
      <c r="Q772" s="4" t="s">
        <v>2924</v>
      </c>
      <c r="R772" s="4" t="s">
        <v>2924</v>
      </c>
      <c r="S772" s="3" t="s">
        <v>4510</v>
      </c>
      <c r="T772" s="4">
        <v>64.5</v>
      </c>
      <c r="U772" s="4">
        <v>1919.3737140000001</v>
      </c>
      <c r="V772" s="10">
        <v>1433.798714</v>
      </c>
      <c r="W772" s="4">
        <v>0</v>
      </c>
      <c r="X772" s="4">
        <v>77.599999999999994</v>
      </c>
      <c r="Y772" s="4">
        <v>25.6</v>
      </c>
      <c r="Z772" s="4" t="s">
        <v>2924</v>
      </c>
      <c r="AA772" s="10" t="s">
        <v>2924</v>
      </c>
      <c r="AB772" s="10" t="s">
        <v>2924</v>
      </c>
      <c r="AC772" s="4" t="s">
        <v>2934</v>
      </c>
      <c r="AD772" s="4" t="s">
        <v>2934</v>
      </c>
      <c r="AE772" s="4" t="s">
        <v>2934</v>
      </c>
      <c r="AF772" s="4" t="s">
        <v>2924</v>
      </c>
      <c r="AG772" s="4" t="s">
        <v>2924</v>
      </c>
      <c r="AH772" s="4" t="s">
        <v>2924</v>
      </c>
      <c r="AI772" s="4">
        <v>4.1001839999999996</v>
      </c>
      <c r="AJ772" s="4">
        <v>4.1001839999999996</v>
      </c>
    </row>
    <row r="773" spans="1:36" x14ac:dyDescent="0.3">
      <c r="A773" s="1" t="s">
        <v>767</v>
      </c>
      <c r="B773" s="2">
        <v>4096334</v>
      </c>
      <c r="C773" s="3" t="s">
        <v>2935</v>
      </c>
      <c r="D773" s="4">
        <v>43475.547866399997</v>
      </c>
      <c r="E773" s="3" t="s">
        <v>2930</v>
      </c>
      <c r="F773" s="3" t="s">
        <v>2953</v>
      </c>
      <c r="G773" s="3" t="s">
        <v>3101</v>
      </c>
      <c r="H773" s="3" t="s">
        <v>3101</v>
      </c>
      <c r="I773" s="3" t="s">
        <v>3304</v>
      </c>
      <c r="J773" s="4">
        <v>56.014054999999999</v>
      </c>
      <c r="K773" s="4">
        <v>21.524318000000001</v>
      </c>
      <c r="L773" s="4">
        <v>0.22573399999999999</v>
      </c>
      <c r="M773" s="4">
        <v>-1.6136360000000001</v>
      </c>
      <c r="N773" s="4">
        <v>13.9803</v>
      </c>
      <c r="O773" s="4">
        <v>4.6089002655450697</v>
      </c>
      <c r="P773" s="4">
        <v>2.518141</v>
      </c>
      <c r="Q773" s="4" t="s">
        <v>2934</v>
      </c>
      <c r="R773" s="4" t="s">
        <v>2934</v>
      </c>
      <c r="S773" s="3" t="s">
        <v>4511</v>
      </c>
      <c r="T773" s="4">
        <v>173.16</v>
      </c>
      <c r="U773" s="4">
        <v>43475.547866399997</v>
      </c>
      <c r="V773" s="10" t="s">
        <v>2934</v>
      </c>
      <c r="W773" s="4">
        <v>1.6170016170016199</v>
      </c>
      <c r="X773" s="4">
        <v>188.26</v>
      </c>
      <c r="Y773" s="4">
        <v>96.454999999999998</v>
      </c>
      <c r="Z773" s="4">
        <v>13.9803</v>
      </c>
      <c r="AA773" s="10">
        <v>13.500596440000001</v>
      </c>
      <c r="AB773" s="10">
        <v>12.525325881900001</v>
      </c>
      <c r="AC773" s="4" t="s">
        <v>2934</v>
      </c>
      <c r="AD773" s="4" t="s">
        <v>2934</v>
      </c>
      <c r="AE773" s="4" t="s">
        <v>2934</v>
      </c>
      <c r="AF773" s="4" t="s">
        <v>2934</v>
      </c>
      <c r="AG773" s="4" t="s">
        <v>2934</v>
      </c>
      <c r="AH773" s="4" t="s">
        <v>2934</v>
      </c>
      <c r="AI773" s="4">
        <v>2.518141</v>
      </c>
      <c r="AJ773" s="4">
        <v>2.5559050000000001</v>
      </c>
    </row>
    <row r="774" spans="1:36" x14ac:dyDescent="0.3">
      <c r="A774" s="1" t="s">
        <v>768</v>
      </c>
      <c r="B774" s="2">
        <v>101437756</v>
      </c>
      <c r="C774" s="3" t="s">
        <v>2919</v>
      </c>
      <c r="D774" s="4">
        <v>1679.1379979999999</v>
      </c>
      <c r="E774" s="3" t="s">
        <v>2936</v>
      </c>
      <c r="F774" s="3" t="s">
        <v>2937</v>
      </c>
      <c r="G774" s="3" t="s">
        <v>3037</v>
      </c>
      <c r="H774" s="3" t="s">
        <v>3037</v>
      </c>
      <c r="I774" s="3" t="s">
        <v>3397</v>
      </c>
      <c r="J774" s="4">
        <v>12.206573000000001</v>
      </c>
      <c r="K774" s="4">
        <v>-4.5527160000000002</v>
      </c>
      <c r="L774" s="4">
        <v>-3.91316</v>
      </c>
      <c r="M774" s="4">
        <v>-6.8831170000000004</v>
      </c>
      <c r="N774" s="4" t="s">
        <v>2924</v>
      </c>
      <c r="O774" s="4">
        <v>91.221373999999997</v>
      </c>
      <c r="P774" s="4">
        <v>2.4666299999999999</v>
      </c>
      <c r="Q774" s="4">
        <v>17.609303000000001</v>
      </c>
      <c r="R774" s="4">
        <v>133.67898299999999</v>
      </c>
      <c r="S774" s="3" t="s">
        <v>4512</v>
      </c>
      <c r="T774" s="4">
        <v>35.85</v>
      </c>
      <c r="U774" s="4">
        <v>1679.1379979999999</v>
      </c>
      <c r="V774" s="10">
        <v>2459.1919979999998</v>
      </c>
      <c r="W774" s="4">
        <v>0</v>
      </c>
      <c r="X774" s="4">
        <v>41.47</v>
      </c>
      <c r="Y774" s="4">
        <v>28.004999999999999</v>
      </c>
      <c r="Z774" s="4" t="s">
        <v>2924</v>
      </c>
      <c r="AA774" s="10">
        <v>22.7143128682</v>
      </c>
      <c r="AB774" s="10">
        <v>26.49021303</v>
      </c>
      <c r="AC774" s="4">
        <v>1.4224190000000001</v>
      </c>
      <c r="AD774" s="4">
        <v>1.2361786503129</v>
      </c>
      <c r="AE774" s="4">
        <v>1.3759770236604001</v>
      </c>
      <c r="AF774" s="4">
        <v>17.609303000000001</v>
      </c>
      <c r="AG774" s="4">
        <v>11.985341877238501</v>
      </c>
      <c r="AH774" s="4">
        <v>13.8728391411651</v>
      </c>
      <c r="AI774" s="4">
        <v>2.4666299999999999</v>
      </c>
      <c r="AJ774" s="4" t="s">
        <v>2924</v>
      </c>
    </row>
    <row r="775" spans="1:36" x14ac:dyDescent="0.3">
      <c r="A775" s="1" t="s">
        <v>769</v>
      </c>
      <c r="B775" s="2">
        <v>28827980</v>
      </c>
      <c r="C775" s="3" t="s">
        <v>2919</v>
      </c>
      <c r="D775" s="4">
        <v>3276.6706773599999</v>
      </c>
      <c r="E775" s="3" t="s">
        <v>2930</v>
      </c>
      <c r="F775" s="3" t="s">
        <v>2953</v>
      </c>
      <c r="G775" s="3" t="s">
        <v>2953</v>
      </c>
      <c r="H775" s="3" t="s">
        <v>3040</v>
      </c>
      <c r="I775" s="3" t="s">
        <v>3063</v>
      </c>
      <c r="J775" s="4">
        <v>-35.304054000000001</v>
      </c>
      <c r="K775" s="4">
        <v>40.808824000000001</v>
      </c>
      <c r="L775" s="4">
        <v>7.9887220000000001</v>
      </c>
      <c r="M775" s="4">
        <v>-2.046036</v>
      </c>
      <c r="N775" s="4">
        <v>28.869347000000001</v>
      </c>
      <c r="O775" s="4">
        <v>22.573674</v>
      </c>
      <c r="P775" s="4">
        <v>7.1722849999999996</v>
      </c>
      <c r="Q775" s="4">
        <v>18.143267999999999</v>
      </c>
      <c r="R775" s="4">
        <v>16.967358999999998</v>
      </c>
      <c r="S775" s="3" t="s">
        <v>4513</v>
      </c>
      <c r="T775" s="4">
        <v>11.49</v>
      </c>
      <c r="U775" s="4">
        <v>3276.6706773599999</v>
      </c>
      <c r="V775" s="10">
        <v>2623.1536769999998</v>
      </c>
      <c r="W775" s="4">
        <v>0</v>
      </c>
      <c r="X775" s="4">
        <v>18.760000000000002</v>
      </c>
      <c r="Y775" s="5">
        <v>6.5749000000000004</v>
      </c>
      <c r="Z775" s="4">
        <v>28.869347000000001</v>
      </c>
      <c r="AA775" s="10">
        <v>21.541057367800001</v>
      </c>
      <c r="AB775" s="10">
        <v>24.7155241024</v>
      </c>
      <c r="AC775" s="4">
        <v>3.5958830000000002</v>
      </c>
      <c r="AD775" s="4">
        <v>3.0288331685258001</v>
      </c>
      <c r="AE775" s="4">
        <v>3.4977680626801999</v>
      </c>
      <c r="AF775" s="4">
        <v>18.143267999999999</v>
      </c>
      <c r="AG775" s="4">
        <v>11.667680847353999</v>
      </c>
      <c r="AH775" s="4">
        <v>14.092434707713799</v>
      </c>
      <c r="AI775" s="4">
        <v>7.1722849999999996</v>
      </c>
      <c r="AJ775" s="4">
        <v>8.2960290000000008</v>
      </c>
    </row>
    <row r="776" spans="1:36" x14ac:dyDescent="0.3">
      <c r="A776" s="1" t="s">
        <v>770</v>
      </c>
      <c r="B776" s="2">
        <v>4993797</v>
      </c>
      <c r="C776" s="3" t="s">
        <v>2935</v>
      </c>
      <c r="D776" s="4">
        <v>1364.35693795</v>
      </c>
      <c r="E776" s="3" t="s">
        <v>2936</v>
      </c>
      <c r="F776" s="3" t="s">
        <v>2937</v>
      </c>
      <c r="G776" s="3" t="s">
        <v>3037</v>
      </c>
      <c r="H776" s="3" t="s">
        <v>3037</v>
      </c>
      <c r="I776" s="3" t="s">
        <v>3159</v>
      </c>
      <c r="J776" s="4">
        <v>12.380122</v>
      </c>
      <c r="K776" s="4">
        <v>-0.99846400000000002</v>
      </c>
      <c r="L776" s="4">
        <v>-12.013652</v>
      </c>
      <c r="M776" s="4">
        <v>-10.610264000000001</v>
      </c>
      <c r="N776" s="5">
        <v>6.8527380000000004</v>
      </c>
      <c r="O776" s="4">
        <v>5.0273009999999996</v>
      </c>
      <c r="P776" s="4">
        <v>1.226801</v>
      </c>
      <c r="Q776" s="5">
        <v>5.9359840000000004</v>
      </c>
      <c r="R776" s="4">
        <v>7.4141149999999998</v>
      </c>
      <c r="S776" s="3" t="s">
        <v>4514</v>
      </c>
      <c r="T776" s="4">
        <v>12.89</v>
      </c>
      <c r="U776" s="4">
        <v>1364.35693795</v>
      </c>
      <c r="V776" s="10">
        <v>1172.356937</v>
      </c>
      <c r="W776" s="4">
        <v>0</v>
      </c>
      <c r="X776" s="4">
        <v>15.645</v>
      </c>
      <c r="Y776" s="4">
        <v>9.44</v>
      </c>
      <c r="Z776" s="5">
        <v>6.8527380000000004</v>
      </c>
      <c r="AA776" s="10">
        <v>17.6987505148</v>
      </c>
      <c r="AB776" s="10">
        <v>16.163009404299999</v>
      </c>
      <c r="AC776" s="4">
        <v>0.497394</v>
      </c>
      <c r="AD776" s="4">
        <v>0.51003086095880001</v>
      </c>
      <c r="AE776" s="4">
        <v>0.49779497133880002</v>
      </c>
      <c r="AF776" s="5">
        <v>5.9359840000000004</v>
      </c>
      <c r="AG776" s="4">
        <v>7.4656581565820996</v>
      </c>
      <c r="AH776" s="4">
        <v>7.1762308492914002</v>
      </c>
      <c r="AI776" s="4">
        <v>1.226801</v>
      </c>
      <c r="AJ776" s="4">
        <v>1.5761799999999999</v>
      </c>
    </row>
    <row r="777" spans="1:36" x14ac:dyDescent="0.3">
      <c r="A777" s="1" t="s">
        <v>771</v>
      </c>
      <c r="B777" s="2">
        <v>5720652</v>
      </c>
      <c r="C777" s="3" t="s">
        <v>2935</v>
      </c>
      <c r="D777" s="4">
        <v>3271.54146962</v>
      </c>
      <c r="E777" s="3" t="s">
        <v>2930</v>
      </c>
      <c r="F777" s="3" t="s">
        <v>2953</v>
      </c>
      <c r="G777" s="3" t="s">
        <v>2954</v>
      </c>
      <c r="H777" s="3" t="s">
        <v>2955</v>
      </c>
      <c r="I777" s="3"/>
      <c r="J777" s="4">
        <v>5.8754410000000004</v>
      </c>
      <c r="K777" s="4">
        <v>-8.6206899999999997</v>
      </c>
      <c r="L777" s="4">
        <v>-3.6363639999999999</v>
      </c>
      <c r="M777" s="4">
        <v>-3.0139939999999998</v>
      </c>
      <c r="N777" s="4" t="s">
        <v>2934</v>
      </c>
      <c r="O777" s="4" t="s">
        <v>2934</v>
      </c>
      <c r="P777" s="4" t="s">
        <v>2934</v>
      </c>
      <c r="Q777" s="4" t="s">
        <v>2934</v>
      </c>
      <c r="R777" s="4" t="s">
        <v>2934</v>
      </c>
      <c r="S777" s="3" t="s">
        <v>4515</v>
      </c>
      <c r="T777" s="4">
        <v>9.01</v>
      </c>
      <c r="U777" s="4">
        <v>3271.54146962</v>
      </c>
      <c r="V777" s="10">
        <v>4352.3020690000003</v>
      </c>
      <c r="W777" s="4">
        <v>8.6570477247502797</v>
      </c>
      <c r="X777" s="5">
        <v>10.039999999999999</v>
      </c>
      <c r="Y777" s="5">
        <v>8.02</v>
      </c>
      <c r="Z777" s="4" t="s">
        <v>2934</v>
      </c>
      <c r="AA777" s="10" t="s">
        <v>2934</v>
      </c>
      <c r="AB777" s="10" t="s">
        <v>2934</v>
      </c>
      <c r="AC777" s="4" t="s">
        <v>2934</v>
      </c>
      <c r="AD777" s="4" t="s">
        <v>2934</v>
      </c>
      <c r="AE777" s="4" t="s">
        <v>2934</v>
      </c>
      <c r="AF777" s="4" t="s">
        <v>2934</v>
      </c>
      <c r="AG777" s="4" t="s">
        <v>2934</v>
      </c>
      <c r="AH777" s="4" t="s">
        <v>2934</v>
      </c>
      <c r="AI777" s="4" t="s">
        <v>2934</v>
      </c>
      <c r="AJ777" s="4" t="s">
        <v>2934</v>
      </c>
    </row>
    <row r="778" spans="1:36" x14ac:dyDescent="0.3">
      <c r="A778" s="1" t="s">
        <v>772</v>
      </c>
      <c r="B778" s="2">
        <v>4556424</v>
      </c>
      <c r="C778" s="3" t="s">
        <v>2919</v>
      </c>
      <c r="D778" s="4">
        <v>19070.172441809998</v>
      </c>
      <c r="E778" s="3" t="s">
        <v>2945</v>
      </c>
      <c r="F778" s="3" t="s">
        <v>2946</v>
      </c>
      <c r="G778" s="3" t="s">
        <v>2947</v>
      </c>
      <c r="H778" s="3" t="s">
        <v>2989</v>
      </c>
      <c r="I778" s="3" t="s">
        <v>2949</v>
      </c>
      <c r="J778" s="4">
        <v>55.561048</v>
      </c>
      <c r="K778" s="4">
        <v>62.860100000000003</v>
      </c>
      <c r="L778" s="4">
        <v>19.794442</v>
      </c>
      <c r="M778" s="4">
        <v>-7.4090000000000003E-2</v>
      </c>
      <c r="N778" s="4">
        <v>19.599336000000001</v>
      </c>
      <c r="O778" s="4">
        <v>21.748445</v>
      </c>
      <c r="P778" s="4">
        <v>9.5847719999999992</v>
      </c>
      <c r="Q778" s="4">
        <v>70.739243999999999</v>
      </c>
      <c r="R778" s="4">
        <v>16.091214000000001</v>
      </c>
      <c r="S778" s="3" t="s">
        <v>4516</v>
      </c>
      <c r="T778" s="4">
        <v>94.41</v>
      </c>
      <c r="U778" s="4">
        <v>19070.172441809998</v>
      </c>
      <c r="V778" s="10">
        <v>18258.435441000001</v>
      </c>
      <c r="W778" s="4">
        <v>0</v>
      </c>
      <c r="X778" s="4">
        <v>107.8599</v>
      </c>
      <c r="Y778" s="4">
        <v>48.7</v>
      </c>
      <c r="Z778" s="4">
        <v>19.599336000000001</v>
      </c>
      <c r="AA778" s="10">
        <v>25.875678342299999</v>
      </c>
      <c r="AB778" s="10">
        <v>26.719307182800001</v>
      </c>
      <c r="AC778" s="4">
        <v>6.2681880000000003</v>
      </c>
      <c r="AD778" s="4">
        <v>5.8940157543174001</v>
      </c>
      <c r="AE778" s="4">
        <v>6.1658348839265997</v>
      </c>
      <c r="AF778" s="4">
        <v>70.739243999999999</v>
      </c>
      <c r="AG778" s="4">
        <v>16.960472527114199</v>
      </c>
      <c r="AH778" s="4">
        <v>18.876702570143699</v>
      </c>
      <c r="AI778" s="4">
        <v>9.5847719999999992</v>
      </c>
      <c r="AJ778" s="4">
        <v>13.147194000000001</v>
      </c>
    </row>
    <row r="779" spans="1:36" x14ac:dyDescent="0.3">
      <c r="A779" s="1" t="s">
        <v>773</v>
      </c>
      <c r="B779" s="2">
        <v>8418777</v>
      </c>
      <c r="C779" s="3" t="s">
        <v>2956</v>
      </c>
      <c r="D779" s="4">
        <v>598.34092599999997</v>
      </c>
      <c r="E779" s="3" t="s">
        <v>2925</v>
      </c>
      <c r="F779" s="3" t="s">
        <v>2996</v>
      </c>
      <c r="G779" s="3" t="s">
        <v>3120</v>
      </c>
      <c r="H779" s="3" t="s">
        <v>3121</v>
      </c>
      <c r="I779" s="3" t="s">
        <v>3237</v>
      </c>
      <c r="J779" s="4">
        <v>1294.658754</v>
      </c>
      <c r="K779" s="4">
        <v>85.331230000000005</v>
      </c>
      <c r="L779" s="4">
        <v>2.6200869999999998</v>
      </c>
      <c r="M779" s="4">
        <v>-11.119516000000001</v>
      </c>
      <c r="N779" s="4" t="s">
        <v>2924</v>
      </c>
      <c r="O779" s="4" t="s">
        <v>2924</v>
      </c>
      <c r="P779" s="4">
        <v>7.8307229999999999</v>
      </c>
      <c r="Q779" s="4" t="s">
        <v>2924</v>
      </c>
      <c r="R779" s="4" t="s">
        <v>2924</v>
      </c>
      <c r="S779" s="3" t="s">
        <v>4517</v>
      </c>
      <c r="T779" s="4">
        <v>47</v>
      </c>
      <c r="U779" s="4">
        <v>598.34092599999997</v>
      </c>
      <c r="V779" s="10">
        <v>610.16294600000003</v>
      </c>
      <c r="W779" s="4">
        <v>0</v>
      </c>
      <c r="X779" s="4">
        <v>58.5</v>
      </c>
      <c r="Y779" s="5">
        <v>2.9020000000000001</v>
      </c>
      <c r="Z779" s="4" t="s">
        <v>2924</v>
      </c>
      <c r="AA779" s="10" t="s">
        <v>2934</v>
      </c>
      <c r="AB779" s="10" t="s">
        <v>2934</v>
      </c>
      <c r="AC779" s="4">
        <v>41.09422</v>
      </c>
      <c r="AD779" s="4" t="s">
        <v>2934</v>
      </c>
      <c r="AE779" s="4" t="s">
        <v>2934</v>
      </c>
      <c r="AF779" s="4" t="s">
        <v>2924</v>
      </c>
      <c r="AG779" s="4" t="s">
        <v>2934</v>
      </c>
      <c r="AH779" s="4" t="s">
        <v>2934</v>
      </c>
      <c r="AI779" s="4">
        <v>7.8307229999999999</v>
      </c>
      <c r="AJ779" s="4">
        <v>8.0177409999999991</v>
      </c>
    </row>
    <row r="780" spans="1:36" x14ac:dyDescent="0.3">
      <c r="A780" s="1" t="s">
        <v>774</v>
      </c>
      <c r="B780" s="2">
        <v>4160234</v>
      </c>
      <c r="C780" s="3" t="s">
        <v>2935</v>
      </c>
      <c r="D780" s="4">
        <v>7376.2336776100001</v>
      </c>
      <c r="E780" s="3" t="s">
        <v>2945</v>
      </c>
      <c r="F780" s="3" t="s">
        <v>2946</v>
      </c>
      <c r="G780" s="3" t="s">
        <v>2947</v>
      </c>
      <c r="H780" s="3" t="s">
        <v>2948</v>
      </c>
      <c r="I780" s="3" t="s">
        <v>2949</v>
      </c>
      <c r="J780" s="4">
        <v>-9.7711880000000004</v>
      </c>
      <c r="K780" s="4">
        <v>5.5009560000000004</v>
      </c>
      <c r="L780" s="4">
        <v>-5.7209079999999997</v>
      </c>
      <c r="M780" s="4">
        <v>-2.3869660000000001</v>
      </c>
      <c r="N780" s="4">
        <v>28.732341999999999</v>
      </c>
      <c r="O780" s="4">
        <v>24.844101999999999</v>
      </c>
      <c r="P780" s="4">
        <v>2.976356</v>
      </c>
      <c r="Q780" s="4">
        <v>18.432977000000001</v>
      </c>
      <c r="R780" s="4">
        <v>29.640046999999999</v>
      </c>
      <c r="S780" s="3" t="s">
        <v>4518</v>
      </c>
      <c r="T780" s="4">
        <v>77.290000000000006</v>
      </c>
      <c r="U780" s="4">
        <v>7376.2336776100001</v>
      </c>
      <c r="V780" s="10">
        <v>6950.9096769999996</v>
      </c>
      <c r="W780" s="4">
        <v>1.70785353862078</v>
      </c>
      <c r="X780" s="4">
        <v>87.12</v>
      </c>
      <c r="Y780" s="4">
        <v>66.349999999999994</v>
      </c>
      <c r="Z780" s="4">
        <v>28.732341999999999</v>
      </c>
      <c r="AA780" s="10">
        <v>19.036945812799999</v>
      </c>
      <c r="AB780" s="10">
        <v>19.036945812799999</v>
      </c>
      <c r="AC780" s="4">
        <v>5.4571680000000002</v>
      </c>
      <c r="AD780" s="4">
        <v>5.1286303752264004</v>
      </c>
      <c r="AE780" s="4">
        <v>5.1286303752264004</v>
      </c>
      <c r="AF780" s="4">
        <v>18.432977000000001</v>
      </c>
      <c r="AG780" s="4">
        <v>12.888762612646</v>
      </c>
      <c r="AH780" s="4">
        <v>12.888762612646</v>
      </c>
      <c r="AI780" s="4">
        <v>2.976356</v>
      </c>
      <c r="AJ780" s="4">
        <v>4.8846619999999996</v>
      </c>
    </row>
    <row r="781" spans="1:36" x14ac:dyDescent="0.3">
      <c r="A781" s="1" t="s">
        <v>775</v>
      </c>
      <c r="B781" s="2">
        <v>4913589</v>
      </c>
      <c r="C781" s="3" t="s">
        <v>2935</v>
      </c>
      <c r="D781" s="4">
        <v>1301.6643999999999</v>
      </c>
      <c r="E781" s="3" t="s">
        <v>3006</v>
      </c>
      <c r="F781" s="3" t="s">
        <v>3007</v>
      </c>
      <c r="G781" s="3" t="s">
        <v>3008</v>
      </c>
      <c r="H781" s="3" t="s">
        <v>3009</v>
      </c>
      <c r="I781" s="3" t="s">
        <v>3398</v>
      </c>
      <c r="J781" s="4">
        <v>11.382114</v>
      </c>
      <c r="K781" s="4">
        <v>-18.646080999999999</v>
      </c>
      <c r="L781" s="4">
        <v>-9.0909089999999999</v>
      </c>
      <c r="M781" s="4">
        <v>-6.9293480000000001</v>
      </c>
      <c r="N781" s="4">
        <v>8.7764249999999997</v>
      </c>
      <c r="O781" s="4">
        <v>7.5523699999999998</v>
      </c>
      <c r="P781" s="4">
        <v>0.936496</v>
      </c>
      <c r="Q781" s="4">
        <v>5.5652879999999998</v>
      </c>
      <c r="R781" s="4">
        <v>12.556540999999999</v>
      </c>
      <c r="S781" s="3" t="s">
        <v>4519</v>
      </c>
      <c r="T781" s="4">
        <v>13.7</v>
      </c>
      <c r="U781" s="4">
        <v>1301.6643999999999</v>
      </c>
      <c r="V781" s="10">
        <v>2488.7064</v>
      </c>
      <c r="W781" s="4">
        <v>2.33576642335766</v>
      </c>
      <c r="X781" s="4">
        <v>17.12</v>
      </c>
      <c r="Y781" s="4">
        <v>10.71</v>
      </c>
      <c r="Z781" s="4">
        <v>6.9862320000000002</v>
      </c>
      <c r="AA781" s="10">
        <v>10.3474320241</v>
      </c>
      <c r="AB781" s="10">
        <v>11.1650801929</v>
      </c>
      <c r="AC781" s="4">
        <v>0.29697699999999999</v>
      </c>
      <c r="AD781" s="4">
        <v>0.29960099130149997</v>
      </c>
      <c r="AE781" s="4">
        <v>0.29858002904210001</v>
      </c>
      <c r="AF781" s="4">
        <v>5.5652879999999998</v>
      </c>
      <c r="AG781" s="4">
        <v>6.5434226637370001</v>
      </c>
      <c r="AH781" s="4">
        <v>6.5003751673509003</v>
      </c>
      <c r="AI781" s="4">
        <v>0.936496</v>
      </c>
      <c r="AJ781" s="4">
        <v>2.1177929999999998</v>
      </c>
    </row>
    <row r="782" spans="1:36" x14ac:dyDescent="0.3">
      <c r="A782" s="1" t="s">
        <v>776</v>
      </c>
      <c r="B782" s="2">
        <v>4022058</v>
      </c>
      <c r="C782" s="3" t="s">
        <v>2935</v>
      </c>
      <c r="D782" s="4">
        <v>16802.321188000002</v>
      </c>
      <c r="E782" s="3" t="s">
        <v>3006</v>
      </c>
      <c r="F782" s="3" t="s">
        <v>3070</v>
      </c>
      <c r="G782" s="3" t="s">
        <v>3070</v>
      </c>
      <c r="H782" s="3" t="s">
        <v>3250</v>
      </c>
      <c r="I782" s="3" t="s">
        <v>3399</v>
      </c>
      <c r="J782" s="4">
        <v>-42.213146000000002</v>
      </c>
      <c r="K782" s="4">
        <v>-11.173119</v>
      </c>
      <c r="L782" s="4">
        <v>4.271871</v>
      </c>
      <c r="M782" s="4">
        <v>-0.70184599999999997</v>
      </c>
      <c r="N782" s="4">
        <v>12.607260999999999</v>
      </c>
      <c r="O782" s="4">
        <v>10.188025</v>
      </c>
      <c r="P782" s="4">
        <v>2.288316</v>
      </c>
      <c r="Q782" s="4">
        <v>6.5471919999999999</v>
      </c>
      <c r="R782" s="4">
        <v>22.722297999999999</v>
      </c>
      <c r="S782" s="3" t="s">
        <v>4520</v>
      </c>
      <c r="T782" s="4">
        <v>76.400000000000006</v>
      </c>
      <c r="U782" s="4">
        <v>16802.321188000002</v>
      </c>
      <c r="V782" s="10">
        <v>33831.246187999997</v>
      </c>
      <c r="W782" s="4">
        <v>3.0890052356020901</v>
      </c>
      <c r="X782" s="5">
        <v>168.07</v>
      </c>
      <c r="Y782" s="4">
        <v>72.12</v>
      </c>
      <c r="Z782" s="4">
        <v>12.607260999999999</v>
      </c>
      <c r="AA782" s="10">
        <v>12.910421278499999</v>
      </c>
      <c r="AB782" s="10">
        <v>13.3038466226</v>
      </c>
      <c r="AC782" s="4">
        <v>0.842279</v>
      </c>
      <c r="AD782" s="4">
        <v>0.80835196109380003</v>
      </c>
      <c r="AE782" s="4">
        <v>0.8338924098196</v>
      </c>
      <c r="AF782" s="4">
        <v>6.5471919999999999</v>
      </c>
      <c r="AG782" s="4">
        <v>11.624726482976</v>
      </c>
      <c r="AH782" s="4">
        <v>11.792608317505101</v>
      </c>
      <c r="AI782" s="4">
        <v>2.288316</v>
      </c>
      <c r="AJ782" s="4">
        <v>9.3125300000000006</v>
      </c>
    </row>
    <row r="783" spans="1:36" x14ac:dyDescent="0.3">
      <c r="A783" s="1" t="s">
        <v>777</v>
      </c>
      <c r="B783" s="2">
        <v>4911259</v>
      </c>
      <c r="C783" s="3" t="s">
        <v>2919</v>
      </c>
      <c r="D783" s="4">
        <v>15684.91825572</v>
      </c>
      <c r="E783" s="3" t="s">
        <v>3006</v>
      </c>
      <c r="F783" s="3" t="s">
        <v>3070</v>
      </c>
      <c r="G783" s="3" t="s">
        <v>3070</v>
      </c>
      <c r="H783" s="3" t="s">
        <v>3250</v>
      </c>
      <c r="I783" s="3" t="s">
        <v>3400</v>
      </c>
      <c r="J783" s="4">
        <v>-46.587581</v>
      </c>
      <c r="K783" s="4">
        <v>1.6868810000000001</v>
      </c>
      <c r="L783" s="4">
        <v>15.447927</v>
      </c>
      <c r="M783" s="4">
        <v>4.0662010000000004</v>
      </c>
      <c r="N783" s="4" t="s">
        <v>2924</v>
      </c>
      <c r="O783" s="4">
        <v>18.363544999999998</v>
      </c>
      <c r="P783" s="4">
        <v>2.0539540000000001</v>
      </c>
      <c r="Q783" s="4">
        <v>5.1818410000000004</v>
      </c>
      <c r="R783" s="4">
        <v>30.840878</v>
      </c>
      <c r="S783" s="3" t="s">
        <v>4521</v>
      </c>
      <c r="T783" s="4">
        <v>72.94</v>
      </c>
      <c r="U783" s="4">
        <v>15684.91825572</v>
      </c>
      <c r="V783" s="10">
        <v>25537.018254999999</v>
      </c>
      <c r="W783" s="4">
        <v>0</v>
      </c>
      <c r="X783" s="4">
        <v>151.215</v>
      </c>
      <c r="Y783" s="4">
        <v>60.49</v>
      </c>
      <c r="Z783" s="4" t="s">
        <v>2924</v>
      </c>
      <c r="AA783" s="10">
        <v>12.4335197054</v>
      </c>
      <c r="AB783" s="10">
        <v>13.471110249200001</v>
      </c>
      <c r="AC783" s="4">
        <v>0.81797799999999998</v>
      </c>
      <c r="AD783" s="4">
        <v>0.80778998917089995</v>
      </c>
      <c r="AE783" s="4">
        <v>0.82856175143190003</v>
      </c>
      <c r="AF783" s="4">
        <v>5.1818410000000004</v>
      </c>
      <c r="AG783" s="4">
        <v>9.0594305795242995</v>
      </c>
      <c r="AH783" s="4">
        <v>9.6783766191599003</v>
      </c>
      <c r="AI783" s="4">
        <v>2.0539540000000001</v>
      </c>
      <c r="AJ783" s="4">
        <v>3.4295659999999999</v>
      </c>
    </row>
    <row r="784" spans="1:36" x14ac:dyDescent="0.3">
      <c r="A784" s="1" t="s">
        <v>778</v>
      </c>
      <c r="B784" s="2">
        <v>4001616</v>
      </c>
      <c r="C784" s="3" t="s">
        <v>2935</v>
      </c>
      <c r="D784" s="4">
        <v>45074.916531160001</v>
      </c>
      <c r="E784" s="3" t="s">
        <v>3090</v>
      </c>
      <c r="F784" s="3" t="s">
        <v>3090</v>
      </c>
      <c r="G784" s="3" t="s">
        <v>3122</v>
      </c>
      <c r="H784" s="3" t="s">
        <v>3122</v>
      </c>
      <c r="I784" s="3" t="s">
        <v>3092</v>
      </c>
      <c r="J784" s="4">
        <v>14.65812</v>
      </c>
      <c r="K784" s="4">
        <v>-7.370965</v>
      </c>
      <c r="L784" s="4">
        <v>-7.1626300000000001</v>
      </c>
      <c r="M784" s="4">
        <v>-0.703183</v>
      </c>
      <c r="N784" s="4">
        <v>26.83</v>
      </c>
      <c r="O784" s="4" t="s">
        <v>2924</v>
      </c>
      <c r="P784" s="4">
        <v>1.721527</v>
      </c>
      <c r="Q784" s="4">
        <v>12.350974000000001</v>
      </c>
      <c r="R784" s="4">
        <v>22.280866</v>
      </c>
      <c r="S784" s="3" t="s">
        <v>4522</v>
      </c>
      <c r="T784" s="4">
        <v>53.66</v>
      </c>
      <c r="U784" s="4">
        <v>45074.916531160001</v>
      </c>
      <c r="V784" s="10">
        <v>87691.916530999995</v>
      </c>
      <c r="W784" s="4">
        <v>4.97577338799851</v>
      </c>
      <c r="X784" s="4">
        <v>61.97</v>
      </c>
      <c r="Y784" s="4">
        <v>43.53</v>
      </c>
      <c r="Z784" s="4">
        <v>26.83</v>
      </c>
      <c r="AA784" s="10">
        <v>16.715990156</v>
      </c>
      <c r="AB784" s="10">
        <v>19.436536051400001</v>
      </c>
      <c r="AC784" s="4">
        <v>6.0091770000000002</v>
      </c>
      <c r="AD784" s="4">
        <v>5.4266815697987001</v>
      </c>
      <c r="AE784" s="4">
        <v>5.8419355023459003</v>
      </c>
      <c r="AF784" s="4">
        <v>12.350974000000001</v>
      </c>
      <c r="AG784" s="4">
        <v>11.369644305813299</v>
      </c>
      <c r="AH784" s="4">
        <v>12.1081105476682</v>
      </c>
      <c r="AI784" s="4">
        <v>1.721527</v>
      </c>
      <c r="AJ784" s="4">
        <v>2.0451250000000001</v>
      </c>
    </row>
    <row r="785" spans="1:36" x14ac:dyDescent="0.3">
      <c r="A785" s="1" t="s">
        <v>779</v>
      </c>
      <c r="B785" s="2">
        <v>4206221</v>
      </c>
      <c r="C785" s="3" t="s">
        <v>2935</v>
      </c>
      <c r="D785" s="4">
        <v>14716.83838404</v>
      </c>
      <c r="E785" s="3" t="s">
        <v>2925</v>
      </c>
      <c r="F785" s="3" t="s">
        <v>2980</v>
      </c>
      <c r="G785" s="3" t="s">
        <v>2981</v>
      </c>
      <c r="H785" s="3" t="s">
        <v>3163</v>
      </c>
      <c r="I785" s="3" t="s">
        <v>3175</v>
      </c>
      <c r="J785" s="4">
        <v>3.9869219999999999</v>
      </c>
      <c r="K785" s="4">
        <v>2.837701</v>
      </c>
      <c r="L785" s="4">
        <v>-2.9136389999999999</v>
      </c>
      <c r="M785" s="4">
        <v>-5.9558220000000004</v>
      </c>
      <c r="N785" s="4">
        <v>26.178132999999999</v>
      </c>
      <c r="O785" s="4">
        <v>29.74248</v>
      </c>
      <c r="P785" s="4" t="s">
        <v>2924</v>
      </c>
      <c r="Q785" s="4">
        <v>19.569782</v>
      </c>
      <c r="R785" s="4">
        <v>34.006646000000003</v>
      </c>
      <c r="S785" s="3" t="s">
        <v>4523</v>
      </c>
      <c r="T785" s="4">
        <v>426.18</v>
      </c>
      <c r="U785" s="4">
        <v>14716.83838404</v>
      </c>
      <c r="V785" s="10">
        <v>19731.174384000002</v>
      </c>
      <c r="W785" s="4">
        <v>1.4172415411328501</v>
      </c>
      <c r="X785" s="4">
        <v>542.74990000000003</v>
      </c>
      <c r="Y785" s="4">
        <v>395.08</v>
      </c>
      <c r="Z785" s="4">
        <v>26.178132999999999</v>
      </c>
      <c r="AA785" s="10" t="s">
        <v>2934</v>
      </c>
      <c r="AB785" s="10">
        <v>25.522603116199999</v>
      </c>
      <c r="AC785" s="4">
        <v>4.22919</v>
      </c>
      <c r="AD785" s="4">
        <v>3.9984015419091001</v>
      </c>
      <c r="AE785" s="4">
        <v>4.1540692331806</v>
      </c>
      <c r="AF785" s="4">
        <v>19.569782</v>
      </c>
      <c r="AG785" s="4">
        <v>19.365997515253898</v>
      </c>
      <c r="AH785" s="4">
        <v>20.360960894298401</v>
      </c>
      <c r="AI785" s="4" t="s">
        <v>2924</v>
      </c>
      <c r="AJ785" s="4" t="s">
        <v>2924</v>
      </c>
    </row>
    <row r="786" spans="1:36" x14ac:dyDescent="0.3">
      <c r="A786" s="1" t="s">
        <v>780</v>
      </c>
      <c r="B786" s="2">
        <v>4991702</v>
      </c>
      <c r="C786" s="3" t="s">
        <v>2935</v>
      </c>
      <c r="D786" s="4">
        <v>8123.2574148599997</v>
      </c>
      <c r="E786" s="3" t="s">
        <v>2936</v>
      </c>
      <c r="F786" s="3" t="s">
        <v>2937</v>
      </c>
      <c r="G786" s="3" t="s">
        <v>3044</v>
      </c>
      <c r="H786" s="3" t="s">
        <v>3066</v>
      </c>
      <c r="I786" s="3" t="s">
        <v>3401</v>
      </c>
      <c r="J786" s="4">
        <v>3.657422</v>
      </c>
      <c r="K786" s="4">
        <v>-5.9197790000000001</v>
      </c>
      <c r="L786" s="4">
        <v>-9.5117729999999998</v>
      </c>
      <c r="M786" s="4">
        <v>-5.7111169999999998</v>
      </c>
      <c r="N786" s="4">
        <v>19.773256</v>
      </c>
      <c r="O786" s="4">
        <v>24.094933999999999</v>
      </c>
      <c r="P786" s="4">
        <v>5.2667440000000001</v>
      </c>
      <c r="Q786" s="4">
        <v>12.155154</v>
      </c>
      <c r="R786" s="4">
        <v>26.561558999999999</v>
      </c>
      <c r="S786" s="3" t="s">
        <v>4524</v>
      </c>
      <c r="T786" s="4">
        <v>68.02</v>
      </c>
      <c r="U786" s="4">
        <v>8123.2574148599997</v>
      </c>
      <c r="V786" s="10">
        <v>8543.8574140000001</v>
      </c>
      <c r="W786" s="4">
        <v>1.58776830344016</v>
      </c>
      <c r="X786" s="4">
        <v>78.95</v>
      </c>
      <c r="Y786" s="4">
        <v>61.79</v>
      </c>
      <c r="Z786" s="4">
        <v>19.773256</v>
      </c>
      <c r="AA786" s="10">
        <v>18.150767178100001</v>
      </c>
      <c r="AB786" s="10">
        <v>18.738292010999999</v>
      </c>
      <c r="AC786" s="4">
        <v>2.3471489999999999</v>
      </c>
      <c r="AD786" s="4">
        <v>2.2455423280228999</v>
      </c>
      <c r="AE786" s="4">
        <v>2.2852850011668999</v>
      </c>
      <c r="AF786" s="4">
        <v>12.155154</v>
      </c>
      <c r="AG786" s="4">
        <v>11.9524097769658</v>
      </c>
      <c r="AH786" s="4">
        <v>12.3060769067169</v>
      </c>
      <c r="AI786" s="4">
        <v>5.2667440000000001</v>
      </c>
      <c r="AJ786" s="4">
        <v>9.0826550000000008</v>
      </c>
    </row>
    <row r="787" spans="1:36" x14ac:dyDescent="0.3">
      <c r="A787" s="1" t="s">
        <v>781</v>
      </c>
      <c r="B787" s="2">
        <v>103348</v>
      </c>
      <c r="C787" s="3" t="s">
        <v>2919</v>
      </c>
      <c r="D787" s="4">
        <v>525.91089595000005</v>
      </c>
      <c r="E787" s="3" t="s">
        <v>2930</v>
      </c>
      <c r="F787" s="3" t="s">
        <v>2957</v>
      </c>
      <c r="G787" s="3" t="s">
        <v>2957</v>
      </c>
      <c r="H787" s="3" t="s">
        <v>3113</v>
      </c>
      <c r="I787" s="3" t="s">
        <v>3125</v>
      </c>
      <c r="J787" s="4">
        <v>10.120310999999999</v>
      </c>
      <c r="K787" s="4">
        <v>10.354609999999999</v>
      </c>
      <c r="L787" s="4">
        <v>-2.1383649999999998</v>
      </c>
      <c r="M787" s="4">
        <v>-4.7152479999999999</v>
      </c>
      <c r="N787" s="4">
        <v>20.989501202579699</v>
      </c>
      <c r="O787" s="4">
        <v>12.452706851472101</v>
      </c>
      <c r="P787" s="4">
        <v>1.0222720000000001</v>
      </c>
      <c r="Q787" s="4">
        <v>15.202142</v>
      </c>
      <c r="R787" s="4">
        <v>10.949938</v>
      </c>
      <c r="S787" s="3" t="s">
        <v>4525</v>
      </c>
      <c r="T787" s="4">
        <v>15.56</v>
      </c>
      <c r="U787" s="4">
        <v>525.91089595000005</v>
      </c>
      <c r="V787" s="10">
        <v>532.26012500000002</v>
      </c>
      <c r="W787" s="4">
        <v>4.4344473007712102</v>
      </c>
      <c r="X787" s="4">
        <v>17</v>
      </c>
      <c r="Y787" s="5">
        <v>12.260899999999999</v>
      </c>
      <c r="Z787" s="4">
        <v>20.885905999999999</v>
      </c>
      <c r="AA787" s="10">
        <v>13.4718614718</v>
      </c>
      <c r="AB787" s="10">
        <v>16.378947368399999</v>
      </c>
      <c r="AC787" s="4">
        <v>0.54361099999999996</v>
      </c>
      <c r="AD787" s="4">
        <v>0.51707668521530004</v>
      </c>
      <c r="AE787" s="4">
        <v>0.53747904654190004</v>
      </c>
      <c r="AF787" s="4">
        <v>15.202142</v>
      </c>
      <c r="AG787" s="4" t="s">
        <v>2934</v>
      </c>
      <c r="AH787" s="4" t="s">
        <v>2934</v>
      </c>
      <c r="AI787" s="4">
        <v>1.0222720000000001</v>
      </c>
      <c r="AJ787" s="4">
        <v>1.0356069999999999</v>
      </c>
    </row>
    <row r="788" spans="1:36" x14ac:dyDescent="0.3">
      <c r="A788" s="1" t="s">
        <v>782</v>
      </c>
      <c r="B788" s="2">
        <v>4998292</v>
      </c>
      <c r="C788" s="3" t="s">
        <v>2935</v>
      </c>
      <c r="D788" s="4">
        <v>1772.4729165399999</v>
      </c>
      <c r="E788" s="3" t="s">
        <v>2930</v>
      </c>
      <c r="F788" s="3" t="s">
        <v>2953</v>
      </c>
      <c r="G788" s="3" t="s">
        <v>2954</v>
      </c>
      <c r="H788" s="3" t="s">
        <v>3346</v>
      </c>
      <c r="I788" s="3" t="s">
        <v>3402</v>
      </c>
      <c r="J788" s="4">
        <v>-3.1688480000000001</v>
      </c>
      <c r="K788" s="4">
        <v>-8.3283579999999997</v>
      </c>
      <c r="L788" s="4">
        <v>2.264402</v>
      </c>
      <c r="M788" s="4">
        <v>-0.99935499999999999</v>
      </c>
      <c r="N788" s="4">
        <v>19.302326000000001</v>
      </c>
      <c r="O788" s="4">
        <v>14.969533999999999</v>
      </c>
      <c r="P788" s="4">
        <v>3.9932379999999998</v>
      </c>
      <c r="Q788" s="4">
        <v>12.032991000000001</v>
      </c>
      <c r="R788" s="4">
        <v>13.137943999999999</v>
      </c>
      <c r="S788" s="3" t="s">
        <v>4526</v>
      </c>
      <c r="T788" s="4">
        <v>61.42</v>
      </c>
      <c r="U788" s="4">
        <v>1772.4729165399999</v>
      </c>
      <c r="V788" s="10">
        <v>1886.7729159999999</v>
      </c>
      <c r="W788" s="4">
        <v>0</v>
      </c>
      <c r="X788" s="4">
        <v>71.010000000000005</v>
      </c>
      <c r="Y788" s="4">
        <v>56.02</v>
      </c>
      <c r="Z788" s="4">
        <v>19.302326000000001</v>
      </c>
      <c r="AA788" s="10">
        <v>15.7487179487</v>
      </c>
      <c r="AB788" s="10">
        <v>17.366618881600001</v>
      </c>
      <c r="AC788" s="4">
        <v>2.3522910000000001</v>
      </c>
      <c r="AD788" s="4">
        <v>2.3057227373823999</v>
      </c>
      <c r="AE788" s="4">
        <v>2.3724785967118001</v>
      </c>
      <c r="AF788" s="4">
        <v>12.032991000000001</v>
      </c>
      <c r="AG788" s="4">
        <v>8.0049763088671995</v>
      </c>
      <c r="AH788" s="4">
        <v>8.4127652034333007</v>
      </c>
      <c r="AI788" s="4">
        <v>3.9932379999999998</v>
      </c>
      <c r="AJ788" s="4" t="s">
        <v>2924</v>
      </c>
    </row>
    <row r="789" spans="1:36" x14ac:dyDescent="0.3">
      <c r="A789" s="1" t="s">
        <v>783</v>
      </c>
      <c r="B789" s="2">
        <v>6543878</v>
      </c>
      <c r="C789" s="3" t="s">
        <v>2919</v>
      </c>
      <c r="D789" s="4">
        <v>71032.756869000004</v>
      </c>
      <c r="E789" s="3" t="s">
        <v>2925</v>
      </c>
      <c r="F789" s="3" t="s">
        <v>2980</v>
      </c>
      <c r="G789" s="3" t="s">
        <v>2981</v>
      </c>
      <c r="H789" s="3" t="s">
        <v>3163</v>
      </c>
      <c r="I789" s="3" t="s">
        <v>2949</v>
      </c>
      <c r="J789" s="4">
        <v>70.098478</v>
      </c>
      <c r="K789" s="4">
        <v>22.387632</v>
      </c>
      <c r="L789" s="4">
        <v>-0.69686400000000004</v>
      </c>
      <c r="M789" s="4">
        <v>-2.3359420000000002</v>
      </c>
      <c r="N789" s="4" t="s">
        <v>2924</v>
      </c>
      <c r="O789" s="4">
        <v>39.112533999999997</v>
      </c>
      <c r="P789" s="4">
        <v>9.3796280000000003</v>
      </c>
      <c r="Q789" s="4">
        <v>293.48832499999997</v>
      </c>
      <c r="R789" s="4">
        <v>35.410454999999999</v>
      </c>
      <c r="S789" s="3" t="s">
        <v>4527</v>
      </c>
      <c r="T789" s="4">
        <v>171</v>
      </c>
      <c r="U789" s="4">
        <v>71032.756869000004</v>
      </c>
      <c r="V789" s="10">
        <v>65814.756869000004</v>
      </c>
      <c r="W789" s="4">
        <v>0</v>
      </c>
      <c r="X789" s="4">
        <v>181.7799</v>
      </c>
      <c r="Y789" s="4">
        <v>93.33</v>
      </c>
      <c r="Z789" s="4" t="s">
        <v>2924</v>
      </c>
      <c r="AA789" s="10">
        <v>40.496376639899999</v>
      </c>
      <c r="AB789" s="10">
        <v>51.335781039300002</v>
      </c>
      <c r="AC789" s="4">
        <v>6.4829350000000003</v>
      </c>
      <c r="AD789" s="4">
        <v>5.3946699782568004</v>
      </c>
      <c r="AE789" s="4">
        <v>6.1581308956385001</v>
      </c>
      <c r="AF789" s="4">
        <v>293.48832499999997</v>
      </c>
      <c r="AG789" s="4">
        <v>26.532306046675</v>
      </c>
      <c r="AH789" s="4">
        <v>34.7443434922899</v>
      </c>
      <c r="AI789" s="4">
        <v>9.3796280000000003</v>
      </c>
      <c r="AJ789" s="4">
        <v>15.665079</v>
      </c>
    </row>
    <row r="790" spans="1:36" x14ac:dyDescent="0.3">
      <c r="A790" s="1" t="s">
        <v>784</v>
      </c>
      <c r="B790" s="2">
        <v>4166546</v>
      </c>
      <c r="C790" s="3" t="s">
        <v>2919</v>
      </c>
      <c r="D790" s="4">
        <v>1515.8268</v>
      </c>
      <c r="E790" s="3" t="s">
        <v>3093</v>
      </c>
      <c r="F790" s="3" t="s">
        <v>3093</v>
      </c>
      <c r="G790" s="3" t="s">
        <v>3094</v>
      </c>
      <c r="H790" s="3" t="s">
        <v>3147</v>
      </c>
      <c r="I790" s="3" t="s">
        <v>3148</v>
      </c>
      <c r="J790" s="4">
        <v>1.8124009999999999</v>
      </c>
      <c r="K790" s="4">
        <v>3.7252999999999998</v>
      </c>
      <c r="L790" s="4">
        <v>-4.1317370000000002</v>
      </c>
      <c r="M790" s="4">
        <v>-2.437538</v>
      </c>
      <c r="N790" s="4">
        <v>11.497306999999999</v>
      </c>
      <c r="O790" s="4">
        <v>9.1800460000000008</v>
      </c>
      <c r="P790" s="4">
        <v>3.8159930000000002</v>
      </c>
      <c r="Q790" s="4">
        <v>9.9715120000000006</v>
      </c>
      <c r="R790" s="4">
        <v>15.848989</v>
      </c>
      <c r="S790" s="3" t="s">
        <v>4528</v>
      </c>
      <c r="T790" s="4">
        <v>32.020000000000003</v>
      </c>
      <c r="U790" s="4">
        <v>1515.8268</v>
      </c>
      <c r="V790" s="10">
        <v>1459.6998000000001</v>
      </c>
      <c r="W790" s="4">
        <v>12.4395377888819</v>
      </c>
      <c r="X790" s="4">
        <v>35.74</v>
      </c>
      <c r="Y790" s="4">
        <v>28.41</v>
      </c>
      <c r="Z790" s="4">
        <v>11.497306999999999</v>
      </c>
      <c r="AA790" s="10" t="s">
        <v>2934</v>
      </c>
      <c r="AB790" s="10" t="s">
        <v>2934</v>
      </c>
      <c r="AC790" s="4">
        <v>8.7693890000000003</v>
      </c>
      <c r="AD790" s="4" t="s">
        <v>2934</v>
      </c>
      <c r="AE790" s="4" t="s">
        <v>2934</v>
      </c>
      <c r="AF790" s="4">
        <v>9.9715120000000006</v>
      </c>
      <c r="AG790" s="4" t="s">
        <v>2934</v>
      </c>
      <c r="AH790" s="4" t="s">
        <v>2934</v>
      </c>
      <c r="AI790" s="4">
        <v>3.8159930000000002</v>
      </c>
      <c r="AJ790" s="4">
        <v>3.8159930000000002</v>
      </c>
    </row>
    <row r="791" spans="1:36" x14ac:dyDescent="0.3">
      <c r="A791" s="1" t="s">
        <v>785</v>
      </c>
      <c r="B791" s="2">
        <v>4980640</v>
      </c>
      <c r="C791" s="3" t="s">
        <v>2935</v>
      </c>
      <c r="D791" s="4">
        <v>983.21888263000005</v>
      </c>
      <c r="E791" s="3" t="s">
        <v>3093</v>
      </c>
      <c r="F791" s="3" t="s">
        <v>3093</v>
      </c>
      <c r="G791" s="3" t="s">
        <v>3094</v>
      </c>
      <c r="H791" s="3" t="s">
        <v>3145</v>
      </c>
      <c r="I791" s="3" t="s">
        <v>3303</v>
      </c>
      <c r="J791" s="4">
        <v>-50.538328999999997</v>
      </c>
      <c r="K791" s="4">
        <v>-33.593524000000002</v>
      </c>
      <c r="L791" s="4">
        <v>-10.622567999999999</v>
      </c>
      <c r="M791" s="4">
        <v>-3.730092</v>
      </c>
      <c r="N791" s="4">
        <v>3.9474140000000002</v>
      </c>
      <c r="O791" s="4">
        <v>3.1933820000000002</v>
      </c>
      <c r="P791" s="4">
        <v>0.90347699999999997</v>
      </c>
      <c r="Q791" s="4">
        <v>3.7039230000000001</v>
      </c>
      <c r="R791" s="4">
        <v>6.22309</v>
      </c>
      <c r="S791" s="3" t="s">
        <v>4529</v>
      </c>
      <c r="T791" s="4">
        <v>22.97</v>
      </c>
      <c r="U791" s="4">
        <v>983.21888263000005</v>
      </c>
      <c r="V791" s="10">
        <v>1377.487132</v>
      </c>
      <c r="W791" s="4">
        <v>0</v>
      </c>
      <c r="X791" s="4">
        <v>51.659300000000002</v>
      </c>
      <c r="Y791" s="4">
        <v>22.460999999999999</v>
      </c>
      <c r="Z791" s="4">
        <v>3.9474140000000002</v>
      </c>
      <c r="AA791" s="10">
        <v>7.9632518634</v>
      </c>
      <c r="AB791" s="10">
        <v>6.9329164126</v>
      </c>
      <c r="AC791" s="4">
        <v>2.7614580000000002</v>
      </c>
      <c r="AD791" s="4">
        <v>3.6055813926705</v>
      </c>
      <c r="AE791" s="4">
        <v>3.6239314090582</v>
      </c>
      <c r="AF791" s="4">
        <v>3.7039230000000001</v>
      </c>
      <c r="AG791" s="4">
        <v>6.4991933470285996</v>
      </c>
      <c r="AH791" s="4">
        <v>5.9820520779953998</v>
      </c>
      <c r="AI791" s="4">
        <v>0.90347699999999997</v>
      </c>
      <c r="AJ791" s="4">
        <v>0.90347699999999997</v>
      </c>
    </row>
    <row r="792" spans="1:36" x14ac:dyDescent="0.3">
      <c r="A792" s="1" t="s">
        <v>786</v>
      </c>
      <c r="B792" s="2">
        <v>4915418</v>
      </c>
      <c r="C792" s="3" t="s">
        <v>2919</v>
      </c>
      <c r="D792" s="4">
        <v>4008.7766982399999</v>
      </c>
      <c r="E792" s="3" t="s">
        <v>2925</v>
      </c>
      <c r="F792" s="3" t="s">
        <v>3011</v>
      </c>
      <c r="G792" s="3" t="s">
        <v>3012</v>
      </c>
      <c r="H792" s="3" t="s">
        <v>3013</v>
      </c>
      <c r="I792" s="3" t="s">
        <v>3014</v>
      </c>
      <c r="J792" s="4">
        <v>57.355055</v>
      </c>
      <c r="K792" s="4">
        <v>14.116932</v>
      </c>
      <c r="L792" s="4">
        <v>-2.8042919999999998</v>
      </c>
      <c r="M792" s="4">
        <v>-4.2774900000000002</v>
      </c>
      <c r="N792" s="4">
        <v>26.271999999999998</v>
      </c>
      <c r="O792" s="4">
        <v>23.025416</v>
      </c>
      <c r="P792" s="4">
        <v>3.2469039999999998</v>
      </c>
      <c r="Q792" s="4">
        <v>10.618838</v>
      </c>
      <c r="R792" s="4">
        <v>21.386438999999999</v>
      </c>
      <c r="S792" s="3" t="s">
        <v>4530</v>
      </c>
      <c r="T792" s="4">
        <v>131.36000000000001</v>
      </c>
      <c r="U792" s="4">
        <v>4008.7766982399999</v>
      </c>
      <c r="V792" s="10">
        <v>4593.4916979999998</v>
      </c>
      <c r="W792" s="4">
        <v>0</v>
      </c>
      <c r="X792" s="5">
        <v>146.6</v>
      </c>
      <c r="Y792" s="4">
        <v>79.2</v>
      </c>
      <c r="Z792" s="4">
        <v>26.271999999999998</v>
      </c>
      <c r="AA792" s="10">
        <v>17.733378332699999</v>
      </c>
      <c r="AB792" s="10">
        <v>19.037681159400002</v>
      </c>
      <c r="AC792" s="4">
        <v>2.332052</v>
      </c>
      <c r="AD792" s="4">
        <v>2.2296918791791001</v>
      </c>
      <c r="AE792" s="4">
        <v>2.2974462829354998</v>
      </c>
      <c r="AF792" s="4">
        <v>10.618838</v>
      </c>
      <c r="AG792" s="4">
        <v>11.790270379738001</v>
      </c>
      <c r="AH792" s="4">
        <v>12.540792658156001</v>
      </c>
      <c r="AI792" s="4">
        <v>3.2469039999999998</v>
      </c>
      <c r="AJ792" s="4">
        <v>7.9046820000000002</v>
      </c>
    </row>
    <row r="793" spans="1:36" x14ac:dyDescent="0.3">
      <c r="A793" s="1" t="s">
        <v>787</v>
      </c>
      <c r="B793" s="2">
        <v>6602795</v>
      </c>
      <c r="C793" s="3" t="s">
        <v>2919</v>
      </c>
      <c r="D793" s="4">
        <v>534.18608319999998</v>
      </c>
      <c r="E793" s="3" t="s">
        <v>3102</v>
      </c>
      <c r="F793" s="3" t="s">
        <v>3103</v>
      </c>
      <c r="G793" s="3" t="s">
        <v>3196</v>
      </c>
      <c r="H793" s="3" t="s">
        <v>3403</v>
      </c>
      <c r="I793" s="3" t="s">
        <v>2949</v>
      </c>
      <c r="J793" s="4">
        <v>36.803767000000001</v>
      </c>
      <c r="K793" s="4">
        <v>-19.61223</v>
      </c>
      <c r="L793" s="4">
        <v>-26.290597999999999</v>
      </c>
      <c r="M793" s="4">
        <v>-4.2628769999999996</v>
      </c>
      <c r="N793" s="4">
        <v>4.6869569999999996</v>
      </c>
      <c r="O793" s="4">
        <v>4.0926349999999996</v>
      </c>
      <c r="P793" s="4">
        <v>0.65500100000000006</v>
      </c>
      <c r="Q793" s="4">
        <v>1.4252880000000001</v>
      </c>
      <c r="R793" s="4">
        <v>2.4026040000000002</v>
      </c>
      <c r="S793" s="3" t="s">
        <v>4531</v>
      </c>
      <c r="T793" s="4">
        <v>10.78</v>
      </c>
      <c r="U793" s="4">
        <v>534.18608319999998</v>
      </c>
      <c r="V793" s="10">
        <v>204.17208299999999</v>
      </c>
      <c r="W793" s="4">
        <v>0</v>
      </c>
      <c r="X793" s="4">
        <v>18.213999999999999</v>
      </c>
      <c r="Y793" s="5">
        <v>7.16</v>
      </c>
      <c r="Z793" s="4">
        <v>4.6869569999999996</v>
      </c>
      <c r="AA793" s="10">
        <v>4.7280701754000001</v>
      </c>
      <c r="AB793" s="10">
        <v>4.5970149252999999</v>
      </c>
      <c r="AC793" s="4">
        <v>0.59619599999999995</v>
      </c>
      <c r="AD793" s="4">
        <v>0.58987791440110005</v>
      </c>
      <c r="AE793" s="4">
        <v>0.59199746873430004</v>
      </c>
      <c r="AF793" s="4">
        <v>1.4252880000000001</v>
      </c>
      <c r="AG793" s="4">
        <v>1.4624994036742001</v>
      </c>
      <c r="AH793" s="4">
        <v>1.4522027529477</v>
      </c>
      <c r="AI793" s="4">
        <v>0.65500100000000006</v>
      </c>
      <c r="AJ793" s="4">
        <v>1.4465920000000001</v>
      </c>
    </row>
    <row r="794" spans="1:36" x14ac:dyDescent="0.3">
      <c r="A794" s="1" t="s">
        <v>788</v>
      </c>
      <c r="B794" s="2">
        <v>5733926</v>
      </c>
      <c r="C794" s="3" t="s">
        <v>2935</v>
      </c>
      <c r="D794" s="4">
        <v>1290.40811988</v>
      </c>
      <c r="E794" s="3" t="s">
        <v>2930</v>
      </c>
      <c r="F794" s="3" t="s">
        <v>2953</v>
      </c>
      <c r="G794" s="3" t="s">
        <v>2954</v>
      </c>
      <c r="H794" s="3" t="s">
        <v>2955</v>
      </c>
      <c r="I794" s="3"/>
      <c r="J794" s="4">
        <v>4.003336</v>
      </c>
      <c r="K794" s="4">
        <v>-4.1506530000000001</v>
      </c>
      <c r="L794" s="4">
        <v>-0.55821399999999999</v>
      </c>
      <c r="M794" s="5">
        <v>-3.0326590000000002</v>
      </c>
      <c r="N794" s="4" t="s">
        <v>2934</v>
      </c>
      <c r="O794" s="4" t="s">
        <v>2934</v>
      </c>
      <c r="P794" s="4" t="s">
        <v>2934</v>
      </c>
      <c r="Q794" s="4" t="s">
        <v>2934</v>
      </c>
      <c r="R794" s="4" t="s">
        <v>2934</v>
      </c>
      <c r="S794" s="3" t="s">
        <v>4532</v>
      </c>
      <c r="T794" s="5">
        <v>12.47</v>
      </c>
      <c r="U794" s="4">
        <v>1290.40811988</v>
      </c>
      <c r="V794" s="10" t="s">
        <v>2934</v>
      </c>
      <c r="W794" s="4">
        <v>10.585404971932601</v>
      </c>
      <c r="X794" s="4">
        <v>13.2392</v>
      </c>
      <c r="Y794" s="4">
        <v>11.85</v>
      </c>
      <c r="Z794" s="4" t="s">
        <v>2934</v>
      </c>
      <c r="AA794" s="10" t="s">
        <v>2934</v>
      </c>
      <c r="AB794" s="10" t="s">
        <v>2934</v>
      </c>
      <c r="AC794" s="4" t="s">
        <v>2934</v>
      </c>
      <c r="AD794" s="4" t="s">
        <v>2934</v>
      </c>
      <c r="AE794" s="4" t="s">
        <v>2934</v>
      </c>
      <c r="AF794" s="4" t="s">
        <v>2934</v>
      </c>
      <c r="AG794" s="4" t="s">
        <v>2934</v>
      </c>
      <c r="AH794" s="4" t="s">
        <v>2934</v>
      </c>
      <c r="AI794" s="4" t="s">
        <v>2934</v>
      </c>
      <c r="AJ794" s="4" t="s">
        <v>2934</v>
      </c>
    </row>
    <row r="795" spans="1:36" x14ac:dyDescent="0.3">
      <c r="A795" s="1" t="s">
        <v>789</v>
      </c>
      <c r="B795" s="2">
        <v>19263902</v>
      </c>
      <c r="C795" s="3" t="s">
        <v>2935</v>
      </c>
      <c r="D795" s="4">
        <v>760.42005494</v>
      </c>
      <c r="E795" s="3" t="s">
        <v>2930</v>
      </c>
      <c r="F795" s="3" t="s">
        <v>2953</v>
      </c>
      <c r="G795" s="3" t="s">
        <v>2954</v>
      </c>
      <c r="H795" s="3" t="s">
        <v>2955</v>
      </c>
      <c r="I795" s="3"/>
      <c r="J795" s="4">
        <v>8.1117930000000005</v>
      </c>
      <c r="K795" s="4">
        <v>-4.4578309999999997</v>
      </c>
      <c r="L795" s="5">
        <v>-1.9777499999999999</v>
      </c>
      <c r="M795" s="5">
        <v>-3.6452010000000001</v>
      </c>
      <c r="N795" s="4" t="s">
        <v>2934</v>
      </c>
      <c r="O795" s="4" t="s">
        <v>2934</v>
      </c>
      <c r="P795" s="4" t="s">
        <v>2934</v>
      </c>
      <c r="Q795" s="4" t="s">
        <v>2934</v>
      </c>
      <c r="R795" s="4" t="s">
        <v>2934</v>
      </c>
      <c r="S795" s="3" t="s">
        <v>4533</v>
      </c>
      <c r="T795" s="4">
        <v>15.86</v>
      </c>
      <c r="U795" s="4">
        <v>760.42005494</v>
      </c>
      <c r="V795" s="10" t="s">
        <v>2934</v>
      </c>
      <c r="W795" s="4">
        <v>8.8297604035308908</v>
      </c>
      <c r="X795" s="4">
        <v>16.899999999999999</v>
      </c>
      <c r="Y795" s="4">
        <v>14.55</v>
      </c>
      <c r="Z795" s="4" t="s">
        <v>2934</v>
      </c>
      <c r="AA795" s="10" t="s">
        <v>2934</v>
      </c>
      <c r="AB795" s="10" t="s">
        <v>2934</v>
      </c>
      <c r="AC795" s="4" t="s">
        <v>2934</v>
      </c>
      <c r="AD795" s="4" t="s">
        <v>2934</v>
      </c>
      <c r="AE795" s="4" t="s">
        <v>2934</v>
      </c>
      <c r="AF795" s="4" t="s">
        <v>2934</v>
      </c>
      <c r="AG795" s="4" t="s">
        <v>2934</v>
      </c>
      <c r="AH795" s="4" t="s">
        <v>2934</v>
      </c>
      <c r="AI795" s="4" t="s">
        <v>2934</v>
      </c>
      <c r="AJ795" s="4" t="s">
        <v>2934</v>
      </c>
    </row>
    <row r="796" spans="1:36" x14ac:dyDescent="0.3">
      <c r="A796" s="1" t="s">
        <v>790</v>
      </c>
      <c r="B796" s="2">
        <v>28172255</v>
      </c>
      <c r="C796" s="3" t="s">
        <v>2935</v>
      </c>
      <c r="D796" s="4">
        <v>3376.53357964</v>
      </c>
      <c r="E796" s="3" t="s">
        <v>2945</v>
      </c>
      <c r="F796" s="3" t="s">
        <v>2946</v>
      </c>
      <c r="G796" s="3" t="s">
        <v>2947</v>
      </c>
      <c r="H796" s="3" t="s">
        <v>2989</v>
      </c>
      <c r="I796" s="3" t="s">
        <v>2949</v>
      </c>
      <c r="J796" s="4">
        <v>-46.631016000000002</v>
      </c>
      <c r="K796" s="4">
        <v>16.11402</v>
      </c>
      <c r="L796" s="4">
        <v>3.2591830000000002</v>
      </c>
      <c r="M796" s="4">
        <v>-0.59760999999999997</v>
      </c>
      <c r="N796" s="4">
        <v>52.804233000000004</v>
      </c>
      <c r="O796" s="4">
        <v>22.759406999999999</v>
      </c>
      <c r="P796" s="4">
        <v>3.012375</v>
      </c>
      <c r="Q796" s="4">
        <v>23.521125999999999</v>
      </c>
      <c r="R796" s="4">
        <v>19.185608999999999</v>
      </c>
      <c r="S796" s="3" t="s">
        <v>4534</v>
      </c>
      <c r="T796" s="4">
        <v>19.96</v>
      </c>
      <c r="U796" s="4">
        <v>3376.53357964</v>
      </c>
      <c r="V796" s="10">
        <v>3108.1285790000002</v>
      </c>
      <c r="W796" s="4">
        <v>0</v>
      </c>
      <c r="X796" s="4">
        <v>43</v>
      </c>
      <c r="Y796" s="4">
        <v>16.114999999999998</v>
      </c>
      <c r="Z796" s="4">
        <v>52.804233000000004</v>
      </c>
      <c r="AA796" s="10">
        <v>20.151438667299999</v>
      </c>
      <c r="AB796" s="10">
        <v>21.563458795999999</v>
      </c>
      <c r="AC796" s="4">
        <v>4.8681729999999996</v>
      </c>
      <c r="AD796" s="4">
        <v>4.2954740719161002</v>
      </c>
      <c r="AE796" s="4">
        <v>4.6864186300775001</v>
      </c>
      <c r="AF796" s="4">
        <v>23.521125999999999</v>
      </c>
      <c r="AG796" s="4">
        <v>13.0548494323182</v>
      </c>
      <c r="AH796" s="4">
        <v>14.044992360753</v>
      </c>
      <c r="AI796" s="4">
        <v>3.012375</v>
      </c>
      <c r="AJ796" s="4">
        <v>5.9404760000000003</v>
      </c>
    </row>
    <row r="797" spans="1:36" x14ac:dyDescent="0.3">
      <c r="A797" s="1" t="s">
        <v>791</v>
      </c>
      <c r="B797" s="2">
        <v>4995489</v>
      </c>
      <c r="C797" s="3" t="s">
        <v>2935</v>
      </c>
      <c r="D797" s="4">
        <v>551.94772330000001</v>
      </c>
      <c r="E797" s="3" t="s">
        <v>2936</v>
      </c>
      <c r="F797" s="3" t="s">
        <v>2937</v>
      </c>
      <c r="G797" s="3" t="s">
        <v>3044</v>
      </c>
      <c r="H797" s="3" t="s">
        <v>3099</v>
      </c>
      <c r="I797" s="3" t="s">
        <v>3314</v>
      </c>
      <c r="J797" s="4">
        <v>-20.834714000000002</v>
      </c>
      <c r="K797" s="4">
        <v>-14.428929999999999</v>
      </c>
      <c r="L797" s="4">
        <v>-2.7269030000000001</v>
      </c>
      <c r="M797" s="4">
        <v>-6.2745100000000003</v>
      </c>
      <c r="N797" s="4">
        <v>10.239931</v>
      </c>
      <c r="O797" s="4">
        <v>15.059861</v>
      </c>
      <c r="P797" s="4">
        <v>2.11673</v>
      </c>
      <c r="Q797" s="4">
        <v>11.173968</v>
      </c>
      <c r="R797" s="4">
        <v>15.719082</v>
      </c>
      <c r="S797" s="3" t="s">
        <v>4535</v>
      </c>
      <c r="T797" s="4">
        <v>23.9</v>
      </c>
      <c r="U797" s="4">
        <v>551.94772330000001</v>
      </c>
      <c r="V797" s="10">
        <v>830.34872299999995</v>
      </c>
      <c r="W797" s="4">
        <v>4.93723849372385</v>
      </c>
      <c r="X797" s="4">
        <v>30.975000000000001</v>
      </c>
      <c r="Y797" s="4">
        <v>21.31</v>
      </c>
      <c r="Z797" s="4">
        <v>10.239931</v>
      </c>
      <c r="AA797" s="10">
        <v>13.8150289017</v>
      </c>
      <c r="AB797" s="10">
        <v>17.360732782700001</v>
      </c>
      <c r="AC797" s="4">
        <v>1.4848870000000001</v>
      </c>
      <c r="AD797" s="4">
        <v>1.3661545294505</v>
      </c>
      <c r="AE797" s="4">
        <v>1.4313067015129</v>
      </c>
      <c r="AF797" s="4">
        <v>11.173968</v>
      </c>
      <c r="AG797" s="4">
        <v>9.9681719447779003</v>
      </c>
      <c r="AH797" s="4">
        <v>10.8684387827225</v>
      </c>
      <c r="AI797" s="4">
        <v>2.11673</v>
      </c>
      <c r="AJ797" s="4">
        <v>17.010676</v>
      </c>
    </row>
    <row r="798" spans="1:36" x14ac:dyDescent="0.3">
      <c r="A798" s="1" t="s">
        <v>792</v>
      </c>
      <c r="B798" s="2">
        <v>4137375</v>
      </c>
      <c r="C798" s="3" t="s">
        <v>2935</v>
      </c>
      <c r="D798" s="4">
        <v>3027.2294827199999</v>
      </c>
      <c r="E798" s="3" t="s">
        <v>2976</v>
      </c>
      <c r="F798" s="3" t="s">
        <v>2977</v>
      </c>
      <c r="G798" s="3" t="s">
        <v>3269</v>
      </c>
      <c r="H798" s="3" t="s">
        <v>3269</v>
      </c>
      <c r="I798" s="3" t="s">
        <v>2979</v>
      </c>
      <c r="J798" s="4">
        <v>20.613742999999999</v>
      </c>
      <c r="K798" s="4">
        <v>4.9332560000000001</v>
      </c>
      <c r="L798" s="4">
        <v>-3.5733329999999999</v>
      </c>
      <c r="M798" s="4">
        <v>-9.4641959999999994</v>
      </c>
      <c r="N798" s="4" t="s">
        <v>2924</v>
      </c>
      <c r="O798" s="4">
        <v>7.0404980000000004</v>
      </c>
      <c r="P798" s="4">
        <v>1.4483699999999999</v>
      </c>
      <c r="Q798" s="4">
        <v>15.51003</v>
      </c>
      <c r="R798" s="4">
        <v>16.748446000000001</v>
      </c>
      <c r="S798" s="3" t="s">
        <v>4536</v>
      </c>
      <c r="T798" s="4">
        <v>18.079999999999998</v>
      </c>
      <c r="U798" s="4">
        <v>3027.2294827199999</v>
      </c>
      <c r="V798" s="10">
        <v>9497.6754820000006</v>
      </c>
      <c r="W798" s="4">
        <v>4.2035398230088497</v>
      </c>
      <c r="X798" s="4">
        <v>20.5</v>
      </c>
      <c r="Y798" s="5">
        <v>12.355</v>
      </c>
      <c r="Z798" s="4" t="s">
        <v>2924</v>
      </c>
      <c r="AA798" s="10" t="s">
        <v>2924</v>
      </c>
      <c r="AB798" s="10">
        <v>210.33038622609999</v>
      </c>
      <c r="AC798" s="4">
        <v>9.8376350000000006</v>
      </c>
      <c r="AD798" s="4">
        <v>9.7204537001262992</v>
      </c>
      <c r="AE798" s="4">
        <v>9.6561983941777001</v>
      </c>
      <c r="AF798" s="4">
        <v>15.51003</v>
      </c>
      <c r="AG798" s="4">
        <v>15.3704364233206</v>
      </c>
      <c r="AH798" s="4">
        <v>15.632745268221299</v>
      </c>
      <c r="AI798" s="4">
        <v>1.4483699999999999</v>
      </c>
      <c r="AJ798" s="4">
        <v>1.4516260000000001</v>
      </c>
    </row>
    <row r="799" spans="1:36" x14ac:dyDescent="0.3">
      <c r="A799" s="1" t="s">
        <v>793</v>
      </c>
      <c r="B799" s="2">
        <v>4068060</v>
      </c>
      <c r="C799" s="3" t="s">
        <v>2935</v>
      </c>
      <c r="D799" s="4">
        <v>25966.323404819999</v>
      </c>
      <c r="E799" s="3" t="s">
        <v>2936</v>
      </c>
      <c r="F799" s="3" t="s">
        <v>2937</v>
      </c>
      <c r="G799" s="3" t="s">
        <v>3044</v>
      </c>
      <c r="H799" s="3" t="s">
        <v>3066</v>
      </c>
      <c r="I799" s="3" t="s">
        <v>3062</v>
      </c>
      <c r="J799" s="4">
        <v>23.754414000000001</v>
      </c>
      <c r="K799" s="4">
        <v>7.9314999999999997E-2</v>
      </c>
      <c r="L799" s="4">
        <v>-4.4718109999999998</v>
      </c>
      <c r="M799" s="4">
        <v>-5.8405050000000003</v>
      </c>
      <c r="N799" s="4">
        <v>17.206364000000001</v>
      </c>
      <c r="O799" s="4">
        <v>23.964295</v>
      </c>
      <c r="P799" s="4">
        <v>4.557099</v>
      </c>
      <c r="Q799" s="4">
        <v>15.612822</v>
      </c>
      <c r="R799" s="4">
        <v>31.098126000000001</v>
      </c>
      <c r="S799" s="3" t="s">
        <v>4537</v>
      </c>
      <c r="T799" s="4">
        <v>189.27</v>
      </c>
      <c r="U799" s="4">
        <v>25966.323404819999</v>
      </c>
      <c r="V799" s="10">
        <v>28966.672404000001</v>
      </c>
      <c r="W799" s="4">
        <v>1.0883922438844</v>
      </c>
      <c r="X799" s="5">
        <v>208.26410000000001</v>
      </c>
      <c r="Y799" s="4">
        <v>143.965</v>
      </c>
      <c r="Z799" s="4">
        <v>17.206364000000001</v>
      </c>
      <c r="AA799" s="10">
        <v>20.897648227800001</v>
      </c>
      <c r="AB799" s="10">
        <v>23.155041026199999</v>
      </c>
      <c r="AC799" s="4">
        <v>3.4180929999999998</v>
      </c>
      <c r="AD799" s="4">
        <v>3.589756051587</v>
      </c>
      <c r="AE799" s="4">
        <v>3.7099415030884</v>
      </c>
      <c r="AF799" s="4">
        <v>15.612822</v>
      </c>
      <c r="AG799" s="4">
        <v>15.7825957871702</v>
      </c>
      <c r="AH799" s="4">
        <v>17.042833144322699</v>
      </c>
      <c r="AI799" s="4">
        <v>4.557099</v>
      </c>
      <c r="AJ799" s="4" t="s">
        <v>2924</v>
      </c>
    </row>
    <row r="800" spans="1:36" x14ac:dyDescent="0.3">
      <c r="A800" s="1" t="s">
        <v>794</v>
      </c>
      <c r="B800" s="2">
        <v>4209300</v>
      </c>
      <c r="C800" s="3" t="s">
        <v>2935</v>
      </c>
      <c r="D800" s="4">
        <v>28057.518098600001</v>
      </c>
      <c r="E800" s="3" t="s">
        <v>3031</v>
      </c>
      <c r="F800" s="3" t="s">
        <v>3031</v>
      </c>
      <c r="G800" s="3" t="s">
        <v>3032</v>
      </c>
      <c r="H800" s="3" t="s">
        <v>3033</v>
      </c>
      <c r="I800" s="3" t="s">
        <v>3069</v>
      </c>
      <c r="J800" s="4">
        <v>-27.539912999999999</v>
      </c>
      <c r="K800" s="4">
        <v>-22.761555000000001</v>
      </c>
      <c r="L800" s="4">
        <v>-9.0826320000000003</v>
      </c>
      <c r="M800" s="4">
        <v>-2.2515909999999999</v>
      </c>
      <c r="N800" s="4">
        <v>39.94</v>
      </c>
      <c r="O800" s="4">
        <v>56.894587000000001</v>
      </c>
      <c r="P800" s="5">
        <v>1.52705</v>
      </c>
      <c r="Q800" s="4">
        <v>6.4808820000000003</v>
      </c>
      <c r="R800" s="4">
        <v>34.731378999999997</v>
      </c>
      <c r="S800" s="3" t="s">
        <v>4538</v>
      </c>
      <c r="T800" s="4">
        <v>39.94</v>
      </c>
      <c r="U800" s="4">
        <v>28057.518098600001</v>
      </c>
      <c r="V800" s="10">
        <v>43214.518098</v>
      </c>
      <c r="W800" s="4">
        <v>7.0105157736604902</v>
      </c>
      <c r="X800" s="4">
        <v>60.69</v>
      </c>
      <c r="Y800" s="4">
        <v>38.850299999999997</v>
      </c>
      <c r="Z800" s="4">
        <v>39.94</v>
      </c>
      <c r="AA800" s="10">
        <v>16.831015592</v>
      </c>
      <c r="AB800" s="10">
        <v>19.658994703699999</v>
      </c>
      <c r="AC800" s="4">
        <v>1.000799</v>
      </c>
      <c r="AD800" s="4">
        <v>0.97820373655680004</v>
      </c>
      <c r="AE800" s="4">
        <v>1.0016738307723001</v>
      </c>
      <c r="AF800" s="4">
        <v>6.4808820000000003</v>
      </c>
      <c r="AG800" s="4">
        <v>7.1970213172603001</v>
      </c>
      <c r="AH800" s="4">
        <v>7.8524981524618003</v>
      </c>
      <c r="AI800" s="5">
        <v>1.52705</v>
      </c>
      <c r="AJ800" s="4">
        <v>3.5907580000000001</v>
      </c>
    </row>
    <row r="801" spans="1:36" x14ac:dyDescent="0.3">
      <c r="A801" s="1" t="s">
        <v>795</v>
      </c>
      <c r="B801" s="2">
        <v>5217252</v>
      </c>
      <c r="C801" s="3" t="s">
        <v>2935</v>
      </c>
      <c r="D801" s="4">
        <v>10796.38453863</v>
      </c>
      <c r="E801" s="3" t="s">
        <v>2920</v>
      </c>
      <c r="F801" s="3" t="s">
        <v>2960</v>
      </c>
      <c r="G801" s="3" t="s">
        <v>3330</v>
      </c>
      <c r="H801" s="3" t="s">
        <v>3330</v>
      </c>
      <c r="I801" s="3" t="s">
        <v>2949</v>
      </c>
      <c r="J801" s="4">
        <v>107.12750699999999</v>
      </c>
      <c r="K801" s="4">
        <v>41.462817999999999</v>
      </c>
      <c r="L801" s="4">
        <v>15.891783999999999</v>
      </c>
      <c r="M801" s="4">
        <v>10.912927</v>
      </c>
      <c r="N801" s="4">
        <v>66.167047999999994</v>
      </c>
      <c r="O801" s="4">
        <v>49.554412999999997</v>
      </c>
      <c r="P801" s="4">
        <v>11.237855</v>
      </c>
      <c r="Q801" s="4">
        <v>47.531416999999998</v>
      </c>
      <c r="R801" s="4">
        <v>54.269829999999999</v>
      </c>
      <c r="S801" s="3" t="s">
        <v>4539</v>
      </c>
      <c r="T801" s="4">
        <v>57.83</v>
      </c>
      <c r="U801" s="4">
        <v>10796.38453863</v>
      </c>
      <c r="V801" s="10">
        <v>10004.317537999999</v>
      </c>
      <c r="W801" s="4">
        <v>0</v>
      </c>
      <c r="X801" s="4">
        <v>61.75</v>
      </c>
      <c r="Y801" s="4">
        <v>22.96</v>
      </c>
      <c r="Z801" s="4">
        <v>66.167047999999994</v>
      </c>
      <c r="AA801" s="10">
        <v>50.2738416065</v>
      </c>
      <c r="AB801" s="10">
        <v>50.275589866600001</v>
      </c>
      <c r="AC801" s="4">
        <v>19.356363999999999</v>
      </c>
      <c r="AD801" s="4">
        <v>17.758942851000899</v>
      </c>
      <c r="AE801" s="4">
        <v>18.5365096004269</v>
      </c>
      <c r="AF801" s="4">
        <v>47.531416999999998</v>
      </c>
      <c r="AG801" s="4">
        <v>35.0206498987815</v>
      </c>
      <c r="AH801" s="4">
        <v>35.794346247070798</v>
      </c>
      <c r="AI801" s="4">
        <v>11.237855</v>
      </c>
      <c r="AJ801" s="4">
        <v>12.444588</v>
      </c>
    </row>
    <row r="802" spans="1:36" x14ac:dyDescent="0.3">
      <c r="A802" s="1" t="s">
        <v>796</v>
      </c>
      <c r="B802" s="2">
        <v>19659800</v>
      </c>
      <c r="C802" s="3" t="s">
        <v>2919</v>
      </c>
      <c r="D802" s="4">
        <v>19675.77926865</v>
      </c>
      <c r="E802" s="3" t="s">
        <v>2925</v>
      </c>
      <c r="F802" s="3" t="s">
        <v>2980</v>
      </c>
      <c r="G802" s="3" t="s">
        <v>2981</v>
      </c>
      <c r="H802" s="3" t="s">
        <v>2982</v>
      </c>
      <c r="I802" s="3" t="s">
        <v>3266</v>
      </c>
      <c r="J802" s="4">
        <v>12.961926</v>
      </c>
      <c r="K802" s="4">
        <v>2.7240329999999999</v>
      </c>
      <c r="L802" s="4">
        <v>-7.8767120000000004</v>
      </c>
      <c r="M802" s="4">
        <v>1.178536</v>
      </c>
      <c r="N802" s="4" t="s">
        <v>2924</v>
      </c>
      <c r="O802" s="4" t="s">
        <v>2924</v>
      </c>
      <c r="P802" s="4">
        <v>18.266183999999999</v>
      </c>
      <c r="Q802" s="4" t="s">
        <v>2924</v>
      </c>
      <c r="R802" s="4">
        <v>44.197941</v>
      </c>
      <c r="S802" s="3" t="s">
        <v>4540</v>
      </c>
      <c r="T802" s="4">
        <v>40.35</v>
      </c>
      <c r="U802" s="4">
        <v>19675.77926865</v>
      </c>
      <c r="V802" s="10">
        <v>20140.753268</v>
      </c>
      <c r="W802" s="4">
        <v>0</v>
      </c>
      <c r="X802" s="4">
        <v>49.57</v>
      </c>
      <c r="Y802" s="4">
        <v>28.69</v>
      </c>
      <c r="Z802" s="4" t="s">
        <v>2924</v>
      </c>
      <c r="AA802" s="10" t="s">
        <v>2924</v>
      </c>
      <c r="AB802" s="10" t="s">
        <v>2924</v>
      </c>
      <c r="AC802" s="4">
        <v>4.3729259999999996</v>
      </c>
      <c r="AD802" s="4">
        <v>3.4413740738966001</v>
      </c>
      <c r="AE802" s="4">
        <v>4.1005026032606002</v>
      </c>
      <c r="AF802" s="4" t="s">
        <v>2924</v>
      </c>
      <c r="AG802" s="4">
        <v>32.4187060011798</v>
      </c>
      <c r="AH802" s="4">
        <v>72.389291989835002</v>
      </c>
      <c r="AI802" s="4">
        <v>18.266183999999999</v>
      </c>
      <c r="AJ802" s="4" t="s">
        <v>2924</v>
      </c>
    </row>
    <row r="803" spans="1:36" x14ac:dyDescent="0.3">
      <c r="A803" s="1" t="s">
        <v>797</v>
      </c>
      <c r="B803" s="2">
        <v>4349804</v>
      </c>
      <c r="C803" s="3" t="s">
        <v>2935</v>
      </c>
      <c r="D803" s="4">
        <v>757.25729577000004</v>
      </c>
      <c r="E803" s="3" t="s">
        <v>3031</v>
      </c>
      <c r="F803" s="3" t="s">
        <v>3031</v>
      </c>
      <c r="G803" s="3" t="s">
        <v>3051</v>
      </c>
      <c r="H803" s="3" t="s">
        <v>3052</v>
      </c>
      <c r="I803" s="3" t="s">
        <v>3354</v>
      </c>
      <c r="J803" s="4">
        <v>8.2512319999999999</v>
      </c>
      <c r="K803" s="4">
        <v>-10.397554</v>
      </c>
      <c r="L803" s="4">
        <v>-8.5327780000000004</v>
      </c>
      <c r="M803" s="4">
        <v>-4.8701299999999996</v>
      </c>
      <c r="N803" s="4">
        <v>10.453571999999999</v>
      </c>
      <c r="O803" s="4" t="s">
        <v>2924</v>
      </c>
      <c r="P803" s="4">
        <v>2.0066820000000001</v>
      </c>
      <c r="Q803" s="4">
        <v>7.0873470000000003</v>
      </c>
      <c r="R803" s="4" t="s">
        <v>2924</v>
      </c>
      <c r="S803" s="3" t="s">
        <v>4541</v>
      </c>
      <c r="T803" s="4">
        <v>8.7899999999999991</v>
      </c>
      <c r="U803" s="4">
        <v>757.25729577000004</v>
      </c>
      <c r="V803" s="10">
        <v>730.31687499999998</v>
      </c>
      <c r="W803" s="4">
        <v>2.5025938566552899</v>
      </c>
      <c r="X803" s="5">
        <v>12.7</v>
      </c>
      <c r="Y803" s="4">
        <v>6.48</v>
      </c>
      <c r="Z803" s="4">
        <v>10.453571999999999</v>
      </c>
      <c r="AA803" s="10">
        <v>11.6269841269</v>
      </c>
      <c r="AB803" s="10">
        <v>11.6269841269</v>
      </c>
      <c r="AC803" s="4">
        <v>2.1366420000000002</v>
      </c>
      <c r="AD803" s="4">
        <v>1.8953761857182001</v>
      </c>
      <c r="AE803" s="4">
        <v>1.8953761857182001</v>
      </c>
      <c r="AF803" s="4">
        <v>7.0873470000000003</v>
      </c>
      <c r="AG803" s="4">
        <v>5.0648039627032002</v>
      </c>
      <c r="AH803" s="4">
        <v>5.0648039627032002</v>
      </c>
      <c r="AI803" s="4">
        <v>2.0066820000000001</v>
      </c>
      <c r="AJ803" s="4">
        <v>2.0066820000000001</v>
      </c>
    </row>
    <row r="804" spans="1:36" x14ac:dyDescent="0.3">
      <c r="A804" s="1" t="s">
        <v>798</v>
      </c>
      <c r="B804" s="2">
        <v>6566086</v>
      </c>
      <c r="C804" s="3" t="s">
        <v>2935</v>
      </c>
      <c r="D804" s="4">
        <v>2240.6253050099999</v>
      </c>
      <c r="E804" s="3" t="s">
        <v>2925</v>
      </c>
      <c r="F804" s="3" t="s">
        <v>2996</v>
      </c>
      <c r="G804" s="3" t="s">
        <v>3230</v>
      </c>
      <c r="H804" s="3" t="s">
        <v>3231</v>
      </c>
      <c r="I804" s="3" t="s">
        <v>3232</v>
      </c>
      <c r="J804" s="4">
        <v>-32.762973000000002</v>
      </c>
      <c r="K804" s="4">
        <v>-34.597543999999999</v>
      </c>
      <c r="L804" s="4">
        <v>-14.116804</v>
      </c>
      <c r="M804" s="4">
        <v>-16.597076999999999</v>
      </c>
      <c r="N804" s="4">
        <v>7.9213480000000001</v>
      </c>
      <c r="O804" s="4" t="s">
        <v>2924</v>
      </c>
      <c r="P804" s="4">
        <v>2.0093890000000001</v>
      </c>
      <c r="Q804" s="4">
        <v>8.1356439999999992</v>
      </c>
      <c r="R804" s="4" t="s">
        <v>2924</v>
      </c>
      <c r="S804" s="3" t="s">
        <v>4542</v>
      </c>
      <c r="T804" s="4">
        <v>23.97</v>
      </c>
      <c r="U804" s="4">
        <v>2240.6253050099999</v>
      </c>
      <c r="V804" s="10">
        <v>3685.9613049999998</v>
      </c>
      <c r="W804" s="4">
        <v>0</v>
      </c>
      <c r="X804" s="4">
        <v>44.38</v>
      </c>
      <c r="Y804" s="4">
        <v>22.951499999999999</v>
      </c>
      <c r="Z804" s="4">
        <v>7.9213480000000001</v>
      </c>
      <c r="AA804" s="10">
        <v>7.05</v>
      </c>
      <c r="AB804" s="10">
        <v>7.5141065830000002</v>
      </c>
      <c r="AC804" s="4">
        <v>0.91489100000000001</v>
      </c>
      <c r="AD804" s="4">
        <v>0.8572090151242</v>
      </c>
      <c r="AE804" s="4">
        <v>0.85939896381559999</v>
      </c>
      <c r="AF804" s="4">
        <v>8.1356439999999992</v>
      </c>
      <c r="AG804" s="4">
        <v>6.4362029653292003</v>
      </c>
      <c r="AH804" s="4">
        <v>6.4706858702348002</v>
      </c>
      <c r="AI804" s="4">
        <v>2.0093890000000001</v>
      </c>
      <c r="AJ804" s="4">
        <v>2.7501150000000001</v>
      </c>
    </row>
    <row r="805" spans="1:36" x14ac:dyDescent="0.3">
      <c r="A805" s="1" t="s">
        <v>799</v>
      </c>
      <c r="B805" s="2">
        <v>27430291</v>
      </c>
      <c r="C805" s="3" t="s">
        <v>2919</v>
      </c>
      <c r="D805" s="4">
        <v>2635.6724299399998</v>
      </c>
      <c r="E805" s="3" t="s">
        <v>2936</v>
      </c>
      <c r="F805" s="3" t="s">
        <v>2966</v>
      </c>
      <c r="G805" s="3" t="s">
        <v>2967</v>
      </c>
      <c r="H805" s="3" t="s">
        <v>2999</v>
      </c>
      <c r="I805" s="3" t="s">
        <v>3404</v>
      </c>
      <c r="J805" s="4">
        <v>12.780899</v>
      </c>
      <c r="K805" s="4">
        <v>8.2210239999999999</v>
      </c>
      <c r="L805" s="4">
        <v>2.2278799999999999</v>
      </c>
      <c r="M805" s="4">
        <v>-4.0621270000000003</v>
      </c>
      <c r="N805" s="4" t="s">
        <v>2924</v>
      </c>
      <c r="O805" s="4" t="s">
        <v>2924</v>
      </c>
      <c r="P805" s="4">
        <v>2.7373440000000002</v>
      </c>
      <c r="Q805" s="4">
        <v>9.5698989999999995</v>
      </c>
      <c r="R805" s="4">
        <v>66.518705999999995</v>
      </c>
      <c r="S805" s="3" t="s">
        <v>4543</v>
      </c>
      <c r="T805" s="4">
        <v>16.059999999999999</v>
      </c>
      <c r="U805" s="4">
        <v>2635.6724299399998</v>
      </c>
      <c r="V805" s="10">
        <v>6508.8304289999996</v>
      </c>
      <c r="W805" s="4">
        <v>0</v>
      </c>
      <c r="X805" s="4">
        <v>17.446100000000001</v>
      </c>
      <c r="Y805" s="4">
        <v>10.59</v>
      </c>
      <c r="Z805" s="4" t="s">
        <v>2924</v>
      </c>
      <c r="AA805" s="10">
        <v>13.928881179499999</v>
      </c>
      <c r="AB805" s="10">
        <v>15.546499133599999</v>
      </c>
      <c r="AC805" s="4">
        <v>2.794511</v>
      </c>
      <c r="AD805" s="4">
        <v>2.6208528640076998</v>
      </c>
      <c r="AE805" s="4">
        <v>2.7696712682208</v>
      </c>
      <c r="AF805" s="4">
        <v>9.5698989999999995</v>
      </c>
      <c r="AG805" s="4">
        <v>10.7182226701667</v>
      </c>
      <c r="AH805" s="4">
        <v>11.779325781893199</v>
      </c>
      <c r="AI805" s="4">
        <v>2.7373440000000002</v>
      </c>
      <c r="AJ805" s="4" t="s">
        <v>2924</v>
      </c>
    </row>
    <row r="806" spans="1:36" x14ac:dyDescent="0.3">
      <c r="A806" s="1" t="s">
        <v>800</v>
      </c>
      <c r="B806" s="2">
        <v>4331134</v>
      </c>
      <c r="C806" s="3" t="s">
        <v>2919</v>
      </c>
      <c r="D806" s="4">
        <v>9369.3377937500009</v>
      </c>
      <c r="E806" s="3" t="s">
        <v>2945</v>
      </c>
      <c r="F806" s="3" t="s">
        <v>2946</v>
      </c>
      <c r="G806" s="3" t="s">
        <v>2947</v>
      </c>
      <c r="H806" s="3" t="s">
        <v>2989</v>
      </c>
      <c r="I806" s="3" t="s">
        <v>3344</v>
      </c>
      <c r="J806" s="4">
        <v>0.331675</v>
      </c>
      <c r="K806" s="4">
        <v>22.469636000000001</v>
      </c>
      <c r="L806" s="4">
        <v>12.495350999999999</v>
      </c>
      <c r="M806" s="4">
        <v>1.6123609999999999</v>
      </c>
      <c r="N806" s="4">
        <v>17.158252999999998</v>
      </c>
      <c r="O806" s="4">
        <v>11.630141999999999</v>
      </c>
      <c r="P806" s="4" t="s">
        <v>2924</v>
      </c>
      <c r="Q806" s="4">
        <v>16.000667</v>
      </c>
      <c r="R806" s="4">
        <v>13.455444</v>
      </c>
      <c r="S806" s="3" t="s">
        <v>4544</v>
      </c>
      <c r="T806" s="4">
        <v>30.25</v>
      </c>
      <c r="U806" s="4">
        <v>9369.3377937500009</v>
      </c>
      <c r="V806" s="10">
        <v>10501.637793</v>
      </c>
      <c r="W806" s="4">
        <v>0</v>
      </c>
      <c r="X806" s="4">
        <v>33.43</v>
      </c>
      <c r="Y806" s="4">
        <v>20.68</v>
      </c>
      <c r="Z806" s="4">
        <v>17.158252999999998</v>
      </c>
      <c r="AA806" s="10">
        <v>11.8534482758</v>
      </c>
      <c r="AB806" s="10">
        <v>12.594825504399999</v>
      </c>
      <c r="AC806" s="4">
        <v>4.135154</v>
      </c>
      <c r="AD806" s="4">
        <v>4.1230779217934002</v>
      </c>
      <c r="AE806" s="4">
        <v>4.1291407286156998</v>
      </c>
      <c r="AF806" s="4">
        <v>16.000667</v>
      </c>
      <c r="AG806" s="4">
        <v>9.6024060727117995</v>
      </c>
      <c r="AH806" s="4">
        <v>9.8984727709467002</v>
      </c>
      <c r="AI806" s="4" t="s">
        <v>2924</v>
      </c>
      <c r="AJ806" s="4" t="s">
        <v>2924</v>
      </c>
    </row>
    <row r="807" spans="1:36" x14ac:dyDescent="0.3">
      <c r="A807" s="1" t="s">
        <v>801</v>
      </c>
      <c r="B807" s="2">
        <v>28660777</v>
      </c>
      <c r="C807" s="3" t="s">
        <v>2935</v>
      </c>
      <c r="D807" s="4">
        <v>10224.695053539999</v>
      </c>
      <c r="E807" s="3" t="s">
        <v>3093</v>
      </c>
      <c r="F807" s="3" t="s">
        <v>3093</v>
      </c>
      <c r="G807" s="3" t="s">
        <v>3094</v>
      </c>
      <c r="H807" s="3" t="s">
        <v>3145</v>
      </c>
      <c r="I807" s="3" t="s">
        <v>3334</v>
      </c>
      <c r="J807" s="4">
        <v>84.377854999999997</v>
      </c>
      <c r="K807" s="4">
        <v>29.671036000000001</v>
      </c>
      <c r="L807" s="4">
        <v>-1.7716339999999999</v>
      </c>
      <c r="M807" s="4">
        <v>0.288213</v>
      </c>
      <c r="N807" s="4">
        <v>24.558287</v>
      </c>
      <c r="O807" s="4">
        <v>25.437358</v>
      </c>
      <c r="P807" s="4">
        <v>2.3243119999999999</v>
      </c>
      <c r="Q807" s="4">
        <v>14.551113000000001</v>
      </c>
      <c r="R807" s="4">
        <v>123.89233400000001</v>
      </c>
      <c r="S807" s="3" t="s">
        <v>4545</v>
      </c>
      <c r="T807" s="4">
        <v>100.91</v>
      </c>
      <c r="U807" s="4">
        <v>10224.695053539999</v>
      </c>
      <c r="V807" s="10">
        <v>13008.695052999999</v>
      </c>
      <c r="W807" s="4">
        <v>2.91348726588049</v>
      </c>
      <c r="X807" s="4">
        <v>109.846</v>
      </c>
      <c r="Y807" s="4">
        <v>51.168999999999997</v>
      </c>
      <c r="Z807" s="4">
        <v>24.558287</v>
      </c>
      <c r="AA807" s="10">
        <v>25.599979704700001</v>
      </c>
      <c r="AB807" s="10">
        <v>26.167366382000001</v>
      </c>
      <c r="AC807" s="4">
        <v>13.328581</v>
      </c>
      <c r="AD807" s="4">
        <v>11.715017396879899</v>
      </c>
      <c r="AE807" s="4">
        <v>13.241830185574001</v>
      </c>
      <c r="AF807" s="4">
        <v>14.551113000000001</v>
      </c>
      <c r="AG807" s="4">
        <v>11.7508722831173</v>
      </c>
      <c r="AH807" s="4">
        <v>13.249731113987499</v>
      </c>
      <c r="AI807" s="4">
        <v>2.3243119999999999</v>
      </c>
      <c r="AJ807" s="4">
        <v>5.3867510000000003</v>
      </c>
    </row>
    <row r="808" spans="1:36" x14ac:dyDescent="0.3">
      <c r="A808" s="1" t="s">
        <v>802</v>
      </c>
      <c r="B808" s="2">
        <v>4057044</v>
      </c>
      <c r="C808" s="3" t="s">
        <v>2935</v>
      </c>
      <c r="D808" s="4">
        <v>24889.348425479999</v>
      </c>
      <c r="E808" s="3" t="s">
        <v>3090</v>
      </c>
      <c r="F808" s="3" t="s">
        <v>3090</v>
      </c>
      <c r="G808" s="3" t="s">
        <v>3122</v>
      </c>
      <c r="H808" s="3" t="s">
        <v>3122</v>
      </c>
      <c r="I808" s="3" t="s">
        <v>3092</v>
      </c>
      <c r="J808" s="4">
        <v>9.6332789999999999</v>
      </c>
      <c r="K808" s="4">
        <v>-3.9251740000000002</v>
      </c>
      <c r="L808" s="4">
        <v>-1.6369290000000001</v>
      </c>
      <c r="M808" s="4">
        <v>-0.90699200000000002</v>
      </c>
      <c r="N808" s="4">
        <v>17.168571</v>
      </c>
      <c r="O808" s="4" t="s">
        <v>2924</v>
      </c>
      <c r="P808" s="4">
        <v>2.1471070000000001</v>
      </c>
      <c r="Q808" s="4">
        <v>13.509276</v>
      </c>
      <c r="R808" s="4" t="s">
        <v>2924</v>
      </c>
      <c r="S808" s="3" t="s">
        <v>4546</v>
      </c>
      <c r="T808" s="5">
        <v>120.18</v>
      </c>
      <c r="U808" s="4">
        <v>24889.348425479999</v>
      </c>
      <c r="V808" s="10">
        <v>47657.348424999996</v>
      </c>
      <c r="W808" s="4">
        <v>3.6278914960891999</v>
      </c>
      <c r="X808" s="4">
        <v>131.66499999999999</v>
      </c>
      <c r="Y808" s="4">
        <v>102.16500000000001</v>
      </c>
      <c r="Z808" s="4">
        <v>17.168571</v>
      </c>
      <c r="AA808" s="10">
        <v>17.489631084900001</v>
      </c>
      <c r="AB808" s="10">
        <v>17.832342152999999</v>
      </c>
      <c r="AC808" s="4">
        <v>3.8386909999999999</v>
      </c>
      <c r="AD808" s="4">
        <v>4.1725065170148996</v>
      </c>
      <c r="AE808" s="4">
        <v>3.6447627830709002</v>
      </c>
      <c r="AF808" s="4">
        <v>13.509276</v>
      </c>
      <c r="AG808" s="4">
        <v>11.0170603388912</v>
      </c>
      <c r="AH808" s="4">
        <v>11.9198430307439</v>
      </c>
      <c r="AI808" s="4">
        <v>2.1471070000000001</v>
      </c>
      <c r="AJ808" s="4">
        <v>2.633505</v>
      </c>
    </row>
    <row r="809" spans="1:36" x14ac:dyDescent="0.3">
      <c r="A809" s="1" t="s">
        <v>803</v>
      </c>
      <c r="B809" s="2">
        <v>4987110</v>
      </c>
      <c r="C809" s="3" t="s">
        <v>2935</v>
      </c>
      <c r="D809" s="4">
        <v>914.690877</v>
      </c>
      <c r="E809" s="3" t="s">
        <v>2936</v>
      </c>
      <c r="F809" s="3" t="s">
        <v>2937</v>
      </c>
      <c r="G809" s="3" t="s">
        <v>2951</v>
      </c>
      <c r="H809" s="3" t="s">
        <v>2951</v>
      </c>
      <c r="I809" s="3" t="s">
        <v>3405</v>
      </c>
      <c r="J809" s="4">
        <v>19.594203</v>
      </c>
      <c r="K809" s="4">
        <v>-5.032991</v>
      </c>
      <c r="L809" s="4">
        <v>-4.974666</v>
      </c>
      <c r="M809" s="4">
        <v>-2.8261889999999998</v>
      </c>
      <c r="N809" s="4">
        <v>31.022556000000002</v>
      </c>
      <c r="O809" s="4">
        <v>32.001033999999997</v>
      </c>
      <c r="P809" s="4">
        <v>1.3740509999999999</v>
      </c>
      <c r="Q809" s="4">
        <v>11.090365</v>
      </c>
      <c r="R809" s="4">
        <v>18.848210000000002</v>
      </c>
      <c r="S809" s="3" t="s">
        <v>4547</v>
      </c>
      <c r="T809" s="4">
        <v>61.89</v>
      </c>
      <c r="U809" s="4">
        <v>914.690877</v>
      </c>
      <c r="V809" s="10">
        <v>1162.8968769999999</v>
      </c>
      <c r="W809" s="4">
        <v>0</v>
      </c>
      <c r="X809" s="4">
        <v>70.5</v>
      </c>
      <c r="Y809" s="4">
        <v>47.53</v>
      </c>
      <c r="Z809" s="4">
        <v>31.022556000000002</v>
      </c>
      <c r="AA809" s="10">
        <v>16.639333243700001</v>
      </c>
      <c r="AB809" s="10">
        <v>18.406221653799999</v>
      </c>
      <c r="AC809" s="4">
        <v>1.488051</v>
      </c>
      <c r="AD809" s="4">
        <v>1.4259610174146999</v>
      </c>
      <c r="AE809" s="4">
        <v>1.4753448483531999</v>
      </c>
      <c r="AF809" s="4">
        <v>11.090365</v>
      </c>
      <c r="AG809" s="4">
        <v>9.1147262282850008</v>
      </c>
      <c r="AH809" s="4">
        <v>9.7329697220885993</v>
      </c>
      <c r="AI809" s="4">
        <v>1.3740509999999999</v>
      </c>
      <c r="AJ809" s="4">
        <v>3.4227409999999998</v>
      </c>
    </row>
    <row r="810" spans="1:36" x14ac:dyDescent="0.3">
      <c r="A810" s="1" t="s">
        <v>804</v>
      </c>
      <c r="B810" s="2">
        <v>4121470</v>
      </c>
      <c r="C810" s="3" t="s">
        <v>2935</v>
      </c>
      <c r="D810" s="4">
        <v>83644.394813399995</v>
      </c>
      <c r="E810" s="3" t="s">
        <v>3090</v>
      </c>
      <c r="F810" s="3" t="s">
        <v>3090</v>
      </c>
      <c r="G810" s="3" t="s">
        <v>3091</v>
      </c>
      <c r="H810" s="3" t="s">
        <v>3091</v>
      </c>
      <c r="I810" s="3" t="s">
        <v>3092</v>
      </c>
      <c r="J810" s="4">
        <v>11.790213</v>
      </c>
      <c r="K810" s="4">
        <v>-6.9519640000000003</v>
      </c>
      <c r="L810" s="4">
        <v>-4.8004220000000002</v>
      </c>
      <c r="M810" s="4">
        <v>-0.49623200000000001</v>
      </c>
      <c r="N810" s="4">
        <v>21.655999999999999</v>
      </c>
      <c r="O810" s="4" t="s">
        <v>2924</v>
      </c>
      <c r="P810" s="4">
        <v>1.7357290000000001</v>
      </c>
      <c r="Q810" s="4">
        <v>11.802944</v>
      </c>
      <c r="R810" s="4" t="s">
        <v>2924</v>
      </c>
      <c r="S810" s="3" t="s">
        <v>4548</v>
      </c>
      <c r="T810" s="5">
        <v>108.28</v>
      </c>
      <c r="U810" s="4">
        <v>83644.394813399995</v>
      </c>
      <c r="V810" s="10">
        <v>170381.39481299999</v>
      </c>
      <c r="W810" s="4">
        <v>3.8603620243812302</v>
      </c>
      <c r="X810" s="4">
        <v>121.25</v>
      </c>
      <c r="Y810" s="4">
        <v>90.09</v>
      </c>
      <c r="Z810" s="4">
        <v>21.655999999999999</v>
      </c>
      <c r="AA810" s="10">
        <v>17.245333503200001</v>
      </c>
      <c r="AB810" s="10">
        <v>18.2129815431</v>
      </c>
      <c r="AC810" s="4">
        <v>5.7269129999999997</v>
      </c>
      <c r="AD810" s="4">
        <v>5.4595492914278996</v>
      </c>
      <c r="AE810" s="4">
        <v>5.7066328146250003</v>
      </c>
      <c r="AF810" s="4">
        <v>11.802944</v>
      </c>
      <c r="AG810" s="4">
        <v>11.8210629867537</v>
      </c>
      <c r="AH810" s="4">
        <v>12.190257038001</v>
      </c>
      <c r="AI810" s="4">
        <v>1.7357290000000001</v>
      </c>
      <c r="AJ810" s="4">
        <v>2.8967360000000002</v>
      </c>
    </row>
    <row r="811" spans="1:36" x14ac:dyDescent="0.3">
      <c r="A811" s="1" t="s">
        <v>1278</v>
      </c>
      <c r="B811" s="2">
        <v>4098304</v>
      </c>
      <c r="C811" s="3" t="s">
        <v>2919</v>
      </c>
      <c r="D811" s="4">
        <v>2242.5190991999998</v>
      </c>
      <c r="E811" s="3" t="s">
        <v>2936</v>
      </c>
      <c r="F811" s="3" t="s">
        <v>2966</v>
      </c>
      <c r="G811" s="3" t="s">
        <v>3082</v>
      </c>
      <c r="H811" s="3" t="s">
        <v>3118</v>
      </c>
      <c r="I811" s="3" t="s">
        <v>3308</v>
      </c>
      <c r="J811" s="10">
        <v>-10.69267</v>
      </c>
      <c r="K811" s="10">
        <v>-28.649035999999999</v>
      </c>
      <c r="L811" s="10">
        <v>-12.426729</v>
      </c>
      <c r="M811" s="10">
        <v>-4.5977009999999998</v>
      </c>
      <c r="N811" s="4">
        <v>21.016352999999999</v>
      </c>
      <c r="O811" s="4">
        <v>13.763242999999999</v>
      </c>
      <c r="P811" s="4">
        <v>2.296916</v>
      </c>
      <c r="Q811" s="4">
        <v>11.233349</v>
      </c>
      <c r="R811" s="4">
        <v>14.524965999999999</v>
      </c>
      <c r="S811" s="3" t="s">
        <v>5021</v>
      </c>
      <c r="T811" s="4">
        <v>119.52</v>
      </c>
      <c r="U811" s="4">
        <v>2242.5190991999998</v>
      </c>
      <c r="V811" s="10">
        <v>2854.2030989999998</v>
      </c>
      <c r="W811" s="4">
        <v>0.46854082998661301</v>
      </c>
      <c r="X811" s="4">
        <v>179.67</v>
      </c>
      <c r="Y811" s="4">
        <v>118.42</v>
      </c>
      <c r="Z811" s="4">
        <v>21.016352999999999</v>
      </c>
      <c r="AA811" s="10">
        <v>15.3138493471</v>
      </c>
      <c r="AB811" s="10">
        <v>16.0515713134</v>
      </c>
      <c r="AC811" s="4">
        <v>1.425808</v>
      </c>
      <c r="AD811" s="4">
        <v>1.3403817331837</v>
      </c>
      <c r="AE811" s="4">
        <v>1.4145066409186</v>
      </c>
      <c r="AF811" s="4">
        <v>11.233349</v>
      </c>
      <c r="AG811" s="4">
        <v>11.804739753789001</v>
      </c>
      <c r="AH811" s="4">
        <v>12.541675249091</v>
      </c>
      <c r="AI811" s="4">
        <v>2.296916</v>
      </c>
      <c r="AJ811" s="4" t="s">
        <v>2924</v>
      </c>
    </row>
    <row r="812" spans="1:36" x14ac:dyDescent="0.3">
      <c r="A812" s="1" t="s">
        <v>806</v>
      </c>
      <c r="B812" s="2">
        <v>5242080</v>
      </c>
      <c r="C812" s="3" t="s">
        <v>2919</v>
      </c>
      <c r="D812" s="4">
        <v>15047.99698296</v>
      </c>
      <c r="E812" s="3" t="s">
        <v>2925</v>
      </c>
      <c r="F812" s="3" t="s">
        <v>2980</v>
      </c>
      <c r="G812" s="3" t="s">
        <v>3016</v>
      </c>
      <c r="H812" s="3" t="s">
        <v>3019</v>
      </c>
      <c r="I812" s="3" t="s">
        <v>3020</v>
      </c>
      <c r="J812" s="4">
        <v>43.597062000000001</v>
      </c>
      <c r="K812" s="4">
        <v>27.494969000000001</v>
      </c>
      <c r="L812" s="4">
        <v>3.3158180000000002</v>
      </c>
      <c r="M812" s="4">
        <v>1.1979770000000001</v>
      </c>
      <c r="N812" s="4">
        <v>186.84871699999999</v>
      </c>
      <c r="O812" s="4">
        <v>64.380881000000002</v>
      </c>
      <c r="P812" s="4">
        <v>18.279547000000001</v>
      </c>
      <c r="Q812" s="4">
        <v>193.02115499999999</v>
      </c>
      <c r="R812" s="4">
        <v>81.092410999999998</v>
      </c>
      <c r="S812" s="3" t="s">
        <v>4550</v>
      </c>
      <c r="T812" s="4">
        <v>342.12</v>
      </c>
      <c r="U812" s="4">
        <v>15047.99698296</v>
      </c>
      <c r="V812" s="10">
        <v>14224.500982</v>
      </c>
      <c r="W812" s="4">
        <v>0</v>
      </c>
      <c r="X812" s="4">
        <v>378.48149999999998</v>
      </c>
      <c r="Y812" s="5">
        <v>145.05000000000001</v>
      </c>
      <c r="Z812" s="4">
        <v>186.84871699999999</v>
      </c>
      <c r="AA812" s="10">
        <v>129.70390870829999</v>
      </c>
      <c r="AB812" s="10">
        <v>169.42672635790001</v>
      </c>
      <c r="AC812" s="4">
        <v>20.631395000000001</v>
      </c>
      <c r="AD812" s="4">
        <v>15.6760291737556</v>
      </c>
      <c r="AE812" s="4">
        <v>19.130501430251801</v>
      </c>
      <c r="AF812" s="4">
        <v>193.02115499999999</v>
      </c>
      <c r="AG812" s="4">
        <v>57.649896943901098</v>
      </c>
      <c r="AH812" s="4">
        <v>74.972476530288006</v>
      </c>
      <c r="AI812" s="4">
        <v>18.279547000000001</v>
      </c>
      <c r="AJ812" s="4">
        <v>19.029924999999999</v>
      </c>
    </row>
    <row r="813" spans="1:36" x14ac:dyDescent="0.3">
      <c r="A813" s="1" t="s">
        <v>807</v>
      </c>
      <c r="B813" s="2">
        <v>4873611</v>
      </c>
      <c r="C813" s="3" t="s">
        <v>2935</v>
      </c>
      <c r="D813" s="4">
        <v>32299.59416208</v>
      </c>
      <c r="E813" s="3" t="s">
        <v>3031</v>
      </c>
      <c r="F813" s="3" t="s">
        <v>3031</v>
      </c>
      <c r="G813" s="3" t="s">
        <v>3032</v>
      </c>
      <c r="H813" s="3" t="s">
        <v>3068</v>
      </c>
      <c r="I813" s="3" t="s">
        <v>2939</v>
      </c>
      <c r="J813" s="4">
        <v>2.3169599999999999</v>
      </c>
      <c r="K813" s="4">
        <v>-7.2714179999999997</v>
      </c>
      <c r="L813" s="4">
        <v>-5.5833839999999997</v>
      </c>
      <c r="M813" s="4">
        <v>-4.4037610000000003</v>
      </c>
      <c r="N813" s="4">
        <v>64.561403999999996</v>
      </c>
      <c r="O813" s="4">
        <v>34.453856000000002</v>
      </c>
      <c r="P813" s="4">
        <v>1.3338399999999999</v>
      </c>
      <c r="Q813" s="4">
        <v>12.094443</v>
      </c>
      <c r="R813" s="4">
        <v>13.306638</v>
      </c>
      <c r="S813" s="3" t="s">
        <v>4551</v>
      </c>
      <c r="T813" s="4">
        <v>77.28</v>
      </c>
      <c r="U813" s="4">
        <v>32299.59416208</v>
      </c>
      <c r="V813" s="10">
        <v>38750.594162000001</v>
      </c>
      <c r="W813" s="4">
        <v>1.9668737060041399</v>
      </c>
      <c r="X813" s="4">
        <v>90.06</v>
      </c>
      <c r="Y813" s="4">
        <v>61.14</v>
      </c>
      <c r="Z813" s="4">
        <v>40.997346999999998</v>
      </c>
      <c r="AA813" s="10">
        <v>18.063249421399998</v>
      </c>
      <c r="AB813" s="10">
        <v>19.731953866800001</v>
      </c>
      <c r="AC813" s="4">
        <v>3.1783619999999999</v>
      </c>
      <c r="AD813" s="4">
        <v>3.0105139567734001</v>
      </c>
      <c r="AE813" s="4">
        <v>3.1294362616666</v>
      </c>
      <c r="AF813" s="4">
        <v>12.094443</v>
      </c>
      <c r="AG813" s="4">
        <v>11.549338019083701</v>
      </c>
      <c r="AH813" s="4">
        <v>12.355229668528301</v>
      </c>
      <c r="AI813" s="4">
        <v>1.3338399999999999</v>
      </c>
      <c r="AJ813" s="4">
        <v>18.295455</v>
      </c>
    </row>
    <row r="814" spans="1:36" x14ac:dyDescent="0.3">
      <c r="A814" s="1" t="s">
        <v>808</v>
      </c>
      <c r="B814" s="2">
        <v>8435281</v>
      </c>
      <c r="C814" s="3" t="s">
        <v>2935</v>
      </c>
      <c r="D814" s="4">
        <v>6153.28116486</v>
      </c>
      <c r="E814" s="3" t="s">
        <v>2925</v>
      </c>
      <c r="F814" s="3" t="s">
        <v>2980</v>
      </c>
      <c r="G814" s="3" t="s">
        <v>2981</v>
      </c>
      <c r="H814" s="3" t="s">
        <v>3163</v>
      </c>
      <c r="I814" s="3" t="s">
        <v>3406</v>
      </c>
      <c r="J814" s="4">
        <v>74.106279999999998</v>
      </c>
      <c r="K814" s="4">
        <v>54.810997</v>
      </c>
      <c r="L814" s="4">
        <v>2.736602</v>
      </c>
      <c r="M814" s="4">
        <v>3.8417210000000002</v>
      </c>
      <c r="N814" s="4">
        <v>167.36842100000001</v>
      </c>
      <c r="O814" s="4" t="s">
        <v>2924</v>
      </c>
      <c r="P814" s="4">
        <v>11.762402</v>
      </c>
      <c r="Q814" s="4">
        <v>30.938300000000002</v>
      </c>
      <c r="R814" s="4" t="s">
        <v>2924</v>
      </c>
      <c r="S814" s="3" t="s">
        <v>4552</v>
      </c>
      <c r="T814" s="4">
        <v>54.06</v>
      </c>
      <c r="U814" s="4">
        <v>6153.28116486</v>
      </c>
      <c r="V814" s="10">
        <v>7029.491164</v>
      </c>
      <c r="W814" s="4">
        <v>0</v>
      </c>
      <c r="X814" s="4">
        <v>56.1</v>
      </c>
      <c r="Y814" s="4">
        <v>25.46</v>
      </c>
      <c r="Z814" s="4">
        <v>167.36842100000001</v>
      </c>
      <c r="AA814" s="10">
        <v>106.50118203300001</v>
      </c>
      <c r="AB814" s="10">
        <v>121.0560494435</v>
      </c>
      <c r="AC814" s="4">
        <v>5.8954829999999996</v>
      </c>
      <c r="AD814" s="4">
        <v>4.8262507478484</v>
      </c>
      <c r="AE814" s="4">
        <v>5.5927580427176</v>
      </c>
      <c r="AF814" s="4">
        <v>30.938300000000002</v>
      </c>
      <c r="AG814" s="4">
        <v>27.6612660883745</v>
      </c>
      <c r="AH814" s="4">
        <v>32.154057737864598</v>
      </c>
      <c r="AI814" s="4">
        <v>11.762402</v>
      </c>
      <c r="AJ814" s="4">
        <v>12.353748</v>
      </c>
    </row>
    <row r="815" spans="1:36" x14ac:dyDescent="0.3">
      <c r="A815" s="1" t="s">
        <v>809</v>
      </c>
      <c r="B815" s="2">
        <v>4024401</v>
      </c>
      <c r="C815" s="3" t="s">
        <v>2935</v>
      </c>
      <c r="D815" s="4">
        <v>3729.1044321999998</v>
      </c>
      <c r="E815" s="3" t="s">
        <v>2945</v>
      </c>
      <c r="F815" s="3" t="s">
        <v>2946</v>
      </c>
      <c r="G815" s="3" t="s">
        <v>2984</v>
      </c>
      <c r="H815" s="3" t="s">
        <v>2985</v>
      </c>
      <c r="I815" s="3" t="s">
        <v>3262</v>
      </c>
      <c r="J815" s="4">
        <v>-9.7283089999999994</v>
      </c>
      <c r="K815" s="4">
        <v>-3.4676659999999999</v>
      </c>
      <c r="L815" s="4">
        <v>-2.6924890000000001</v>
      </c>
      <c r="M815" s="4">
        <v>-4.0074560000000004</v>
      </c>
      <c r="N815" s="4">
        <v>162.204724</v>
      </c>
      <c r="O815" s="4">
        <v>3.7923420000000001</v>
      </c>
      <c r="P815" s="4">
        <v>1.250759</v>
      </c>
      <c r="Q815" s="4">
        <v>4.1537329999999999</v>
      </c>
      <c r="R815" s="4">
        <v>6.4422319999999997</v>
      </c>
      <c r="S815" s="3" t="s">
        <v>4553</v>
      </c>
      <c r="T815" s="4">
        <v>20.6</v>
      </c>
      <c r="U815" s="4">
        <v>3729.1044321999998</v>
      </c>
      <c r="V815" s="10">
        <v>7460.1044320000001</v>
      </c>
      <c r="W815" s="4">
        <v>0</v>
      </c>
      <c r="X815" s="4">
        <v>24.83</v>
      </c>
      <c r="Y815" s="4">
        <v>14.785</v>
      </c>
      <c r="Z815" s="4">
        <v>162.204724</v>
      </c>
      <c r="AA815" s="10">
        <v>6.5977004131000001</v>
      </c>
      <c r="AB815" s="10">
        <v>6.4799232475000004</v>
      </c>
      <c r="AC815" s="4">
        <v>0.56251700000000004</v>
      </c>
      <c r="AD815" s="4">
        <v>0.58211103356589999</v>
      </c>
      <c r="AE815" s="4">
        <v>0.57447982609920001</v>
      </c>
      <c r="AF815" s="4">
        <v>4.1537329999999999</v>
      </c>
      <c r="AG815" s="4">
        <v>3.9105945918176999</v>
      </c>
      <c r="AH815" s="4">
        <v>3.8816962300525999</v>
      </c>
      <c r="AI815" s="4">
        <v>1.250759</v>
      </c>
      <c r="AJ815" s="4">
        <v>8.1230279999999997</v>
      </c>
    </row>
    <row r="816" spans="1:36" x14ac:dyDescent="0.3">
      <c r="A816" s="1" t="s">
        <v>810</v>
      </c>
      <c r="B816" s="2">
        <v>4376766</v>
      </c>
      <c r="C816" s="3" t="s">
        <v>2919</v>
      </c>
      <c r="D816" s="4" t="s">
        <v>2934</v>
      </c>
      <c r="E816" s="3" t="s">
        <v>2936</v>
      </c>
      <c r="F816" s="3" t="s">
        <v>2937</v>
      </c>
      <c r="G816" s="3" t="s">
        <v>3037</v>
      </c>
      <c r="H816" s="3" t="s">
        <v>3037</v>
      </c>
      <c r="I816" s="3" t="s">
        <v>3407</v>
      </c>
      <c r="J816" s="4">
        <v>133.028065</v>
      </c>
      <c r="K816" s="4">
        <v>49.535544999999999</v>
      </c>
      <c r="L816" s="4">
        <v>15.812656</v>
      </c>
      <c r="M816" s="4">
        <v>-0.90452299999999997</v>
      </c>
      <c r="N816" s="4" t="s">
        <v>2934</v>
      </c>
      <c r="O816" s="4" t="s">
        <v>2934</v>
      </c>
      <c r="P816" s="4" t="s">
        <v>2934</v>
      </c>
      <c r="Q816" s="4" t="s">
        <v>2934</v>
      </c>
      <c r="R816" s="4" t="s">
        <v>2934</v>
      </c>
      <c r="S816" s="3" t="s">
        <v>4554</v>
      </c>
      <c r="T816" s="4">
        <v>78.88</v>
      </c>
      <c r="U816" s="4" t="s">
        <v>2934</v>
      </c>
      <c r="V816" s="10" t="s">
        <v>2934</v>
      </c>
      <c r="W816" s="4">
        <v>0</v>
      </c>
      <c r="X816" s="4">
        <v>82.33</v>
      </c>
      <c r="Y816" s="4">
        <v>30.08</v>
      </c>
      <c r="Z816" s="4" t="s">
        <v>2934</v>
      </c>
      <c r="AA816" s="10">
        <v>18.780952380900001</v>
      </c>
      <c r="AB816" s="10">
        <v>19.380835380800001</v>
      </c>
      <c r="AC816" s="4" t="s">
        <v>2934</v>
      </c>
      <c r="AD816" s="4">
        <v>0.97032116320960005</v>
      </c>
      <c r="AE816" s="4">
        <v>0.99979098481439999</v>
      </c>
      <c r="AF816" s="4" t="s">
        <v>2934</v>
      </c>
      <c r="AG816" s="4">
        <v>9.0695325051019999</v>
      </c>
      <c r="AH816" s="4">
        <v>9.9308847541899006</v>
      </c>
      <c r="AI816" s="4" t="s">
        <v>2934</v>
      </c>
      <c r="AJ816" s="4" t="s">
        <v>2934</v>
      </c>
    </row>
    <row r="817" spans="1:36" x14ac:dyDescent="0.3">
      <c r="A817" s="1" t="s">
        <v>811</v>
      </c>
      <c r="B817" s="2">
        <v>4295787</v>
      </c>
      <c r="C817" s="3" t="s">
        <v>2935</v>
      </c>
      <c r="D817" s="4">
        <v>5069.5983023999997</v>
      </c>
      <c r="E817" s="3" t="s">
        <v>2936</v>
      </c>
      <c r="F817" s="3" t="s">
        <v>2937</v>
      </c>
      <c r="G817" s="3" t="s">
        <v>3035</v>
      </c>
      <c r="H817" s="3" t="s">
        <v>3035</v>
      </c>
      <c r="I817" s="3" t="s">
        <v>3353</v>
      </c>
      <c r="J817" s="4">
        <v>51.161375</v>
      </c>
      <c r="K817" s="4">
        <v>-11.215574</v>
      </c>
      <c r="L817" s="4">
        <v>-1.585863</v>
      </c>
      <c r="M817" s="4">
        <v>-3.186985</v>
      </c>
      <c r="N817" s="4">
        <v>22.887250000000002</v>
      </c>
      <c r="O817" s="4">
        <v>47.527352</v>
      </c>
      <c r="P817" s="4">
        <v>4.1092589999999998</v>
      </c>
      <c r="Q817" s="4">
        <v>10.621530999999999</v>
      </c>
      <c r="R817" s="4">
        <v>47.965744999999998</v>
      </c>
      <c r="S817" s="3" t="s">
        <v>4555</v>
      </c>
      <c r="T817" s="5">
        <v>173.76</v>
      </c>
      <c r="U817" s="4">
        <v>5069.5983023999997</v>
      </c>
      <c r="V817" s="10">
        <v>6244.6423020000002</v>
      </c>
      <c r="W817" s="4">
        <v>0</v>
      </c>
      <c r="X817" s="5">
        <v>207.2</v>
      </c>
      <c r="Y817" s="4">
        <v>107.53</v>
      </c>
      <c r="Z817" s="4">
        <v>22.887250000000002</v>
      </c>
      <c r="AA817" s="10">
        <v>19.2813866264</v>
      </c>
      <c r="AB817" s="10">
        <v>21.321527306499998</v>
      </c>
      <c r="AC817" s="4">
        <v>1.3664590000000001</v>
      </c>
      <c r="AD817" s="4">
        <v>1.2202840018540999</v>
      </c>
      <c r="AE817" s="4">
        <v>1.3454481787960999</v>
      </c>
      <c r="AF817" s="4">
        <v>10.621530999999999</v>
      </c>
      <c r="AG817" s="4">
        <v>9.7272132266524007</v>
      </c>
      <c r="AH817" s="4">
        <v>11.0417910411342</v>
      </c>
      <c r="AI817" s="4">
        <v>4.1092589999999998</v>
      </c>
      <c r="AJ817" s="4">
        <v>7.5256619999999996</v>
      </c>
    </row>
    <row r="818" spans="1:36" x14ac:dyDescent="0.3">
      <c r="A818" s="1" t="s">
        <v>812</v>
      </c>
      <c r="B818" s="2">
        <v>15568188</v>
      </c>
      <c r="C818" s="3" t="s">
        <v>2935</v>
      </c>
      <c r="D818" s="4">
        <v>16309.16690744</v>
      </c>
      <c r="E818" s="3" t="s">
        <v>2945</v>
      </c>
      <c r="F818" s="3" t="s">
        <v>2946</v>
      </c>
      <c r="G818" s="3" t="s">
        <v>2947</v>
      </c>
      <c r="H818" s="3" t="s">
        <v>2989</v>
      </c>
      <c r="I818" s="3" t="s">
        <v>2949</v>
      </c>
      <c r="J818" s="4">
        <v>-1.3184039999999999</v>
      </c>
      <c r="K818" s="4">
        <v>6.4070109999999998</v>
      </c>
      <c r="L818" s="4">
        <v>6.9485219999999996</v>
      </c>
      <c r="M818" s="4">
        <v>0.42271599999999998</v>
      </c>
      <c r="N818" s="4">
        <v>101.185185</v>
      </c>
      <c r="O818" s="4">
        <v>37.170068000000001</v>
      </c>
      <c r="P818" s="4">
        <v>7.6079090000000003</v>
      </c>
      <c r="Q818" s="4">
        <v>73.518069999999994</v>
      </c>
      <c r="R818" s="4">
        <v>32.085554999999999</v>
      </c>
      <c r="S818" s="3" t="s">
        <v>4556</v>
      </c>
      <c r="T818" s="4">
        <v>54.64</v>
      </c>
      <c r="U818" s="4">
        <v>16309.16690744</v>
      </c>
      <c r="V818" s="10">
        <v>15384.758906999999</v>
      </c>
      <c r="W818" s="4">
        <v>0</v>
      </c>
      <c r="X818" s="4">
        <v>61.41</v>
      </c>
      <c r="Y818" s="4">
        <v>39.42</v>
      </c>
      <c r="Z818" s="4">
        <v>101.185185</v>
      </c>
      <c r="AA818" s="10">
        <v>40.132207124399997</v>
      </c>
      <c r="AB818" s="10">
        <v>41.245518022200002</v>
      </c>
      <c r="AC818" s="4">
        <v>9.8412509999999997</v>
      </c>
      <c r="AD818" s="4">
        <v>8.6000992937131002</v>
      </c>
      <c r="AE818" s="4">
        <v>9.1947923937835991</v>
      </c>
      <c r="AF818" s="4">
        <v>73.518069999999994</v>
      </c>
      <c r="AG818" s="4">
        <v>30.008947052737799</v>
      </c>
      <c r="AH818" s="4">
        <v>30.9991258593098</v>
      </c>
      <c r="AI818" s="4">
        <v>7.6079090000000003</v>
      </c>
      <c r="AJ818" s="4">
        <v>21.047765999999999</v>
      </c>
    </row>
    <row r="819" spans="1:36" x14ac:dyDescent="0.3">
      <c r="A819" s="1" t="s">
        <v>813</v>
      </c>
      <c r="B819" s="2">
        <v>4811587</v>
      </c>
      <c r="C819" s="3" t="s">
        <v>2919</v>
      </c>
      <c r="D819" s="4">
        <v>1672.10201592</v>
      </c>
      <c r="E819" s="3" t="s">
        <v>2920</v>
      </c>
      <c r="F819" s="3" t="s">
        <v>2921</v>
      </c>
      <c r="G819" s="3" t="s">
        <v>2941</v>
      </c>
      <c r="H819" s="3" t="s">
        <v>2941</v>
      </c>
      <c r="I819" s="3" t="s">
        <v>3048</v>
      </c>
      <c r="J819" s="4">
        <v>-8.0924859999999992</v>
      </c>
      <c r="K819" s="4">
        <v>12.070485</v>
      </c>
      <c r="L819" s="4">
        <v>4.5193099999999999</v>
      </c>
      <c r="M819" s="4">
        <v>-1.8518520000000001</v>
      </c>
      <c r="N819" s="4">
        <v>84.238410999999999</v>
      </c>
      <c r="O819" s="4">
        <v>73.103448</v>
      </c>
      <c r="P819" s="4">
        <v>2.4518119999999999</v>
      </c>
      <c r="Q819" s="4">
        <v>109.416977</v>
      </c>
      <c r="R819" s="4">
        <v>69.454378000000005</v>
      </c>
      <c r="S819" s="3" t="s">
        <v>4557</v>
      </c>
      <c r="T819" s="4">
        <v>12.72</v>
      </c>
      <c r="U819" s="4">
        <v>1672.10201592</v>
      </c>
      <c r="V819" s="10">
        <v>1162.7010150000001</v>
      </c>
      <c r="W819" s="4">
        <v>0</v>
      </c>
      <c r="X819" s="4">
        <v>15.01</v>
      </c>
      <c r="Y819" s="4">
        <v>9.74</v>
      </c>
      <c r="Z819" s="4">
        <v>84.238410999999999</v>
      </c>
      <c r="AA819" s="10">
        <v>42.049586776799998</v>
      </c>
      <c r="AB819" s="10">
        <v>64.405063291100006</v>
      </c>
      <c r="AC819" s="4">
        <v>4.4580380000000002</v>
      </c>
      <c r="AD819" s="4">
        <v>3.6049357688254</v>
      </c>
      <c r="AE819" s="4">
        <v>4.1983586984701997</v>
      </c>
      <c r="AF819" s="4">
        <v>109.416977</v>
      </c>
      <c r="AG819" s="4">
        <v>59.816492349957301</v>
      </c>
      <c r="AH819" s="4" t="s">
        <v>2924</v>
      </c>
      <c r="AI819" s="4">
        <v>2.4518119999999999</v>
      </c>
      <c r="AJ819" s="4">
        <v>2.4593970000000001</v>
      </c>
    </row>
    <row r="820" spans="1:36" x14ac:dyDescent="0.3">
      <c r="A820" s="1" t="s">
        <v>814</v>
      </c>
      <c r="B820" s="2">
        <v>14758986</v>
      </c>
      <c r="C820" s="3" t="s">
        <v>2919</v>
      </c>
      <c r="D820" s="4">
        <v>2441.36533242</v>
      </c>
      <c r="E820" s="3" t="s">
        <v>2920</v>
      </c>
      <c r="F820" s="3" t="s">
        <v>2921</v>
      </c>
      <c r="G820" s="3" t="s">
        <v>2941</v>
      </c>
      <c r="H820" s="3" t="s">
        <v>2941</v>
      </c>
      <c r="I820" s="3" t="s">
        <v>3048</v>
      </c>
      <c r="J820" s="4">
        <v>89.644268999999994</v>
      </c>
      <c r="K820" s="4">
        <v>-34.435637999999997</v>
      </c>
      <c r="L820" s="4">
        <v>-20.006668999999999</v>
      </c>
      <c r="M820" s="4">
        <v>-6.7625339999999996</v>
      </c>
      <c r="N820" s="4" t="s">
        <v>2924</v>
      </c>
      <c r="O820" s="4" t="s">
        <v>2924</v>
      </c>
      <c r="P820" s="5">
        <v>3.4597630000000001</v>
      </c>
      <c r="Q820" s="4" t="s">
        <v>2924</v>
      </c>
      <c r="R820" s="4" t="s">
        <v>2924</v>
      </c>
      <c r="S820" s="3" t="s">
        <v>4558</v>
      </c>
      <c r="T820" s="4">
        <v>23.99</v>
      </c>
      <c r="U820" s="4">
        <v>2441.36533242</v>
      </c>
      <c r="V820" s="10">
        <v>1742.549332</v>
      </c>
      <c r="W820" s="4">
        <v>0</v>
      </c>
      <c r="X820" s="4">
        <v>47.45</v>
      </c>
      <c r="Y820" s="5">
        <v>12.06</v>
      </c>
      <c r="Z820" s="4" t="s">
        <v>2924</v>
      </c>
      <c r="AA820" s="10" t="s">
        <v>2924</v>
      </c>
      <c r="AB820" s="10" t="s">
        <v>2924</v>
      </c>
      <c r="AC820" s="4" t="s">
        <v>2934</v>
      </c>
      <c r="AD820" s="4" t="s">
        <v>2934</v>
      </c>
      <c r="AE820" s="4" t="s">
        <v>2934</v>
      </c>
      <c r="AF820" s="4" t="s">
        <v>2924</v>
      </c>
      <c r="AG820" s="4" t="s">
        <v>2924</v>
      </c>
      <c r="AH820" s="4" t="s">
        <v>2924</v>
      </c>
      <c r="AI820" s="5">
        <v>3.4597630000000001</v>
      </c>
      <c r="AJ820" s="5">
        <v>3.4597630000000001</v>
      </c>
    </row>
    <row r="821" spans="1:36" x14ac:dyDescent="0.3">
      <c r="A821" s="1" t="s">
        <v>815</v>
      </c>
      <c r="B821" s="2">
        <v>103012</v>
      </c>
      <c r="C821" s="3" t="s">
        <v>2935</v>
      </c>
      <c r="D821" s="4">
        <v>1442.6780566800001</v>
      </c>
      <c r="E821" s="3" t="s">
        <v>2930</v>
      </c>
      <c r="F821" s="3" t="s">
        <v>2953</v>
      </c>
      <c r="G821" s="3" t="s">
        <v>3049</v>
      </c>
      <c r="H821" s="3" t="s">
        <v>3050</v>
      </c>
      <c r="I821" s="3" t="s">
        <v>2971</v>
      </c>
      <c r="J821" s="4">
        <v>-0.238095</v>
      </c>
      <c r="K821" s="4">
        <v>-2.4068320000000001</v>
      </c>
      <c r="L821" s="4">
        <v>1.289283</v>
      </c>
      <c r="M821" s="4">
        <v>-0.78926600000000002</v>
      </c>
      <c r="N821" s="4">
        <v>9.9761904761904798</v>
      </c>
      <c r="O821" s="4">
        <v>99.322351429788597</v>
      </c>
      <c r="P821" s="4">
        <v>0.96329200000000004</v>
      </c>
      <c r="Q821" s="4" t="s">
        <v>2934</v>
      </c>
      <c r="R821" s="4" t="s">
        <v>2934</v>
      </c>
      <c r="S821" s="3" t="s">
        <v>4559</v>
      </c>
      <c r="T821" s="4">
        <v>12.57</v>
      </c>
      <c r="U821" s="4">
        <v>1442.6780566800001</v>
      </c>
      <c r="V821" s="10" t="s">
        <v>2934</v>
      </c>
      <c r="W821" s="4">
        <v>14.3198090692124</v>
      </c>
      <c r="X821" s="4">
        <v>13.125</v>
      </c>
      <c r="Y821" s="5">
        <v>11.36</v>
      </c>
      <c r="Z821" s="4">
        <v>10.278005</v>
      </c>
      <c r="AA821" s="10">
        <v>14.5233968804</v>
      </c>
      <c r="AB821" s="10" t="s">
        <v>2924</v>
      </c>
      <c r="AC821" s="4" t="s">
        <v>2934</v>
      </c>
      <c r="AD821" s="4" t="s">
        <v>2934</v>
      </c>
      <c r="AE821" s="4" t="s">
        <v>2934</v>
      </c>
      <c r="AF821" s="4" t="s">
        <v>2934</v>
      </c>
      <c r="AG821" s="4" t="s">
        <v>2934</v>
      </c>
      <c r="AH821" s="4" t="s">
        <v>2934</v>
      </c>
      <c r="AI821" s="4">
        <v>0.96329200000000004</v>
      </c>
      <c r="AJ821" s="4">
        <v>0.96329200000000004</v>
      </c>
    </row>
    <row r="822" spans="1:36" x14ac:dyDescent="0.3">
      <c r="A822" s="1" t="s">
        <v>816</v>
      </c>
      <c r="B822" s="2">
        <v>4914448</v>
      </c>
      <c r="C822" s="3" t="s">
        <v>2935</v>
      </c>
      <c r="D822" s="4">
        <v>7247.5513490800004</v>
      </c>
      <c r="E822" s="3" t="s">
        <v>3006</v>
      </c>
      <c r="F822" s="3" t="s">
        <v>3235</v>
      </c>
      <c r="G822" s="3" t="s">
        <v>3236</v>
      </c>
      <c r="H822" s="3" t="s">
        <v>3236</v>
      </c>
      <c r="I822" s="3" t="s">
        <v>3368</v>
      </c>
      <c r="J822" s="4">
        <v>-10.553393</v>
      </c>
      <c r="K822" s="4">
        <v>13.949163</v>
      </c>
      <c r="L822" s="4">
        <v>8.1176469999999998</v>
      </c>
      <c r="M822" s="4">
        <v>-8.5116969999999998</v>
      </c>
      <c r="N822" s="4">
        <v>69.283790999999994</v>
      </c>
      <c r="O822" s="4" t="s">
        <v>2924</v>
      </c>
      <c r="P822" s="4">
        <v>9.9597460000000009</v>
      </c>
      <c r="Q822" s="4">
        <v>42.559063000000002</v>
      </c>
      <c r="R822" s="4">
        <v>165.32372000000001</v>
      </c>
      <c r="S822" s="3" t="s">
        <v>4560</v>
      </c>
      <c r="T822" s="4">
        <v>128.66</v>
      </c>
      <c r="U822" s="4">
        <v>7247.5513490800004</v>
      </c>
      <c r="V822" s="10">
        <v>7452.0493489999999</v>
      </c>
      <c r="W822" s="4">
        <v>0</v>
      </c>
      <c r="X822" s="4">
        <v>221.82990000000001</v>
      </c>
      <c r="Y822" s="4">
        <v>98.5</v>
      </c>
      <c r="Z822" s="4">
        <v>69.283790999999994</v>
      </c>
      <c r="AA822" s="10">
        <v>33.910545320300002</v>
      </c>
      <c r="AB822" s="10">
        <v>35.743058912400002</v>
      </c>
      <c r="AC822" s="4">
        <v>6.1200859999999997</v>
      </c>
      <c r="AD822" s="4">
        <v>5.1709244624671999</v>
      </c>
      <c r="AE822" s="4">
        <v>5.5776969681555997</v>
      </c>
      <c r="AF822" s="4">
        <v>42.559063000000002</v>
      </c>
      <c r="AG822" s="4">
        <v>21.725990050775302</v>
      </c>
      <c r="AH822" s="4">
        <v>23.999432381113099</v>
      </c>
      <c r="AI822" s="4">
        <v>9.9597460000000009</v>
      </c>
      <c r="AJ822" s="4">
        <v>42.448036999999999</v>
      </c>
    </row>
    <row r="823" spans="1:36" x14ac:dyDescent="0.3">
      <c r="A823" s="1" t="s">
        <v>817</v>
      </c>
      <c r="B823" s="2">
        <v>106562249</v>
      </c>
      <c r="C823" s="3" t="s">
        <v>2935</v>
      </c>
      <c r="D823" s="4">
        <v>761.9239</v>
      </c>
      <c r="E823" s="3" t="s">
        <v>2930</v>
      </c>
      <c r="F823" s="3" t="s">
        <v>2953</v>
      </c>
      <c r="G823" s="3" t="s">
        <v>2954</v>
      </c>
      <c r="H823" s="3" t="s">
        <v>2955</v>
      </c>
      <c r="I823" s="3"/>
      <c r="J823" s="4">
        <v>25.467673000000001</v>
      </c>
      <c r="K823" s="4">
        <v>4.3965050000000003</v>
      </c>
      <c r="L823" s="4">
        <v>0.36755100000000002</v>
      </c>
      <c r="M823" s="4">
        <v>-1.8737170000000001</v>
      </c>
      <c r="N823" s="4" t="s">
        <v>2934</v>
      </c>
      <c r="O823" s="4" t="s">
        <v>2934</v>
      </c>
      <c r="P823" s="4" t="s">
        <v>2934</v>
      </c>
      <c r="Q823" s="4" t="s">
        <v>2934</v>
      </c>
      <c r="R823" s="4" t="s">
        <v>2934</v>
      </c>
      <c r="S823" s="3" t="s">
        <v>4561</v>
      </c>
      <c r="T823" s="4">
        <v>38.229999999999997</v>
      </c>
      <c r="U823" s="4">
        <v>761.9239</v>
      </c>
      <c r="V823" s="10" t="s">
        <v>2934</v>
      </c>
      <c r="W823" s="4">
        <v>1.11576667538582</v>
      </c>
      <c r="X823" s="4">
        <v>39.340000000000003</v>
      </c>
      <c r="Y823" s="4">
        <v>30</v>
      </c>
      <c r="Z823" s="4" t="s">
        <v>2934</v>
      </c>
      <c r="AA823" s="10" t="s">
        <v>2934</v>
      </c>
      <c r="AB823" s="10" t="s">
        <v>2934</v>
      </c>
      <c r="AC823" s="4" t="s">
        <v>2934</v>
      </c>
      <c r="AD823" s="4" t="s">
        <v>2934</v>
      </c>
      <c r="AE823" s="4" t="s">
        <v>2934</v>
      </c>
      <c r="AF823" s="4" t="s">
        <v>2934</v>
      </c>
      <c r="AG823" s="4" t="s">
        <v>2934</v>
      </c>
      <c r="AH823" s="4" t="s">
        <v>2934</v>
      </c>
      <c r="AI823" s="4" t="s">
        <v>2934</v>
      </c>
      <c r="AJ823" s="4" t="s">
        <v>2934</v>
      </c>
    </row>
    <row r="824" spans="1:36" x14ac:dyDescent="0.3">
      <c r="A824" s="1" t="s">
        <v>818</v>
      </c>
      <c r="B824" s="2">
        <v>4002078</v>
      </c>
      <c r="C824" s="3" t="s">
        <v>2956</v>
      </c>
      <c r="D824" s="4">
        <v>806.68307998</v>
      </c>
      <c r="E824" s="3" t="s">
        <v>2930</v>
      </c>
      <c r="F824" s="3" t="s">
        <v>2931</v>
      </c>
      <c r="G824" s="3" t="s">
        <v>2931</v>
      </c>
      <c r="H824" s="3" t="s">
        <v>2932</v>
      </c>
      <c r="I824" s="3" t="s">
        <v>3389</v>
      </c>
      <c r="J824" s="4">
        <v>-12.91164</v>
      </c>
      <c r="K824" s="4">
        <v>16.586642999999999</v>
      </c>
      <c r="L824" s="4">
        <v>-5.4847840000000003</v>
      </c>
      <c r="M824" s="4">
        <v>-8.0867170000000002</v>
      </c>
      <c r="N824" s="4" t="s">
        <v>2924</v>
      </c>
      <c r="O824" s="4">
        <v>4.7165809999999997</v>
      </c>
      <c r="P824" s="4">
        <v>0.65767100000000001</v>
      </c>
      <c r="Q824" s="4" t="s">
        <v>2934</v>
      </c>
      <c r="R824" s="4" t="s">
        <v>2934</v>
      </c>
      <c r="S824" s="3" t="s">
        <v>4562</v>
      </c>
      <c r="T824" s="4">
        <v>26.71</v>
      </c>
      <c r="U824" s="4">
        <v>806.68307998</v>
      </c>
      <c r="V824" s="10" t="s">
        <v>2934</v>
      </c>
      <c r="W824" s="4">
        <v>2.4709846499438402</v>
      </c>
      <c r="X824" s="4">
        <v>31.51</v>
      </c>
      <c r="Y824" s="4">
        <v>15.99</v>
      </c>
      <c r="Z824" s="4" t="s">
        <v>2924</v>
      </c>
      <c r="AA824" s="10">
        <v>12.2242562929</v>
      </c>
      <c r="AB824" s="10">
        <v>14.0578947368</v>
      </c>
      <c r="AC824" s="4" t="s">
        <v>2934</v>
      </c>
      <c r="AD824" s="4" t="s">
        <v>2934</v>
      </c>
      <c r="AE824" s="4" t="s">
        <v>2934</v>
      </c>
      <c r="AF824" s="4" t="s">
        <v>2934</v>
      </c>
      <c r="AG824" s="4" t="s">
        <v>2934</v>
      </c>
      <c r="AH824" s="4" t="s">
        <v>2934</v>
      </c>
      <c r="AI824" s="4">
        <v>0.65767100000000001</v>
      </c>
      <c r="AJ824" s="4">
        <v>0.65767100000000001</v>
      </c>
    </row>
    <row r="825" spans="1:36" x14ac:dyDescent="0.3">
      <c r="A825" s="1" t="s">
        <v>819</v>
      </c>
      <c r="B825" s="2">
        <v>4144672</v>
      </c>
      <c r="C825" s="3" t="s">
        <v>2935</v>
      </c>
      <c r="D825" s="4">
        <v>8328.8277097999999</v>
      </c>
      <c r="E825" s="3" t="s">
        <v>3031</v>
      </c>
      <c r="F825" s="3" t="s">
        <v>3031</v>
      </c>
      <c r="G825" s="3" t="s">
        <v>3371</v>
      </c>
      <c r="H825" s="3" t="s">
        <v>3371</v>
      </c>
      <c r="I825" s="3" t="s">
        <v>3408</v>
      </c>
      <c r="J825" s="4">
        <v>22.074729999999999</v>
      </c>
      <c r="K825" s="4">
        <v>-13.685821000000001</v>
      </c>
      <c r="L825" s="4">
        <v>-17.307756000000001</v>
      </c>
      <c r="M825" s="4">
        <v>-9.1541049999999995</v>
      </c>
      <c r="N825" s="4">
        <v>17.617425999999998</v>
      </c>
      <c r="O825" s="4">
        <v>18.262723999999999</v>
      </c>
      <c r="P825" s="4">
        <v>5.8168949999999997</v>
      </c>
      <c r="Q825" s="4">
        <v>11.338575000000001</v>
      </c>
      <c r="R825" s="4">
        <v>21.893934999999999</v>
      </c>
      <c r="S825" s="3" t="s">
        <v>4563</v>
      </c>
      <c r="T825" s="4">
        <v>248.3</v>
      </c>
      <c r="U825" s="4">
        <v>8328.8277097999999</v>
      </c>
      <c r="V825" s="10">
        <v>9332.5087089999997</v>
      </c>
      <c r="W825" s="4">
        <v>0.40273862263391103</v>
      </c>
      <c r="X825" s="4">
        <v>321.93</v>
      </c>
      <c r="Y825" s="4">
        <v>195.93</v>
      </c>
      <c r="Z825" s="4">
        <v>17.617425999999998</v>
      </c>
      <c r="AA825" s="10">
        <v>15.500053060899999</v>
      </c>
      <c r="AB825" s="10">
        <v>16.573641568799999</v>
      </c>
      <c r="AC825" s="4">
        <v>4.1151390000000001</v>
      </c>
      <c r="AD825" s="4">
        <v>3.8969694066577998</v>
      </c>
      <c r="AE825" s="4">
        <v>4.0441499465832997</v>
      </c>
      <c r="AF825" s="4">
        <v>11.338575000000001</v>
      </c>
      <c r="AG825" s="4">
        <v>10.490703339036299</v>
      </c>
      <c r="AH825" s="4">
        <v>10.950608254825401</v>
      </c>
      <c r="AI825" s="4">
        <v>5.8168949999999997</v>
      </c>
      <c r="AJ825" s="4">
        <v>8.8366129999999998</v>
      </c>
    </row>
    <row r="826" spans="1:36" x14ac:dyDescent="0.3">
      <c r="A826" s="1" t="s">
        <v>820</v>
      </c>
      <c r="B826" s="2">
        <v>4543871</v>
      </c>
      <c r="C826" s="3" t="s">
        <v>2935</v>
      </c>
      <c r="D826" s="4">
        <v>859.49113997999996</v>
      </c>
      <c r="E826" s="3" t="s">
        <v>2930</v>
      </c>
      <c r="F826" s="3" t="s">
        <v>2953</v>
      </c>
      <c r="G826" s="3" t="s">
        <v>2954</v>
      </c>
      <c r="H826" s="3" t="s">
        <v>2955</v>
      </c>
      <c r="I826" s="3" t="s">
        <v>2971</v>
      </c>
      <c r="J826" s="4">
        <v>-5.6866950000000003</v>
      </c>
      <c r="K826" s="4">
        <v>-9.9385250000000003</v>
      </c>
      <c r="L826" s="4">
        <v>-2.1158130000000002</v>
      </c>
      <c r="M826" s="4">
        <v>-2.3333330000000001</v>
      </c>
      <c r="N826" s="4">
        <v>14.269481000000001</v>
      </c>
      <c r="O826" s="4" t="s">
        <v>2924</v>
      </c>
      <c r="P826" s="5">
        <v>1.042087</v>
      </c>
      <c r="Q826" s="4" t="s">
        <v>2934</v>
      </c>
      <c r="R826" s="4">
        <v>14.364725</v>
      </c>
      <c r="S826" s="3" t="s">
        <v>4564</v>
      </c>
      <c r="T826" s="5">
        <v>8.7899999999999991</v>
      </c>
      <c r="U826" s="4">
        <v>859.49113997999996</v>
      </c>
      <c r="V826" s="10">
        <v>1200.0305289999999</v>
      </c>
      <c r="W826" s="4">
        <v>19.112627986348102</v>
      </c>
      <c r="X826" s="4">
        <v>10.49</v>
      </c>
      <c r="Y826" s="4">
        <v>8.68</v>
      </c>
      <c r="Z826" s="4">
        <v>14.269481000000001</v>
      </c>
      <c r="AA826" s="10">
        <v>7.9425318514000001</v>
      </c>
      <c r="AB826" s="10">
        <v>7.8017520657999997</v>
      </c>
      <c r="AC826" s="4">
        <v>7.0752139999999999</v>
      </c>
      <c r="AD826" s="4">
        <v>5.5868669554072001</v>
      </c>
      <c r="AE826" s="4">
        <v>6.6262837835935002</v>
      </c>
      <c r="AF826" s="4" t="s">
        <v>2934</v>
      </c>
      <c r="AG826" s="4" t="s">
        <v>2934</v>
      </c>
      <c r="AH826" s="4" t="s">
        <v>2934</v>
      </c>
      <c r="AI826" s="5">
        <v>1.042087</v>
      </c>
      <c r="AJ826" s="5">
        <v>1.042087</v>
      </c>
    </row>
    <row r="827" spans="1:36" x14ac:dyDescent="0.3">
      <c r="A827" s="1" t="s">
        <v>821</v>
      </c>
      <c r="B827" s="2">
        <v>4040606</v>
      </c>
      <c r="C827" s="3" t="s">
        <v>2919</v>
      </c>
      <c r="D827" s="4">
        <v>13295.921105130001</v>
      </c>
      <c r="E827" s="3" t="s">
        <v>2930</v>
      </c>
      <c r="F827" s="3" t="s">
        <v>2931</v>
      </c>
      <c r="G827" s="3" t="s">
        <v>2931</v>
      </c>
      <c r="H827" s="3" t="s">
        <v>2932</v>
      </c>
      <c r="I827" s="3" t="s">
        <v>2933</v>
      </c>
      <c r="J827" s="4">
        <v>34.121102</v>
      </c>
      <c r="K827" s="4">
        <v>16.155989000000002</v>
      </c>
      <c r="L827" s="4">
        <v>-9.0900470000000002</v>
      </c>
      <c r="M827" s="4">
        <v>-5.5818070000000004</v>
      </c>
      <c r="N827" s="4">
        <v>12.1098484848485</v>
      </c>
      <c r="O827" s="4">
        <v>9.0746520000000004</v>
      </c>
      <c r="P827" s="4">
        <v>1.7344839999999999</v>
      </c>
      <c r="Q827" s="4" t="s">
        <v>2934</v>
      </c>
      <c r="R827" s="4" t="s">
        <v>2934</v>
      </c>
      <c r="S827" s="3" t="s">
        <v>4565</v>
      </c>
      <c r="T827" s="5">
        <v>95.91</v>
      </c>
      <c r="U827" s="4">
        <v>13295.921105130001</v>
      </c>
      <c r="V827" s="10" t="s">
        <v>2934</v>
      </c>
      <c r="W827" s="4">
        <v>2.29381712021687</v>
      </c>
      <c r="X827" s="4">
        <v>113.95</v>
      </c>
      <c r="Y827" s="4">
        <v>67.27</v>
      </c>
      <c r="Z827" s="4">
        <v>12.117497999999999</v>
      </c>
      <c r="AA827" s="10">
        <v>11.2673574399</v>
      </c>
      <c r="AB827" s="10">
        <v>11.479999473299999</v>
      </c>
      <c r="AC827" s="4" t="s">
        <v>2934</v>
      </c>
      <c r="AD827" s="4" t="s">
        <v>2934</v>
      </c>
      <c r="AE827" s="4" t="s">
        <v>2934</v>
      </c>
      <c r="AF827" s="4" t="s">
        <v>2934</v>
      </c>
      <c r="AG827" s="4" t="s">
        <v>2934</v>
      </c>
      <c r="AH827" s="4" t="s">
        <v>2934</v>
      </c>
      <c r="AI827" s="4">
        <v>1.7344839999999999</v>
      </c>
      <c r="AJ827" s="4">
        <v>1.8466959999999999</v>
      </c>
    </row>
    <row r="828" spans="1:36" x14ac:dyDescent="0.3">
      <c r="A828" s="1" t="s">
        <v>822</v>
      </c>
      <c r="B828" s="2">
        <v>4573867</v>
      </c>
      <c r="C828" s="3" t="s">
        <v>2935</v>
      </c>
      <c r="D828" s="4">
        <v>1179.79935965</v>
      </c>
      <c r="E828" s="3" t="s">
        <v>2976</v>
      </c>
      <c r="F828" s="3" t="s">
        <v>2977</v>
      </c>
      <c r="G828" s="3" t="s">
        <v>3269</v>
      </c>
      <c r="H828" s="3" t="s">
        <v>3269</v>
      </c>
      <c r="I828" s="3" t="s">
        <v>3386</v>
      </c>
      <c r="J828" s="4">
        <v>-16.827997</v>
      </c>
      <c r="K828" s="4">
        <v>-17.867647000000002</v>
      </c>
      <c r="L828" s="4">
        <v>-8.2922820000000002</v>
      </c>
      <c r="M828" s="4">
        <v>-4.8551960000000003</v>
      </c>
      <c r="N828" s="4">
        <v>65.705882352941202</v>
      </c>
      <c r="O828" s="4">
        <v>7.305428</v>
      </c>
      <c r="P828" s="4">
        <v>0.89704499999999998</v>
      </c>
      <c r="Q828" s="4">
        <v>15.656103999999999</v>
      </c>
      <c r="R828" s="4">
        <v>18.217673000000001</v>
      </c>
      <c r="S828" s="3" t="s">
        <v>4566</v>
      </c>
      <c r="T828" s="4">
        <v>11.17</v>
      </c>
      <c r="U828" s="4">
        <v>1179.79935965</v>
      </c>
      <c r="V828" s="10">
        <v>2691.5973589999999</v>
      </c>
      <c r="W828" s="4">
        <v>9.4897045658012509</v>
      </c>
      <c r="X828" s="4">
        <v>14.525</v>
      </c>
      <c r="Y828" s="4">
        <v>10.8604</v>
      </c>
      <c r="Z828" s="4">
        <v>65.321636999999996</v>
      </c>
      <c r="AA828" s="10">
        <v>44.68</v>
      </c>
      <c r="AB828" s="10">
        <v>54.487804877999999</v>
      </c>
      <c r="AC828" s="4">
        <v>8.9090050000000005</v>
      </c>
      <c r="AD828" s="4">
        <v>8.7680692865788998</v>
      </c>
      <c r="AE828" s="4">
        <v>8.9359148234774999</v>
      </c>
      <c r="AF828" s="4">
        <v>15.656103999999999</v>
      </c>
      <c r="AG828" s="4">
        <v>13.4897348860543</v>
      </c>
      <c r="AH828" s="4">
        <v>14.411429689544599</v>
      </c>
      <c r="AI828" s="4">
        <v>0.89704499999999998</v>
      </c>
      <c r="AJ828" s="4">
        <v>1.0092159999999999</v>
      </c>
    </row>
    <row r="829" spans="1:36" x14ac:dyDescent="0.3">
      <c r="A829" s="1" t="s">
        <v>823</v>
      </c>
      <c r="B829" s="2">
        <v>1022658</v>
      </c>
      <c r="C829" s="3" t="s">
        <v>2919</v>
      </c>
      <c r="D829" s="4">
        <v>3484.1173044400002</v>
      </c>
      <c r="E829" s="3" t="s">
        <v>2930</v>
      </c>
      <c r="F829" s="3" t="s">
        <v>2931</v>
      </c>
      <c r="G829" s="3" t="s">
        <v>2931</v>
      </c>
      <c r="H829" s="3" t="s">
        <v>2932</v>
      </c>
      <c r="I829" s="3" t="s">
        <v>2933</v>
      </c>
      <c r="J829" s="4">
        <v>18.219177999999999</v>
      </c>
      <c r="K829" s="4">
        <v>2.1301779999999999</v>
      </c>
      <c r="L829" s="4">
        <v>-6.0424610000000003</v>
      </c>
      <c r="M829" s="4">
        <v>-3.8440110000000001</v>
      </c>
      <c r="N829" s="4">
        <v>30.821428571428601</v>
      </c>
      <c r="O829" s="4">
        <v>12.552727000000001</v>
      </c>
      <c r="P829" s="5">
        <v>0.92477500000000001</v>
      </c>
      <c r="Q829" s="4" t="s">
        <v>2934</v>
      </c>
      <c r="R829" s="4" t="s">
        <v>2934</v>
      </c>
      <c r="S829" s="3" t="s">
        <v>4567</v>
      </c>
      <c r="T829" s="4">
        <v>17.260000000000002</v>
      </c>
      <c r="U829" s="4">
        <v>3484.1173044400002</v>
      </c>
      <c r="V829" s="10" t="s">
        <v>2934</v>
      </c>
      <c r="W829" s="4">
        <v>2.7809965237543399</v>
      </c>
      <c r="X829" s="4">
        <v>19.395</v>
      </c>
      <c r="Y829" s="4">
        <v>12.22</v>
      </c>
      <c r="Z829" s="4">
        <v>7.8740880000000004</v>
      </c>
      <c r="AA829" s="10">
        <v>13.780439121700001</v>
      </c>
      <c r="AB829" s="10">
        <v>17.5674300254</v>
      </c>
      <c r="AC829" s="4" t="s">
        <v>2934</v>
      </c>
      <c r="AD829" s="4" t="s">
        <v>2934</v>
      </c>
      <c r="AE829" s="4" t="s">
        <v>2934</v>
      </c>
      <c r="AF829" s="4" t="s">
        <v>2934</v>
      </c>
      <c r="AG829" s="4" t="s">
        <v>2934</v>
      </c>
      <c r="AH829" s="4" t="s">
        <v>2934</v>
      </c>
      <c r="AI829" s="5">
        <v>0.92477500000000001</v>
      </c>
      <c r="AJ829" s="4">
        <v>1.2990139999999999</v>
      </c>
    </row>
    <row r="830" spans="1:36" x14ac:dyDescent="0.3">
      <c r="A830" s="1" t="s">
        <v>824</v>
      </c>
      <c r="B830" s="2">
        <v>102947</v>
      </c>
      <c r="C830" s="3" t="s">
        <v>2935</v>
      </c>
      <c r="D830" s="4">
        <v>7979.2234993599996</v>
      </c>
      <c r="E830" s="3" t="s">
        <v>2976</v>
      </c>
      <c r="F830" s="3" t="s">
        <v>2977</v>
      </c>
      <c r="G830" s="3" t="s">
        <v>3137</v>
      </c>
      <c r="H830" s="3" t="s">
        <v>3137</v>
      </c>
      <c r="I830" s="3" t="s">
        <v>2979</v>
      </c>
      <c r="J830" s="4">
        <v>-12.103229000000001</v>
      </c>
      <c r="K830" s="4">
        <v>-13.589895</v>
      </c>
      <c r="L830" s="4">
        <v>-5.5961639999999999</v>
      </c>
      <c r="M830" s="4">
        <v>-5.7284670000000002</v>
      </c>
      <c r="N830" s="4">
        <v>33.355371900826398</v>
      </c>
      <c r="O830" s="4">
        <v>19.315626000000002</v>
      </c>
      <c r="P830" s="4">
        <v>2.8000069999999999</v>
      </c>
      <c r="Q830" s="4">
        <v>23.170956</v>
      </c>
      <c r="R830" s="4">
        <v>29.477609999999999</v>
      </c>
      <c r="S830" s="3" t="s">
        <v>4568</v>
      </c>
      <c r="T830" s="4">
        <v>161.44</v>
      </c>
      <c r="U830" s="4">
        <v>7979.2234993599996</v>
      </c>
      <c r="V830" s="10">
        <v>9592.0804989999997</v>
      </c>
      <c r="W830" s="4">
        <v>3.4687809712586701</v>
      </c>
      <c r="X830" s="4">
        <v>192.61</v>
      </c>
      <c r="Y830" s="4">
        <v>155.22499999999999</v>
      </c>
      <c r="Z830" s="4">
        <v>33.396773000000003</v>
      </c>
      <c r="AA830" s="10">
        <v>33.952343897799999</v>
      </c>
      <c r="AB830" s="10">
        <v>34.862979678999999</v>
      </c>
      <c r="AC830" s="4">
        <v>15.278441000000001</v>
      </c>
      <c r="AD830" s="4">
        <v>13.799872877363001</v>
      </c>
      <c r="AE830" s="4">
        <v>14.9197808736236</v>
      </c>
      <c r="AF830" s="4">
        <v>23.170956</v>
      </c>
      <c r="AG830" s="4">
        <v>19.507684236450999</v>
      </c>
      <c r="AH830" s="4">
        <v>21.479049199530301</v>
      </c>
      <c r="AI830" s="4">
        <v>2.8000069999999999</v>
      </c>
      <c r="AJ830" s="5">
        <v>2.8241550000000002</v>
      </c>
    </row>
    <row r="831" spans="1:36" x14ac:dyDescent="0.3">
      <c r="A831" s="1" t="s">
        <v>825</v>
      </c>
      <c r="B831" s="2">
        <v>4022066</v>
      </c>
      <c r="C831" s="3" t="s">
        <v>2935</v>
      </c>
      <c r="D831" s="4">
        <v>10631.478584480001</v>
      </c>
      <c r="E831" s="3" t="s">
        <v>3031</v>
      </c>
      <c r="F831" s="3" t="s">
        <v>3031</v>
      </c>
      <c r="G831" s="3" t="s">
        <v>3032</v>
      </c>
      <c r="H831" s="3" t="s">
        <v>3068</v>
      </c>
      <c r="I831" s="3" t="s">
        <v>3069</v>
      </c>
      <c r="J831" s="4">
        <v>2.262343</v>
      </c>
      <c r="K831" s="4">
        <v>-13.945418999999999</v>
      </c>
      <c r="L831" s="4">
        <v>-9.4801219999999997</v>
      </c>
      <c r="M831" s="4">
        <v>-6.8426400000000003</v>
      </c>
      <c r="N831" s="4">
        <v>13.108571</v>
      </c>
      <c r="O831" s="4">
        <v>18.095050000000001</v>
      </c>
      <c r="P831" s="4">
        <v>1.880328</v>
      </c>
      <c r="Q831" s="4">
        <v>8.4521449999999998</v>
      </c>
      <c r="R831" s="4">
        <v>23.719795999999999</v>
      </c>
      <c r="S831" s="3" t="s">
        <v>4569</v>
      </c>
      <c r="T831" s="4">
        <v>91.76</v>
      </c>
      <c r="U831" s="4">
        <v>10631.478584480001</v>
      </c>
      <c r="V831" s="10">
        <v>15281.478584</v>
      </c>
      <c r="W831" s="4">
        <v>3.6181342632955502</v>
      </c>
      <c r="X831" s="5">
        <v>114.5</v>
      </c>
      <c r="Y831" s="4">
        <v>80.705600000000004</v>
      </c>
      <c r="Z831" s="4">
        <v>13.108571</v>
      </c>
      <c r="AA831" s="10">
        <v>11.1332200922</v>
      </c>
      <c r="AB831" s="10">
        <v>12.071460520400001</v>
      </c>
      <c r="AC831" s="4">
        <v>1.635432</v>
      </c>
      <c r="AD831" s="4">
        <v>1.5768764633323999</v>
      </c>
      <c r="AE831" s="4">
        <v>1.6266137817983</v>
      </c>
      <c r="AF831" s="4">
        <v>8.4521449999999998</v>
      </c>
      <c r="AG831" s="4">
        <v>8.0594439258057005</v>
      </c>
      <c r="AH831" s="4">
        <v>8.6004760465699004</v>
      </c>
      <c r="AI831" s="4">
        <v>1.880328</v>
      </c>
      <c r="AJ831" s="4">
        <v>11.468565999999999</v>
      </c>
    </row>
    <row r="832" spans="1:36" x14ac:dyDescent="0.3">
      <c r="A832" s="1" t="s">
        <v>826</v>
      </c>
      <c r="B832" s="2">
        <v>4991395</v>
      </c>
      <c r="C832" s="3" t="s">
        <v>2935</v>
      </c>
      <c r="D832" s="4">
        <v>133625.024</v>
      </c>
      <c r="E832" s="3" t="s">
        <v>2936</v>
      </c>
      <c r="F832" s="3" t="s">
        <v>2937</v>
      </c>
      <c r="G832" s="3" t="s">
        <v>2993</v>
      </c>
      <c r="H832" s="3" t="s">
        <v>2994</v>
      </c>
      <c r="I832" s="3" t="s">
        <v>3132</v>
      </c>
      <c r="J832" s="4">
        <v>41.686222000000001</v>
      </c>
      <c r="K832" s="4">
        <v>2.2746520000000001</v>
      </c>
      <c r="L832" s="4">
        <v>-6.1976360000000001</v>
      </c>
      <c r="M832" s="4">
        <v>-5.0251400000000004</v>
      </c>
      <c r="N832" s="4">
        <v>35.974040000000002</v>
      </c>
      <c r="O832" s="4">
        <v>41.727755000000002</v>
      </c>
      <c r="P832" s="4">
        <v>6.9898499999999997</v>
      </c>
      <c r="Q832" s="4">
        <v>24.815795000000001</v>
      </c>
      <c r="R832" s="4">
        <v>53.929627000000004</v>
      </c>
      <c r="S832" s="3" t="s">
        <v>4570</v>
      </c>
      <c r="T832" s="4">
        <v>338.12</v>
      </c>
      <c r="U832" s="4">
        <v>133625.024</v>
      </c>
      <c r="V832" s="10">
        <v>141754.024</v>
      </c>
      <c r="W832" s="4">
        <v>1.1120312315154399</v>
      </c>
      <c r="X832" s="4">
        <v>379.99</v>
      </c>
      <c r="Y832" s="4">
        <v>231.84</v>
      </c>
      <c r="Z832" s="4">
        <v>35.974040000000002</v>
      </c>
      <c r="AA832" s="10">
        <v>28.773231669899999</v>
      </c>
      <c r="AB832" s="10">
        <v>31.336393571399999</v>
      </c>
      <c r="AC832" s="4">
        <v>5.7611879999999998</v>
      </c>
      <c r="AD832" s="4">
        <v>5.3718395058911996</v>
      </c>
      <c r="AE832" s="4">
        <v>5.6631359259635001</v>
      </c>
      <c r="AF832" s="4">
        <v>24.815795000000001</v>
      </c>
      <c r="AG832" s="4">
        <v>22.3779648580417</v>
      </c>
      <c r="AH832" s="4">
        <v>24.399799947631202</v>
      </c>
      <c r="AI832" s="4">
        <v>6.9898499999999997</v>
      </c>
      <c r="AJ832" s="4" t="s">
        <v>2924</v>
      </c>
    </row>
    <row r="833" spans="1:36" x14ac:dyDescent="0.3">
      <c r="A833" s="1" t="s">
        <v>827</v>
      </c>
      <c r="B833" s="2">
        <v>5721997</v>
      </c>
      <c r="C833" s="3" t="s">
        <v>2935</v>
      </c>
      <c r="D833" s="4">
        <v>840.90647123999997</v>
      </c>
      <c r="E833" s="3" t="s">
        <v>2930</v>
      </c>
      <c r="F833" s="3" t="s">
        <v>2953</v>
      </c>
      <c r="G833" s="3" t="s">
        <v>2954</v>
      </c>
      <c r="H833" s="3" t="s">
        <v>2955</v>
      </c>
      <c r="I833" s="3"/>
      <c r="J833" s="4">
        <v>28.632740999999999</v>
      </c>
      <c r="K833" s="4">
        <v>6.3894520000000004</v>
      </c>
      <c r="L833" s="4">
        <v>-2.9153169999999999</v>
      </c>
      <c r="M833" s="4">
        <v>-1.3634230000000001</v>
      </c>
      <c r="N833" s="4">
        <v>4.542109</v>
      </c>
      <c r="O833" s="4" t="s">
        <v>2934</v>
      </c>
      <c r="P833" s="4">
        <v>1.110582</v>
      </c>
      <c r="Q833" s="4" t="s">
        <v>2934</v>
      </c>
      <c r="R833" s="4" t="s">
        <v>2934</v>
      </c>
      <c r="S833" s="3" t="s">
        <v>4571</v>
      </c>
      <c r="T833" s="4">
        <v>20.98</v>
      </c>
      <c r="U833" s="4">
        <v>840.90647123999997</v>
      </c>
      <c r="V833" s="10" t="s">
        <v>2934</v>
      </c>
      <c r="W833" s="4">
        <v>7.6530028598665396</v>
      </c>
      <c r="X833" s="4">
        <v>22.1</v>
      </c>
      <c r="Y833" s="4">
        <v>16.02</v>
      </c>
      <c r="Z833" s="4">
        <v>4.542109</v>
      </c>
      <c r="AA833" s="10" t="s">
        <v>2934</v>
      </c>
      <c r="AB833" s="10" t="s">
        <v>2934</v>
      </c>
      <c r="AC833" s="4" t="s">
        <v>2934</v>
      </c>
      <c r="AD833" s="4" t="s">
        <v>2934</v>
      </c>
      <c r="AE833" s="4" t="s">
        <v>2934</v>
      </c>
      <c r="AF833" s="4" t="s">
        <v>2934</v>
      </c>
      <c r="AG833" s="4" t="s">
        <v>2934</v>
      </c>
      <c r="AH833" s="4" t="s">
        <v>2934</v>
      </c>
      <c r="AI833" s="4">
        <v>1.110582</v>
      </c>
      <c r="AJ833" s="4">
        <v>1.110582</v>
      </c>
    </row>
    <row r="834" spans="1:36" x14ac:dyDescent="0.3">
      <c r="A834" s="1" t="s">
        <v>828</v>
      </c>
      <c r="B834" s="2">
        <v>5722042</v>
      </c>
      <c r="C834" s="3" t="s">
        <v>2935</v>
      </c>
      <c r="D834" s="4">
        <v>1245.4395511499999</v>
      </c>
      <c r="E834" s="3" t="s">
        <v>2930</v>
      </c>
      <c r="F834" s="3" t="s">
        <v>2953</v>
      </c>
      <c r="G834" s="3" t="s">
        <v>2954</v>
      </c>
      <c r="H834" s="3" t="s">
        <v>2955</v>
      </c>
      <c r="I834" s="3" t="s">
        <v>2971</v>
      </c>
      <c r="J834" s="4">
        <v>27.530798000000001</v>
      </c>
      <c r="K834" s="4">
        <v>10.487239000000001</v>
      </c>
      <c r="L834" s="4">
        <v>3.1629119999999999</v>
      </c>
      <c r="M834" s="4">
        <v>-1.2852410000000001</v>
      </c>
      <c r="N834" s="4">
        <v>4.3188829999999996</v>
      </c>
      <c r="O834" s="4" t="s">
        <v>2934</v>
      </c>
      <c r="P834" s="4">
        <v>1.0522830000000001</v>
      </c>
      <c r="Q834" s="4" t="s">
        <v>2934</v>
      </c>
      <c r="R834" s="4" t="s">
        <v>2934</v>
      </c>
      <c r="S834" s="3" t="s">
        <v>4572</v>
      </c>
      <c r="T834" s="4">
        <v>23.81</v>
      </c>
      <c r="U834" s="4">
        <v>1245.4395511499999</v>
      </c>
      <c r="V834" s="10">
        <v>1245.407641</v>
      </c>
      <c r="W834" s="4">
        <v>7.6757664846703104</v>
      </c>
      <c r="X834" s="4">
        <v>24.3</v>
      </c>
      <c r="Y834" s="4">
        <v>18.083500000000001</v>
      </c>
      <c r="Z834" s="4">
        <v>4.3188829999999996</v>
      </c>
      <c r="AA834" s="10" t="s">
        <v>2934</v>
      </c>
      <c r="AB834" s="10" t="s">
        <v>2934</v>
      </c>
      <c r="AC834" s="4">
        <v>177.90155200000001</v>
      </c>
      <c r="AD834" s="4" t="s">
        <v>2934</v>
      </c>
      <c r="AE834" s="4" t="s">
        <v>2934</v>
      </c>
      <c r="AF834" s="4" t="s">
        <v>2934</v>
      </c>
      <c r="AG834" s="4" t="s">
        <v>2934</v>
      </c>
      <c r="AH834" s="4" t="s">
        <v>2934</v>
      </c>
      <c r="AI834" s="4">
        <v>1.0522830000000001</v>
      </c>
      <c r="AJ834" s="4">
        <v>1.0522830000000001</v>
      </c>
    </row>
    <row r="835" spans="1:36" x14ac:dyDescent="0.3">
      <c r="A835" s="1" t="s">
        <v>829</v>
      </c>
      <c r="B835" s="2">
        <v>5721596</v>
      </c>
      <c r="C835" s="3" t="s">
        <v>2970</v>
      </c>
      <c r="D835" s="4">
        <v>1149.2522194000001</v>
      </c>
      <c r="E835" s="3" t="s">
        <v>2930</v>
      </c>
      <c r="F835" s="3" t="s">
        <v>2953</v>
      </c>
      <c r="G835" s="3" t="s">
        <v>2954</v>
      </c>
      <c r="H835" s="3" t="s">
        <v>2955</v>
      </c>
      <c r="I835" s="3" t="s">
        <v>3001</v>
      </c>
      <c r="J835" s="4">
        <v>2.8066529999999998</v>
      </c>
      <c r="K835" s="4">
        <v>-4.8123199999999997</v>
      </c>
      <c r="L835" s="4">
        <v>-1.738699</v>
      </c>
      <c r="M835" s="4">
        <v>-3.4179689999999998</v>
      </c>
      <c r="N835" s="4">
        <v>6.8967919999999996</v>
      </c>
      <c r="O835" s="4" t="s">
        <v>2924</v>
      </c>
      <c r="P835" s="4">
        <v>0.91735500000000003</v>
      </c>
      <c r="Q835" s="4" t="s">
        <v>2934</v>
      </c>
      <c r="R835" s="4" t="s">
        <v>2924</v>
      </c>
      <c r="S835" s="3" t="s">
        <v>4573</v>
      </c>
      <c r="T835" s="5">
        <v>9.89</v>
      </c>
      <c r="U835" s="4">
        <v>1149.2522194000001</v>
      </c>
      <c r="V835" s="10">
        <v>1906.0377490000001</v>
      </c>
      <c r="W835" s="4">
        <v>9.63397371081901</v>
      </c>
      <c r="X835" s="4">
        <v>10.55</v>
      </c>
      <c r="Y835" s="5">
        <v>9.2149999999999999</v>
      </c>
      <c r="Z835" s="4">
        <v>6.8967919999999996</v>
      </c>
      <c r="AA835" s="10" t="s">
        <v>2934</v>
      </c>
      <c r="AB835" s="10" t="s">
        <v>2934</v>
      </c>
      <c r="AC835" s="4">
        <v>13.697908999999999</v>
      </c>
      <c r="AD835" s="4" t="s">
        <v>2934</v>
      </c>
      <c r="AE835" s="4" t="s">
        <v>2934</v>
      </c>
      <c r="AF835" s="4" t="s">
        <v>2934</v>
      </c>
      <c r="AG835" s="4" t="s">
        <v>2934</v>
      </c>
      <c r="AH835" s="4" t="s">
        <v>2934</v>
      </c>
      <c r="AI835" s="4">
        <v>0.91735500000000003</v>
      </c>
      <c r="AJ835" s="4">
        <v>0.91735500000000003</v>
      </c>
    </row>
    <row r="836" spans="1:36" x14ac:dyDescent="0.3">
      <c r="A836" s="1" t="s">
        <v>830</v>
      </c>
      <c r="B836" s="2">
        <v>5721267</v>
      </c>
      <c r="C836" s="3" t="s">
        <v>2970</v>
      </c>
      <c r="D836" s="4">
        <v>592.56371426999999</v>
      </c>
      <c r="E836" s="3" t="s">
        <v>2930</v>
      </c>
      <c r="F836" s="3" t="s">
        <v>2953</v>
      </c>
      <c r="G836" s="3" t="s">
        <v>2954</v>
      </c>
      <c r="H836" s="3" t="s">
        <v>2955</v>
      </c>
      <c r="I836" s="3"/>
      <c r="J836" s="4">
        <v>2.8656130000000002</v>
      </c>
      <c r="K836" s="4">
        <v>-3.700278</v>
      </c>
      <c r="L836" s="4">
        <v>-0.19175500000000001</v>
      </c>
      <c r="M836" s="4">
        <v>-2.5280900000000002</v>
      </c>
      <c r="N836" s="4">
        <v>5.8880090000000003</v>
      </c>
      <c r="O836" s="4">
        <v>2.5471010000000001</v>
      </c>
      <c r="P836" s="4">
        <v>0.90200199999999997</v>
      </c>
      <c r="Q836" s="4" t="s">
        <v>2934</v>
      </c>
      <c r="R836" s="4">
        <v>16.106513</v>
      </c>
      <c r="S836" s="3" t="s">
        <v>4574</v>
      </c>
      <c r="T836" s="4">
        <v>10.41</v>
      </c>
      <c r="U836" s="4">
        <v>592.56371426999999</v>
      </c>
      <c r="V836" s="10">
        <v>919.78966400000002</v>
      </c>
      <c r="W836" s="4">
        <v>5.8559077809798303</v>
      </c>
      <c r="X836" s="4">
        <v>10.93</v>
      </c>
      <c r="Y836" s="5">
        <v>9.7200000000000006</v>
      </c>
      <c r="Z836" s="4">
        <v>5.8880090000000003</v>
      </c>
      <c r="AA836" s="10" t="s">
        <v>2934</v>
      </c>
      <c r="AB836" s="10" t="s">
        <v>2934</v>
      </c>
      <c r="AC836" s="4">
        <v>18.987469999999998</v>
      </c>
      <c r="AD836" s="4" t="s">
        <v>2934</v>
      </c>
      <c r="AE836" s="4" t="s">
        <v>2934</v>
      </c>
      <c r="AF836" s="4" t="s">
        <v>2934</v>
      </c>
      <c r="AG836" s="4" t="s">
        <v>2934</v>
      </c>
      <c r="AH836" s="4" t="s">
        <v>2934</v>
      </c>
      <c r="AI836" s="4">
        <v>0.90200199999999997</v>
      </c>
      <c r="AJ836" s="4">
        <v>0.90200199999999997</v>
      </c>
    </row>
    <row r="837" spans="1:36" x14ac:dyDescent="0.3">
      <c r="A837" s="1" t="s">
        <v>831</v>
      </c>
      <c r="B837" s="2">
        <v>5727072</v>
      </c>
      <c r="C837" s="3" t="s">
        <v>2935</v>
      </c>
      <c r="D837" s="4">
        <v>612.55252640000003</v>
      </c>
      <c r="E837" s="3" t="s">
        <v>2930</v>
      </c>
      <c r="F837" s="3" t="s">
        <v>2953</v>
      </c>
      <c r="G837" s="3" t="s">
        <v>2954</v>
      </c>
      <c r="H837" s="3" t="s">
        <v>2955</v>
      </c>
      <c r="I837" s="3"/>
      <c r="J837" s="4">
        <v>19.640564999999999</v>
      </c>
      <c r="K837" s="4">
        <v>2.0810520000000001</v>
      </c>
      <c r="L837" s="4">
        <v>0.75675700000000001</v>
      </c>
      <c r="M837" s="4">
        <v>-0.32085599999999997</v>
      </c>
      <c r="N837" s="4" t="s">
        <v>2934</v>
      </c>
      <c r="O837" s="4" t="s">
        <v>2934</v>
      </c>
      <c r="P837" s="4" t="s">
        <v>2934</v>
      </c>
      <c r="Q837" s="4" t="s">
        <v>2934</v>
      </c>
      <c r="R837" s="4" t="s">
        <v>2934</v>
      </c>
      <c r="S837" s="3" t="s">
        <v>4575</v>
      </c>
      <c r="T837" s="5">
        <v>9.32</v>
      </c>
      <c r="U837" s="4">
        <v>612.55252640000003</v>
      </c>
      <c r="V837" s="10" t="s">
        <v>2934</v>
      </c>
      <c r="W837" s="4">
        <v>8.3819742489270403</v>
      </c>
      <c r="X837" s="5">
        <v>9.6</v>
      </c>
      <c r="Y837" s="4">
        <v>7.56</v>
      </c>
      <c r="Z837" s="4" t="s">
        <v>2934</v>
      </c>
      <c r="AA837" s="10" t="s">
        <v>2934</v>
      </c>
      <c r="AB837" s="10" t="s">
        <v>2934</v>
      </c>
      <c r="AC837" s="4" t="s">
        <v>2934</v>
      </c>
      <c r="AD837" s="4" t="s">
        <v>2934</v>
      </c>
      <c r="AE837" s="4" t="s">
        <v>2934</v>
      </c>
      <c r="AF837" s="4" t="s">
        <v>2934</v>
      </c>
      <c r="AG837" s="4" t="s">
        <v>2934</v>
      </c>
      <c r="AH837" s="4" t="s">
        <v>2934</v>
      </c>
      <c r="AI837" s="4" t="s">
        <v>2934</v>
      </c>
      <c r="AJ837" s="4" t="s">
        <v>2934</v>
      </c>
    </row>
    <row r="838" spans="1:36" x14ac:dyDescent="0.3">
      <c r="A838" s="1" t="s">
        <v>832</v>
      </c>
      <c r="B838" s="2">
        <v>5721599</v>
      </c>
      <c r="C838" s="3" t="s">
        <v>2935</v>
      </c>
      <c r="D838" s="4">
        <v>1784.55420108</v>
      </c>
      <c r="E838" s="3" t="s">
        <v>2930</v>
      </c>
      <c r="F838" s="3" t="s">
        <v>2953</v>
      </c>
      <c r="G838" s="3" t="s">
        <v>2954</v>
      </c>
      <c r="H838" s="3" t="s">
        <v>2955</v>
      </c>
      <c r="I838" s="3"/>
      <c r="J838" s="4">
        <v>8.9171980000000008</v>
      </c>
      <c r="K838" s="4">
        <v>-0.70510200000000001</v>
      </c>
      <c r="L838" s="4">
        <v>-4.24</v>
      </c>
      <c r="M838" s="4">
        <v>-2.8014619999999999</v>
      </c>
      <c r="N838" s="4">
        <v>6.5805389999999999</v>
      </c>
      <c r="O838" s="4">
        <v>13.359375</v>
      </c>
      <c r="P838" s="4">
        <v>0.93981899999999996</v>
      </c>
      <c r="Q838" s="4" t="s">
        <v>2934</v>
      </c>
      <c r="R838" s="4">
        <v>63.751649</v>
      </c>
      <c r="S838" s="3" t="s">
        <v>4576</v>
      </c>
      <c r="T838" s="4">
        <v>23.94</v>
      </c>
      <c r="U838" s="4">
        <v>1784.55420108</v>
      </c>
      <c r="V838" s="10">
        <v>2231.5517009999999</v>
      </c>
      <c r="W838" s="4">
        <v>8.2506265664160399</v>
      </c>
      <c r="X838" s="4">
        <v>25.829899999999999</v>
      </c>
      <c r="Y838" s="4">
        <v>21.82</v>
      </c>
      <c r="Z838" s="4">
        <v>6.5805389999999999</v>
      </c>
      <c r="AA838" s="10" t="s">
        <v>2934</v>
      </c>
      <c r="AB838" s="10" t="s">
        <v>2934</v>
      </c>
      <c r="AC838" s="4">
        <v>28.132062999999999</v>
      </c>
      <c r="AD838" s="4" t="s">
        <v>2934</v>
      </c>
      <c r="AE838" s="4" t="s">
        <v>2934</v>
      </c>
      <c r="AF838" s="4" t="s">
        <v>2934</v>
      </c>
      <c r="AG838" s="4" t="s">
        <v>2934</v>
      </c>
      <c r="AH838" s="4" t="s">
        <v>2934</v>
      </c>
      <c r="AI838" s="4">
        <v>0.93981899999999996</v>
      </c>
      <c r="AJ838" s="4">
        <v>0.93981899999999996</v>
      </c>
    </row>
    <row r="839" spans="1:36" x14ac:dyDescent="0.3">
      <c r="A839" s="1" t="s">
        <v>833</v>
      </c>
      <c r="B839" s="2">
        <v>5721756</v>
      </c>
      <c r="C839" s="3" t="s">
        <v>2935</v>
      </c>
      <c r="D839" s="4">
        <v>1397.6697156800001</v>
      </c>
      <c r="E839" s="3" t="s">
        <v>2930</v>
      </c>
      <c r="F839" s="3" t="s">
        <v>2953</v>
      </c>
      <c r="G839" s="3" t="s">
        <v>2954</v>
      </c>
      <c r="H839" s="3" t="s">
        <v>2955</v>
      </c>
      <c r="I839" s="3" t="s">
        <v>3001</v>
      </c>
      <c r="J839" s="4">
        <v>6.9005850000000004</v>
      </c>
      <c r="K839" s="4">
        <v>-3.5356200000000002</v>
      </c>
      <c r="L839" s="4">
        <v>-3.5864980000000002</v>
      </c>
      <c r="M839" s="4">
        <v>-4.2430589999999997</v>
      </c>
      <c r="N839" s="4">
        <v>5.8309410000000002</v>
      </c>
      <c r="O839" s="4">
        <v>14.588986</v>
      </c>
      <c r="P839" s="4">
        <v>0.928956</v>
      </c>
      <c r="Q839" s="4" t="s">
        <v>2934</v>
      </c>
      <c r="R839" s="4">
        <v>34.299633</v>
      </c>
      <c r="S839" s="3" t="s">
        <v>4577</v>
      </c>
      <c r="T839" s="4">
        <v>18.28</v>
      </c>
      <c r="U839" s="4">
        <v>1397.6697156800001</v>
      </c>
      <c r="V839" s="10">
        <v>1767.3327449999999</v>
      </c>
      <c r="W839" s="4">
        <v>8.4879649890590798</v>
      </c>
      <c r="X839" s="4">
        <v>19.559999999999999</v>
      </c>
      <c r="Y839" s="4">
        <v>16.510000000000002</v>
      </c>
      <c r="Z839" s="4">
        <v>5.8309410000000002</v>
      </c>
      <c r="AA839" s="10" t="s">
        <v>2934</v>
      </c>
      <c r="AB839" s="10" t="s">
        <v>2934</v>
      </c>
      <c r="AC839" s="4">
        <v>15.610194999999999</v>
      </c>
      <c r="AD839" s="4" t="s">
        <v>2934</v>
      </c>
      <c r="AE839" s="4" t="s">
        <v>2934</v>
      </c>
      <c r="AF839" s="4" t="s">
        <v>2934</v>
      </c>
      <c r="AG839" s="4" t="s">
        <v>2934</v>
      </c>
      <c r="AH839" s="4" t="s">
        <v>2934</v>
      </c>
      <c r="AI839" s="4">
        <v>0.928956</v>
      </c>
      <c r="AJ839" s="4">
        <v>0.928956</v>
      </c>
    </row>
    <row r="840" spans="1:36" x14ac:dyDescent="0.3">
      <c r="A840" s="1" t="s">
        <v>834</v>
      </c>
      <c r="B840" s="2">
        <v>5724376</v>
      </c>
      <c r="C840" s="3" t="s">
        <v>2935</v>
      </c>
      <c r="D840" s="4">
        <v>1670.75786808</v>
      </c>
      <c r="E840" s="3" t="s">
        <v>2930</v>
      </c>
      <c r="F840" s="3" t="s">
        <v>2953</v>
      </c>
      <c r="G840" s="3" t="s">
        <v>2954</v>
      </c>
      <c r="H840" s="3" t="s">
        <v>2955</v>
      </c>
      <c r="I840" s="3" t="s">
        <v>2971</v>
      </c>
      <c r="J840" s="4">
        <v>15.589661</v>
      </c>
      <c r="K840" s="4">
        <v>4.758419</v>
      </c>
      <c r="L840" s="4">
        <v>0.42105300000000001</v>
      </c>
      <c r="M840" s="4">
        <v>-1.1740330000000001</v>
      </c>
      <c r="N840" s="4">
        <v>6.5402189999999996</v>
      </c>
      <c r="O840" s="4" t="s">
        <v>2934</v>
      </c>
      <c r="P840" s="4">
        <v>1.0039990000000001</v>
      </c>
      <c r="Q840" s="4" t="s">
        <v>2934</v>
      </c>
      <c r="R840" s="4" t="s">
        <v>2934</v>
      </c>
      <c r="S840" s="3" t="s">
        <v>4578</v>
      </c>
      <c r="T840" s="4">
        <v>14.31</v>
      </c>
      <c r="U840" s="4">
        <v>1670.75786808</v>
      </c>
      <c r="V840" s="10">
        <v>1670.735488</v>
      </c>
      <c r="W840" s="4">
        <v>8.32704402515723</v>
      </c>
      <c r="X840" s="4">
        <v>14.63</v>
      </c>
      <c r="Y840" s="4">
        <v>11.82</v>
      </c>
      <c r="Z840" s="4">
        <v>6.5402189999999996</v>
      </c>
      <c r="AA840" s="10" t="s">
        <v>2934</v>
      </c>
      <c r="AB840" s="10" t="s">
        <v>2934</v>
      </c>
      <c r="AC840" s="4">
        <v>79.786589000000006</v>
      </c>
      <c r="AD840" s="4" t="s">
        <v>2934</v>
      </c>
      <c r="AE840" s="4" t="s">
        <v>2934</v>
      </c>
      <c r="AF840" s="4" t="s">
        <v>2934</v>
      </c>
      <c r="AG840" s="4" t="s">
        <v>2934</v>
      </c>
      <c r="AH840" s="4" t="s">
        <v>2934</v>
      </c>
      <c r="AI840" s="4">
        <v>1.0039990000000001</v>
      </c>
      <c r="AJ840" s="4">
        <v>1.0039990000000001</v>
      </c>
    </row>
    <row r="841" spans="1:36" x14ac:dyDescent="0.3">
      <c r="A841" s="1" t="s">
        <v>835</v>
      </c>
      <c r="B841" s="2">
        <v>5724621</v>
      </c>
      <c r="C841" s="3" t="s">
        <v>2935</v>
      </c>
      <c r="D841" s="4">
        <v>2350.4505744600001</v>
      </c>
      <c r="E841" s="3" t="s">
        <v>2930</v>
      </c>
      <c r="F841" s="3" t="s">
        <v>2953</v>
      </c>
      <c r="G841" s="3" t="s">
        <v>2954</v>
      </c>
      <c r="H841" s="3" t="s">
        <v>2955</v>
      </c>
      <c r="I841" s="3" t="s">
        <v>3001</v>
      </c>
      <c r="J841" s="4">
        <v>25.335571000000002</v>
      </c>
      <c r="K841" s="4">
        <v>3.5343040000000001</v>
      </c>
      <c r="L841" s="4">
        <v>-6.6890000000000005E-2</v>
      </c>
      <c r="M841" s="4">
        <v>-1.968504</v>
      </c>
      <c r="N841" s="4">
        <v>5.9927799999999998</v>
      </c>
      <c r="O841" s="4" t="s">
        <v>2934</v>
      </c>
      <c r="P841" s="4">
        <v>1.1148420000000001</v>
      </c>
      <c r="Q841" s="4" t="s">
        <v>2934</v>
      </c>
      <c r="R841" s="4" t="s">
        <v>2934</v>
      </c>
      <c r="S841" s="3" t="s">
        <v>4579</v>
      </c>
      <c r="T841" s="4">
        <v>14.94</v>
      </c>
      <c r="U841" s="4">
        <v>2350.4505744600001</v>
      </c>
      <c r="V841" s="10">
        <v>2350.4479240000001</v>
      </c>
      <c r="W841" s="4">
        <v>7.9678714859437703</v>
      </c>
      <c r="X841" s="4">
        <v>15.35</v>
      </c>
      <c r="Y841" s="5">
        <v>11.805</v>
      </c>
      <c r="Z841" s="4">
        <v>5.9927799999999998</v>
      </c>
      <c r="AA841" s="10" t="s">
        <v>2934</v>
      </c>
      <c r="AB841" s="10" t="s">
        <v>2934</v>
      </c>
      <c r="AC841" s="4">
        <v>93.142101999999994</v>
      </c>
      <c r="AD841" s="4" t="s">
        <v>2934</v>
      </c>
      <c r="AE841" s="4" t="s">
        <v>2934</v>
      </c>
      <c r="AF841" s="4" t="s">
        <v>2934</v>
      </c>
      <c r="AG841" s="4" t="s">
        <v>2934</v>
      </c>
      <c r="AH841" s="4" t="s">
        <v>2934</v>
      </c>
      <c r="AI841" s="4">
        <v>1.1148420000000001</v>
      </c>
      <c r="AJ841" s="4">
        <v>1.1148420000000001</v>
      </c>
    </row>
    <row r="842" spans="1:36" x14ac:dyDescent="0.3">
      <c r="A842" s="1" t="s">
        <v>836</v>
      </c>
      <c r="B842" s="2">
        <v>5724385</v>
      </c>
      <c r="C842" s="3" t="s">
        <v>2935</v>
      </c>
      <c r="D842" s="4">
        <v>909.33683903999997</v>
      </c>
      <c r="E842" s="3" t="s">
        <v>2930</v>
      </c>
      <c r="F842" s="3" t="s">
        <v>2953</v>
      </c>
      <c r="G842" s="3" t="s">
        <v>2954</v>
      </c>
      <c r="H842" s="3" t="s">
        <v>2955</v>
      </c>
      <c r="I842" s="3" t="s">
        <v>2971</v>
      </c>
      <c r="J842" s="4">
        <v>8.6007700000000007</v>
      </c>
      <c r="K842" s="4">
        <v>0.23696700000000001</v>
      </c>
      <c r="L842" s="4">
        <v>-0.93676800000000005</v>
      </c>
      <c r="M842" s="4">
        <v>-1.627907</v>
      </c>
      <c r="N842" s="4">
        <v>8.367953</v>
      </c>
      <c r="O842" s="4" t="s">
        <v>2934</v>
      </c>
      <c r="P842" s="4">
        <v>0.90869999999999995</v>
      </c>
      <c r="Q842" s="4" t="s">
        <v>2934</v>
      </c>
      <c r="R842" s="4" t="s">
        <v>2934</v>
      </c>
      <c r="S842" s="3" t="s">
        <v>4580</v>
      </c>
      <c r="T842" s="5">
        <v>8.4600000000000009</v>
      </c>
      <c r="U842" s="4">
        <v>909.33683903999997</v>
      </c>
      <c r="V842" s="10">
        <v>909.19175900000005</v>
      </c>
      <c r="W842" s="4">
        <v>9.4184397163120508</v>
      </c>
      <c r="X842" s="4">
        <v>8.7200000000000006</v>
      </c>
      <c r="Y842" s="4">
        <v>7.63</v>
      </c>
      <c r="Z842" s="4">
        <v>8.367953</v>
      </c>
      <c r="AA842" s="10" t="s">
        <v>2934</v>
      </c>
      <c r="AB842" s="10" t="s">
        <v>2934</v>
      </c>
      <c r="AC842" s="4">
        <v>36.272829999999999</v>
      </c>
      <c r="AD842" s="4" t="s">
        <v>2934</v>
      </c>
      <c r="AE842" s="4" t="s">
        <v>2934</v>
      </c>
      <c r="AF842" s="4" t="s">
        <v>2934</v>
      </c>
      <c r="AG842" s="4" t="s">
        <v>2934</v>
      </c>
      <c r="AH842" s="4" t="s">
        <v>2934</v>
      </c>
      <c r="AI842" s="4">
        <v>0.90869999999999995</v>
      </c>
      <c r="AJ842" s="4">
        <v>0.90869999999999995</v>
      </c>
    </row>
    <row r="843" spans="1:36" x14ac:dyDescent="0.3">
      <c r="A843" s="1" t="s">
        <v>837</v>
      </c>
      <c r="B843" s="2">
        <v>5726876</v>
      </c>
      <c r="C843" s="3" t="s">
        <v>2935</v>
      </c>
      <c r="D843" s="4">
        <v>2520.7351050299999</v>
      </c>
      <c r="E843" s="3" t="s">
        <v>2930</v>
      </c>
      <c r="F843" s="3" t="s">
        <v>2953</v>
      </c>
      <c r="G843" s="3" t="s">
        <v>2954</v>
      </c>
      <c r="H843" s="3" t="s">
        <v>2955</v>
      </c>
      <c r="I843" s="3" t="s">
        <v>3001</v>
      </c>
      <c r="J843" s="4">
        <v>6.468305</v>
      </c>
      <c r="K843" s="4">
        <v>-2.7186759999999999</v>
      </c>
      <c r="L843" s="4">
        <v>-2.0238100000000001</v>
      </c>
      <c r="M843" s="4">
        <v>-2.4881519999999999</v>
      </c>
      <c r="N843" s="4" t="s">
        <v>2934</v>
      </c>
      <c r="O843" s="4" t="s">
        <v>2934</v>
      </c>
      <c r="P843" s="4" t="s">
        <v>2934</v>
      </c>
      <c r="Q843" s="4" t="s">
        <v>2934</v>
      </c>
      <c r="R843" s="4" t="s">
        <v>2934</v>
      </c>
      <c r="S843" s="3" t="s">
        <v>4581</v>
      </c>
      <c r="T843" s="4">
        <v>8.23</v>
      </c>
      <c r="U843" s="4">
        <v>2520.7351050299999</v>
      </c>
      <c r="V843" s="10" t="s">
        <v>2934</v>
      </c>
      <c r="W843" s="4">
        <v>9.5795868772782509</v>
      </c>
      <c r="X843" s="5">
        <v>8.8000000000000007</v>
      </c>
      <c r="Y843" s="4">
        <v>7.59</v>
      </c>
      <c r="Z843" s="4" t="s">
        <v>2934</v>
      </c>
      <c r="AA843" s="10" t="s">
        <v>2934</v>
      </c>
      <c r="AB843" s="10" t="s">
        <v>2934</v>
      </c>
      <c r="AC843" s="4" t="s">
        <v>2934</v>
      </c>
      <c r="AD843" s="4" t="s">
        <v>2934</v>
      </c>
      <c r="AE843" s="4" t="s">
        <v>2934</v>
      </c>
      <c r="AF843" s="4" t="s">
        <v>2934</v>
      </c>
      <c r="AG843" s="4" t="s">
        <v>2934</v>
      </c>
      <c r="AH843" s="4" t="s">
        <v>2934</v>
      </c>
      <c r="AI843" s="4" t="s">
        <v>2934</v>
      </c>
      <c r="AJ843" s="4" t="s">
        <v>2934</v>
      </c>
    </row>
    <row r="844" spans="1:36" x14ac:dyDescent="0.3">
      <c r="A844" s="1" t="s">
        <v>838</v>
      </c>
      <c r="B844" s="2">
        <v>4081627</v>
      </c>
      <c r="C844" s="3" t="s">
        <v>2919</v>
      </c>
      <c r="D844" s="4">
        <v>31139.79</v>
      </c>
      <c r="E844" s="3" t="s">
        <v>2925</v>
      </c>
      <c r="F844" s="3" t="s">
        <v>2926</v>
      </c>
      <c r="G844" s="3" t="s">
        <v>3081</v>
      </c>
      <c r="H844" s="3" t="s">
        <v>3081</v>
      </c>
      <c r="I844" s="3" t="s">
        <v>3400</v>
      </c>
      <c r="J844" s="4">
        <v>48.356915000000001</v>
      </c>
      <c r="K844" s="4">
        <v>3.6511480000000001</v>
      </c>
      <c r="L844" s="4">
        <v>6.8891809999999998</v>
      </c>
      <c r="M844" s="4">
        <v>1.8327070000000001</v>
      </c>
      <c r="N844" s="4">
        <v>21.67</v>
      </c>
      <c r="O844" s="4">
        <v>23.665817000000001</v>
      </c>
      <c r="P844" s="4">
        <v>5.7812359999999998</v>
      </c>
      <c r="Q844" s="4">
        <v>12.429952999999999</v>
      </c>
      <c r="R844" s="4">
        <v>20.260048000000001</v>
      </c>
      <c r="S844" s="3" t="s">
        <v>4582</v>
      </c>
      <c r="T844" s="4">
        <v>65.010000000000005</v>
      </c>
      <c r="U844" s="4">
        <v>31139.79</v>
      </c>
      <c r="V844" s="10">
        <v>34107.79</v>
      </c>
      <c r="W844" s="4">
        <v>1.6612828795569901</v>
      </c>
      <c r="X844" s="4">
        <v>67.8</v>
      </c>
      <c r="Y844" s="4">
        <v>40.159999999999997</v>
      </c>
      <c r="Z844" s="4">
        <v>21.67</v>
      </c>
      <c r="AA844" s="10">
        <v>12.6304132424</v>
      </c>
      <c r="AB844" s="10">
        <v>13.434843797399999</v>
      </c>
      <c r="AC844" s="4">
        <v>3.322403</v>
      </c>
      <c r="AD844" s="4">
        <v>3.2580860288832998</v>
      </c>
      <c r="AE844" s="4">
        <v>3.3192428265740999</v>
      </c>
      <c r="AF844" s="4">
        <v>12.429952999999999</v>
      </c>
      <c r="AG844" s="4">
        <v>10.336973531420499</v>
      </c>
      <c r="AH844" s="4">
        <v>10.5904293227754</v>
      </c>
      <c r="AI844" s="4">
        <v>5.7812359999999998</v>
      </c>
      <c r="AJ844" s="4">
        <v>32.311132999999998</v>
      </c>
    </row>
    <row r="845" spans="1:36" x14ac:dyDescent="0.3">
      <c r="A845" s="1" t="s">
        <v>839</v>
      </c>
      <c r="B845" s="2">
        <v>4190757</v>
      </c>
      <c r="C845" s="3" t="s">
        <v>2919</v>
      </c>
      <c r="D845" s="4">
        <v>6508.9157315000002</v>
      </c>
      <c r="E845" s="3" t="s">
        <v>3102</v>
      </c>
      <c r="F845" s="3" t="s">
        <v>3103</v>
      </c>
      <c r="G845" s="3" t="s">
        <v>3292</v>
      </c>
      <c r="H845" s="3" t="s">
        <v>3293</v>
      </c>
      <c r="I845" s="3" t="s">
        <v>3409</v>
      </c>
      <c r="J845" s="4">
        <v>59.649123000000003</v>
      </c>
      <c r="K845" s="4">
        <v>-12.634409</v>
      </c>
      <c r="L845" s="4">
        <v>-2.9022619999999999</v>
      </c>
      <c r="M845" s="4">
        <v>-2.5278489999999998</v>
      </c>
      <c r="N845" s="4" t="s">
        <v>2924</v>
      </c>
      <c r="O845" s="4" t="s">
        <v>2924</v>
      </c>
      <c r="P845" s="4">
        <v>0.31806600000000002</v>
      </c>
      <c r="Q845" s="4">
        <v>17.513977000000001</v>
      </c>
      <c r="R845" s="4">
        <v>125.477181</v>
      </c>
      <c r="S845" s="3" t="s">
        <v>4583</v>
      </c>
      <c r="T845" s="4">
        <v>22.75</v>
      </c>
      <c r="U845" s="4">
        <v>6508.9157315000002</v>
      </c>
      <c r="V845" s="10">
        <v>33582.367730999998</v>
      </c>
      <c r="W845" s="4">
        <v>0</v>
      </c>
      <c r="X845" s="4">
        <v>30.077175</v>
      </c>
      <c r="Y845" s="5">
        <v>11.8301</v>
      </c>
      <c r="Z845" s="4" t="s">
        <v>2924</v>
      </c>
      <c r="AA845" s="10" t="s">
        <v>2924</v>
      </c>
      <c r="AB845" s="10" t="s">
        <v>2924</v>
      </c>
      <c r="AC845" s="4">
        <v>2.0961240000000001</v>
      </c>
      <c r="AD845" s="4">
        <v>2.1822555345942001</v>
      </c>
      <c r="AE845" s="4">
        <v>2.1256433310911</v>
      </c>
      <c r="AF845" s="4">
        <v>17.513977000000001</v>
      </c>
      <c r="AG845" s="4">
        <v>27.623307600282899</v>
      </c>
      <c r="AH845" s="4">
        <v>21.256175538135398</v>
      </c>
      <c r="AI845" s="4">
        <v>0.31806600000000002</v>
      </c>
      <c r="AJ845" s="4" t="s">
        <v>2924</v>
      </c>
    </row>
    <row r="846" spans="1:36" x14ac:dyDescent="0.3">
      <c r="A846" s="1" t="s">
        <v>840</v>
      </c>
      <c r="B846" s="2">
        <v>4051243</v>
      </c>
      <c r="C846" s="3" t="s">
        <v>2935</v>
      </c>
      <c r="D846" s="4">
        <v>67474.629372929994</v>
      </c>
      <c r="E846" s="3" t="s">
        <v>3031</v>
      </c>
      <c r="F846" s="3" t="s">
        <v>3031</v>
      </c>
      <c r="G846" s="3" t="s">
        <v>3032</v>
      </c>
      <c r="H846" s="3" t="s">
        <v>3068</v>
      </c>
      <c r="I846" s="3" t="s">
        <v>3410</v>
      </c>
      <c r="J846" s="4">
        <v>20.579901</v>
      </c>
      <c r="K846" s="4">
        <v>-5.229876</v>
      </c>
      <c r="L846" s="4">
        <v>-1.4393849999999999</v>
      </c>
      <c r="M846" s="4">
        <v>-4.760192</v>
      </c>
      <c r="N846" s="4">
        <v>34.041429000000001</v>
      </c>
      <c r="O846" s="4">
        <v>33.891337999999998</v>
      </c>
      <c r="P846" s="4">
        <v>7.8937949999999999</v>
      </c>
      <c r="Q846" s="4">
        <v>19.784846999999999</v>
      </c>
      <c r="R846" s="4">
        <v>32.378934000000001</v>
      </c>
      <c r="S846" s="3" t="s">
        <v>4584</v>
      </c>
      <c r="T846" s="5">
        <v>238.29</v>
      </c>
      <c r="U846" s="4">
        <v>67474.629372929994</v>
      </c>
      <c r="V846" s="10">
        <v>74546.829371999993</v>
      </c>
      <c r="W846" s="4">
        <v>1.0911074740861999</v>
      </c>
      <c r="X846" s="4">
        <v>262.61</v>
      </c>
      <c r="Y846" s="4">
        <v>193.46</v>
      </c>
      <c r="Z846" s="4">
        <v>34.041429000000001</v>
      </c>
      <c r="AA846" s="10">
        <v>32.804691694500001</v>
      </c>
      <c r="AB846" s="10">
        <v>35.836316058500003</v>
      </c>
      <c r="AC846" s="4">
        <v>4.7558999999999996</v>
      </c>
      <c r="AD846" s="4">
        <v>4.6261031473868996</v>
      </c>
      <c r="AE846" s="4">
        <v>4.7309730087919002</v>
      </c>
      <c r="AF846" s="4">
        <v>19.784846999999999</v>
      </c>
      <c r="AG846" s="4">
        <v>19.6665102262684</v>
      </c>
      <c r="AH846" s="4">
        <v>20.804926109397201</v>
      </c>
      <c r="AI846" s="4">
        <v>7.8937949999999999</v>
      </c>
      <c r="AJ846" s="4" t="s">
        <v>2924</v>
      </c>
    </row>
    <row r="847" spans="1:36" x14ac:dyDescent="0.3">
      <c r="A847" s="1" t="s">
        <v>841</v>
      </c>
      <c r="B847" s="2">
        <v>7181248</v>
      </c>
      <c r="C847" s="3" t="s">
        <v>2935</v>
      </c>
      <c r="D847" s="4">
        <v>876.15371856000002</v>
      </c>
      <c r="E847" s="3" t="s">
        <v>3031</v>
      </c>
      <c r="F847" s="3" t="s">
        <v>3031</v>
      </c>
      <c r="G847" s="3" t="s">
        <v>3032</v>
      </c>
      <c r="H847" s="3" t="s">
        <v>3068</v>
      </c>
      <c r="I847" s="3" t="s">
        <v>3411</v>
      </c>
      <c r="J847" s="4">
        <v>-25.174129000000001</v>
      </c>
      <c r="K847" s="4">
        <v>15.692308000000001</v>
      </c>
      <c r="L847" s="4">
        <v>-6</v>
      </c>
      <c r="M847" s="4">
        <v>0.53475899999999998</v>
      </c>
      <c r="N847" s="4">
        <v>16.347826000000001</v>
      </c>
      <c r="O847" s="4">
        <v>8.1828070000000004</v>
      </c>
      <c r="P847" s="4">
        <v>1.2012780000000001</v>
      </c>
      <c r="Q847" s="4">
        <v>7.5887739999999999</v>
      </c>
      <c r="R847" s="4">
        <v>15.076044</v>
      </c>
      <c r="S847" s="3" t="s">
        <v>4585</v>
      </c>
      <c r="T847" s="5">
        <v>7.52</v>
      </c>
      <c r="U847" s="4">
        <v>876.15371856000002</v>
      </c>
      <c r="V847" s="10">
        <v>1638.002718</v>
      </c>
      <c r="W847" s="4">
        <v>0</v>
      </c>
      <c r="X847" s="4">
        <v>11.35</v>
      </c>
      <c r="Y847" s="5">
        <v>6.0201000000000002</v>
      </c>
      <c r="Z847" s="4">
        <v>16.347826000000001</v>
      </c>
      <c r="AA847" s="10">
        <v>10.1279461279</v>
      </c>
      <c r="AB847" s="10">
        <v>13.667508769299999</v>
      </c>
      <c r="AC847" s="4">
        <v>2.3556859999999999</v>
      </c>
      <c r="AD847" s="4">
        <v>2.1839989648021998</v>
      </c>
      <c r="AE847" s="4">
        <v>2.2884441571584002</v>
      </c>
      <c r="AF847" s="4">
        <v>7.5887739999999999</v>
      </c>
      <c r="AG847" s="4">
        <v>6.464078716405</v>
      </c>
      <c r="AH847" s="4">
        <v>6.9939716931633997</v>
      </c>
      <c r="AI847" s="4">
        <v>1.2012780000000001</v>
      </c>
      <c r="AJ847" s="4">
        <v>4.0386680000000004</v>
      </c>
    </row>
    <row r="848" spans="1:36" x14ac:dyDescent="0.3">
      <c r="A848" s="1" t="s">
        <v>842</v>
      </c>
      <c r="B848" s="2">
        <v>4910590</v>
      </c>
      <c r="C848" s="3" t="s">
        <v>2935</v>
      </c>
      <c r="D848" s="4">
        <v>1662.3663203999999</v>
      </c>
      <c r="E848" s="3" t="s">
        <v>3006</v>
      </c>
      <c r="F848" s="3" t="s">
        <v>3235</v>
      </c>
      <c r="G848" s="3" t="s">
        <v>3236</v>
      </c>
      <c r="H848" s="3" t="s">
        <v>3236</v>
      </c>
      <c r="I848" s="3" t="s">
        <v>3368</v>
      </c>
      <c r="J848" s="4">
        <v>-6.8268709999999997</v>
      </c>
      <c r="K848" s="4">
        <v>-5.9536939999999996</v>
      </c>
      <c r="L848" s="4">
        <v>-1.6431249999999999</v>
      </c>
      <c r="M848" s="5">
        <v>-3.534068</v>
      </c>
      <c r="N848" s="4">
        <v>17.319797000000001</v>
      </c>
      <c r="O848" s="4">
        <v>9.7180289999999996</v>
      </c>
      <c r="P848" s="4">
        <v>1.053704</v>
      </c>
      <c r="Q848" s="4">
        <v>7.9777079999999998</v>
      </c>
      <c r="R848" s="4">
        <v>10.575533</v>
      </c>
      <c r="S848" s="3" t="s">
        <v>4586</v>
      </c>
      <c r="T848" s="4">
        <v>34.119999999999997</v>
      </c>
      <c r="U848" s="4">
        <v>1662.3663203999999</v>
      </c>
      <c r="V848" s="10">
        <v>2839.2663200000002</v>
      </c>
      <c r="W848" s="4">
        <v>1.7584994138335299</v>
      </c>
      <c r="X848" s="4">
        <v>41.5</v>
      </c>
      <c r="Y848" s="4">
        <v>33.270000000000003</v>
      </c>
      <c r="Z848" s="4">
        <v>17.319797000000001</v>
      </c>
      <c r="AA848" s="10">
        <v>10.607110992200001</v>
      </c>
      <c r="AB848" s="10">
        <v>10.607110992200001</v>
      </c>
      <c r="AC848" s="4">
        <v>1.2598240000000001</v>
      </c>
      <c r="AD848" s="4">
        <v>1.2353339531294001</v>
      </c>
      <c r="AE848" s="4">
        <v>1.2353339531294001</v>
      </c>
      <c r="AF848" s="4">
        <v>7.9777079999999998</v>
      </c>
      <c r="AG848" s="4">
        <v>7.8164083313940997</v>
      </c>
      <c r="AH848" s="4">
        <v>7.8164083313940997</v>
      </c>
      <c r="AI848" s="4">
        <v>1.053704</v>
      </c>
      <c r="AJ848" s="4" t="s">
        <v>2924</v>
      </c>
    </row>
    <row r="849" spans="1:36" x14ac:dyDescent="0.3">
      <c r="A849" s="1" t="s">
        <v>843</v>
      </c>
      <c r="B849" s="2">
        <v>13528583</v>
      </c>
      <c r="C849" s="3" t="s">
        <v>2919</v>
      </c>
      <c r="D849" s="4">
        <v>2914.51255326</v>
      </c>
      <c r="E849" s="3" t="s">
        <v>2920</v>
      </c>
      <c r="F849" s="3" t="s">
        <v>2921</v>
      </c>
      <c r="G849" s="3" t="s">
        <v>3109</v>
      </c>
      <c r="H849" s="3" t="s">
        <v>3109</v>
      </c>
      <c r="I849" s="3" t="s">
        <v>3048</v>
      </c>
      <c r="J849" s="4">
        <v>229.903537</v>
      </c>
      <c r="K849" s="4">
        <v>8.8401700000000005</v>
      </c>
      <c r="L849" s="4">
        <v>-3.661972</v>
      </c>
      <c r="M849" s="4">
        <v>11.440985</v>
      </c>
      <c r="N849" s="4" t="s">
        <v>2924</v>
      </c>
      <c r="O849" s="4" t="s">
        <v>2924</v>
      </c>
      <c r="P849" s="4">
        <v>5.9443799999999998</v>
      </c>
      <c r="Q849" s="4" t="s">
        <v>2924</v>
      </c>
      <c r="R849" s="4" t="s">
        <v>2924</v>
      </c>
      <c r="S849" s="3" t="s">
        <v>4587</v>
      </c>
      <c r="T849" s="4">
        <v>30.78</v>
      </c>
      <c r="U849" s="4">
        <v>2914.51255326</v>
      </c>
      <c r="V849" s="10">
        <v>2426.416553</v>
      </c>
      <c r="W849" s="4">
        <v>0</v>
      </c>
      <c r="X849" s="4">
        <v>38.119999999999997</v>
      </c>
      <c r="Y849" s="4">
        <v>9</v>
      </c>
      <c r="Z849" s="4" t="s">
        <v>2924</v>
      </c>
      <c r="AA849" s="10" t="s">
        <v>2924</v>
      </c>
      <c r="AB849" s="10" t="s">
        <v>2924</v>
      </c>
      <c r="AC849" s="4" t="s">
        <v>2934</v>
      </c>
      <c r="AD849" s="4" t="s">
        <v>2934</v>
      </c>
      <c r="AE849" s="4" t="s">
        <v>2934</v>
      </c>
      <c r="AF849" s="4" t="s">
        <v>2924</v>
      </c>
      <c r="AG849" s="4" t="s">
        <v>2924</v>
      </c>
      <c r="AH849" s="4" t="s">
        <v>2924</v>
      </c>
      <c r="AI849" s="4">
        <v>5.9443799999999998</v>
      </c>
      <c r="AJ849" s="4">
        <v>5.9443799999999998</v>
      </c>
    </row>
    <row r="850" spans="1:36" x14ac:dyDescent="0.3">
      <c r="A850" s="1" t="s">
        <v>844</v>
      </c>
      <c r="B850" s="2">
        <v>4056943</v>
      </c>
      <c r="C850" s="3" t="s">
        <v>2935</v>
      </c>
      <c r="D850" s="4">
        <v>30786.189390880001</v>
      </c>
      <c r="E850" s="3" t="s">
        <v>3090</v>
      </c>
      <c r="F850" s="3" t="s">
        <v>3090</v>
      </c>
      <c r="G850" s="3" t="s">
        <v>3091</v>
      </c>
      <c r="H850" s="3" t="s">
        <v>3091</v>
      </c>
      <c r="I850" s="3" t="s">
        <v>3098</v>
      </c>
      <c r="J850" s="4">
        <v>14.450202000000001</v>
      </c>
      <c r="K850" s="4">
        <v>-6.9179449999999996</v>
      </c>
      <c r="L850" s="4">
        <v>-7.6637250000000003</v>
      </c>
      <c r="M850" s="4">
        <v>-2.894126</v>
      </c>
      <c r="N850" s="4">
        <v>26.506667</v>
      </c>
      <c r="O850" s="4" t="s">
        <v>2924</v>
      </c>
      <c r="P850" s="4">
        <v>2.1962000000000002</v>
      </c>
      <c r="Q850" s="4">
        <v>7.974958</v>
      </c>
      <c r="R850" s="4" t="s">
        <v>2924</v>
      </c>
      <c r="S850" s="3" t="s">
        <v>4588</v>
      </c>
      <c r="T850" s="4">
        <v>79.52</v>
      </c>
      <c r="U850" s="4">
        <v>30786.189390880001</v>
      </c>
      <c r="V850" s="10">
        <v>71274.18939</v>
      </c>
      <c r="W850" s="4">
        <v>4.1624748490945702</v>
      </c>
      <c r="X850" s="4">
        <v>88.77</v>
      </c>
      <c r="Y850" s="4">
        <v>63.15</v>
      </c>
      <c r="Z850" s="4">
        <v>26.506667</v>
      </c>
      <c r="AA850" s="10">
        <v>14.6292105892</v>
      </c>
      <c r="AB850" s="10">
        <v>16.0975570256</v>
      </c>
      <c r="AC850" s="4">
        <v>4.1148999999999996</v>
      </c>
      <c r="AD850" s="4">
        <v>3.917231611719</v>
      </c>
      <c r="AE850" s="4">
        <v>4.1008047125778999</v>
      </c>
      <c r="AF850" s="4">
        <v>7.974958</v>
      </c>
      <c r="AG850" s="4">
        <v>10.173999188982799</v>
      </c>
      <c r="AH850" s="4">
        <v>10.6100719942696</v>
      </c>
      <c r="AI850" s="4">
        <v>2.1962000000000002</v>
      </c>
      <c r="AJ850" s="4">
        <v>2.1962000000000002</v>
      </c>
    </row>
    <row r="851" spans="1:36" x14ac:dyDescent="0.3">
      <c r="A851" s="1" t="s">
        <v>845</v>
      </c>
      <c r="B851" s="2">
        <v>4812781</v>
      </c>
      <c r="C851" s="3" t="s">
        <v>2935</v>
      </c>
      <c r="D851" s="4">
        <v>44122.938000000002</v>
      </c>
      <c r="E851" s="3" t="s">
        <v>2920</v>
      </c>
      <c r="F851" s="3" t="s">
        <v>2960</v>
      </c>
      <c r="G851" s="3" t="s">
        <v>2961</v>
      </c>
      <c r="H851" s="3" t="s">
        <v>2962</v>
      </c>
      <c r="I851" s="3" t="s">
        <v>3106</v>
      </c>
      <c r="J851" s="4">
        <v>-1.3451139999999999</v>
      </c>
      <c r="K851" s="4">
        <v>11.940745</v>
      </c>
      <c r="L851" s="4">
        <v>7.5783719999999999</v>
      </c>
      <c r="M851" s="4">
        <v>2.0321880000000001</v>
      </c>
      <c r="N851" s="4">
        <v>37.405000000000001</v>
      </c>
      <c r="O851" s="4">
        <v>91.791410999999997</v>
      </c>
      <c r="P851" s="4">
        <v>4.6224670000000003</v>
      </c>
      <c r="Q851" s="4">
        <v>19.410810000000001</v>
      </c>
      <c r="R851" s="4">
        <v>22.426161</v>
      </c>
      <c r="S851" s="3" t="s">
        <v>4589</v>
      </c>
      <c r="T851" s="4">
        <v>74.81</v>
      </c>
      <c r="U851" s="4">
        <v>44122.938000000002</v>
      </c>
      <c r="V851" s="10">
        <v>40441.938000000002</v>
      </c>
      <c r="W851" s="4">
        <v>0</v>
      </c>
      <c r="X851" s="4">
        <v>96.12</v>
      </c>
      <c r="Y851" s="4">
        <v>58.93</v>
      </c>
      <c r="Z851" s="4">
        <v>12.468332999999999</v>
      </c>
      <c r="AA851" s="10">
        <v>31.516198340100001</v>
      </c>
      <c r="AB851" s="10">
        <v>29.3616653845</v>
      </c>
      <c r="AC851" s="4">
        <v>6.4042089999999998</v>
      </c>
      <c r="AD851" s="4">
        <v>7.1028489788361</v>
      </c>
      <c r="AE851" s="4">
        <v>6.8438740538687997</v>
      </c>
      <c r="AF851" s="4">
        <v>19.410810000000001</v>
      </c>
      <c r="AG851" s="4">
        <v>23.8797319858819</v>
      </c>
      <c r="AH851" s="4">
        <v>22.482597835529901</v>
      </c>
      <c r="AI851" s="4">
        <v>4.6224670000000003</v>
      </c>
      <c r="AJ851" s="4">
        <v>6.3173450000000004</v>
      </c>
    </row>
    <row r="852" spans="1:36" x14ac:dyDescent="0.3">
      <c r="A852" s="1" t="s">
        <v>846</v>
      </c>
      <c r="B852" s="2">
        <v>19424530</v>
      </c>
      <c r="C852" s="3" t="s">
        <v>2940</v>
      </c>
      <c r="D852" s="4">
        <v>949.91643571999998</v>
      </c>
      <c r="E852" s="3" t="s">
        <v>2936</v>
      </c>
      <c r="F852" s="3" t="s">
        <v>2937</v>
      </c>
      <c r="G852" s="3" t="s">
        <v>2951</v>
      </c>
      <c r="H852" s="3" t="s">
        <v>2951</v>
      </c>
      <c r="I852" s="3" t="s">
        <v>3039</v>
      </c>
      <c r="J852" s="4">
        <v>-5</v>
      </c>
      <c r="K852" s="4">
        <v>26.028547</v>
      </c>
      <c r="L852" s="4">
        <v>-1.7670159999999999</v>
      </c>
      <c r="M852" s="4">
        <v>-2.1512389999999999</v>
      </c>
      <c r="N852" s="4" t="s">
        <v>2924</v>
      </c>
      <c r="O852" s="4" t="s">
        <v>2934</v>
      </c>
      <c r="P852" s="4">
        <v>9.7164680000000008</v>
      </c>
      <c r="Q852" s="4" t="s">
        <v>2924</v>
      </c>
      <c r="R852" s="4" t="s">
        <v>2934</v>
      </c>
      <c r="S852" s="3" t="s">
        <v>4590</v>
      </c>
      <c r="T852" s="4">
        <v>15.01</v>
      </c>
      <c r="U852" s="4">
        <v>949.91643571999998</v>
      </c>
      <c r="V852" s="10">
        <v>846.44277499999998</v>
      </c>
      <c r="W852" s="4">
        <v>0</v>
      </c>
      <c r="X852" s="4">
        <v>22.98</v>
      </c>
      <c r="Y852" s="4">
        <v>9.51</v>
      </c>
      <c r="Z852" s="4" t="s">
        <v>2924</v>
      </c>
      <c r="AA852" s="10">
        <v>105.30236634548039</v>
      </c>
      <c r="AB852" s="10" t="s">
        <v>2924</v>
      </c>
      <c r="AC852" s="4">
        <v>17.038012999999999</v>
      </c>
      <c r="AD852" s="4">
        <v>8.7906383748532004</v>
      </c>
      <c r="AE852" s="4">
        <v>14.4024947500726</v>
      </c>
      <c r="AF852" s="4" t="s">
        <v>2924</v>
      </c>
      <c r="AG852" s="4" t="s">
        <v>2924</v>
      </c>
      <c r="AH852" s="4" t="s">
        <v>2924</v>
      </c>
      <c r="AI852" s="4">
        <v>9.7164680000000008</v>
      </c>
      <c r="AJ852" s="4">
        <v>9.7479530000000008</v>
      </c>
    </row>
    <row r="853" spans="1:36" x14ac:dyDescent="0.3">
      <c r="A853" s="1" t="s">
        <v>847</v>
      </c>
      <c r="B853" s="2">
        <v>10971298</v>
      </c>
      <c r="C853" s="3" t="s">
        <v>2935</v>
      </c>
      <c r="D853" s="4">
        <v>5749.3231570400003</v>
      </c>
      <c r="E853" s="3" t="s">
        <v>2920</v>
      </c>
      <c r="F853" s="3" t="s">
        <v>2921</v>
      </c>
      <c r="G853" s="3" t="s">
        <v>3109</v>
      </c>
      <c r="H853" s="3" t="s">
        <v>3109</v>
      </c>
      <c r="I853" s="3" t="s">
        <v>3048</v>
      </c>
      <c r="J853" s="4">
        <v>-20.722563000000001</v>
      </c>
      <c r="K853" s="4">
        <v>-17.341861999999999</v>
      </c>
      <c r="L853" s="4">
        <v>-13.467262</v>
      </c>
      <c r="M853" s="4">
        <v>-3.8842979999999998</v>
      </c>
      <c r="N853" s="4">
        <v>28.159806</v>
      </c>
      <c r="O853" s="4">
        <v>15.424403</v>
      </c>
      <c r="P853" s="4">
        <v>0.881328</v>
      </c>
      <c r="Q853" s="4">
        <v>10.429852</v>
      </c>
      <c r="R853" s="4">
        <v>8.6750769999999999</v>
      </c>
      <c r="S853" s="3" t="s">
        <v>4591</v>
      </c>
      <c r="T853" s="4">
        <v>11.63</v>
      </c>
      <c r="U853" s="4">
        <v>5749.3231570400003</v>
      </c>
      <c r="V853" s="10">
        <v>9616.3231570000007</v>
      </c>
      <c r="W853" s="4">
        <v>0</v>
      </c>
      <c r="X853" s="4">
        <v>18.8</v>
      </c>
      <c r="Y853" s="5">
        <v>11.4</v>
      </c>
      <c r="Z853" s="4">
        <v>28.159806</v>
      </c>
      <c r="AA853" s="10">
        <v>13.276255707700001</v>
      </c>
      <c r="AB853" s="10">
        <v>12.669949450900001</v>
      </c>
      <c r="AC853" s="4">
        <v>2.1590310000000001</v>
      </c>
      <c r="AD853" s="4">
        <v>2.1463792522007998</v>
      </c>
      <c r="AE853" s="4">
        <v>2.1691155597473002</v>
      </c>
      <c r="AF853" s="4">
        <v>10.429852</v>
      </c>
      <c r="AG853" s="4">
        <v>10.884550735910601</v>
      </c>
      <c r="AH853" s="4">
        <v>10.5446661829983</v>
      </c>
      <c r="AI853" s="4">
        <v>0.881328</v>
      </c>
      <c r="AJ853" s="4" t="s">
        <v>2924</v>
      </c>
    </row>
    <row r="854" spans="1:36" x14ac:dyDescent="0.3">
      <c r="A854" s="1" t="s">
        <v>848</v>
      </c>
      <c r="B854" s="2">
        <v>5249851</v>
      </c>
      <c r="C854" s="3" t="s">
        <v>2935</v>
      </c>
      <c r="D854" s="4">
        <v>10739.34125718</v>
      </c>
      <c r="E854" s="3" t="s">
        <v>2945</v>
      </c>
      <c r="F854" s="3" t="s">
        <v>2946</v>
      </c>
      <c r="G854" s="3" t="s">
        <v>2947</v>
      </c>
      <c r="H854" s="3" t="s">
        <v>2989</v>
      </c>
      <c r="I854" s="3" t="s">
        <v>2949</v>
      </c>
      <c r="J854" s="4">
        <v>-8.1701370000000004</v>
      </c>
      <c r="K854" s="4">
        <v>35.659117999999999</v>
      </c>
      <c r="L854" s="4">
        <v>16.990290999999999</v>
      </c>
      <c r="M854" s="4">
        <v>-0.40365200000000001</v>
      </c>
      <c r="N854" s="4" t="s">
        <v>2934</v>
      </c>
      <c r="O854" s="4" t="s">
        <v>2934</v>
      </c>
      <c r="P854" s="4" t="s">
        <v>2934</v>
      </c>
      <c r="Q854" s="4" t="s">
        <v>2934</v>
      </c>
      <c r="R854" s="4" t="s">
        <v>2934</v>
      </c>
      <c r="S854" s="3" t="s">
        <v>4592</v>
      </c>
      <c r="T854" s="5">
        <v>103.63</v>
      </c>
      <c r="U854" s="4">
        <v>10739.34125718</v>
      </c>
      <c r="V854" s="10">
        <v>10131.082257</v>
      </c>
      <c r="W854" s="4">
        <v>0</v>
      </c>
      <c r="X854" s="5">
        <v>136.06</v>
      </c>
      <c r="Y854" s="4">
        <v>69</v>
      </c>
      <c r="Z854" s="4" t="s">
        <v>2934</v>
      </c>
      <c r="AA854" s="10">
        <v>60.8585858585</v>
      </c>
      <c r="AB854" s="10">
        <v>60.1814211712</v>
      </c>
      <c r="AC854" s="4" t="s">
        <v>2934</v>
      </c>
      <c r="AD854" s="4">
        <v>6.5551938551331004</v>
      </c>
      <c r="AE854" s="4">
        <v>6.9586164029735</v>
      </c>
      <c r="AF854" s="4" t="s">
        <v>2934</v>
      </c>
      <c r="AG854" s="4">
        <v>46.322264532686603</v>
      </c>
      <c r="AH854" s="4">
        <v>48.021490174705598</v>
      </c>
      <c r="AI854" s="4" t="s">
        <v>2934</v>
      </c>
      <c r="AJ854" s="4" t="s">
        <v>2934</v>
      </c>
    </row>
    <row r="855" spans="1:36" x14ac:dyDescent="0.3">
      <c r="A855" s="1" t="s">
        <v>849</v>
      </c>
      <c r="B855" s="2">
        <v>4100183</v>
      </c>
      <c r="C855" s="3" t="s">
        <v>2919</v>
      </c>
      <c r="D855" s="4">
        <v>38763.922943799997</v>
      </c>
      <c r="E855" s="3" t="s">
        <v>3102</v>
      </c>
      <c r="F855" s="3" t="s">
        <v>3103</v>
      </c>
      <c r="G855" s="3" t="s">
        <v>3196</v>
      </c>
      <c r="H855" s="3" t="s">
        <v>3403</v>
      </c>
      <c r="I855" s="3" t="s">
        <v>2949</v>
      </c>
      <c r="J855" s="4">
        <v>7.3581750000000001</v>
      </c>
      <c r="K855" s="4">
        <v>5.9118599999999999</v>
      </c>
      <c r="L855" s="4">
        <v>-11.343051000000001</v>
      </c>
      <c r="M855" s="4">
        <v>-6.2301739999999999</v>
      </c>
      <c r="N855" s="4">
        <v>49.266666999999998</v>
      </c>
      <c r="O855" s="4">
        <v>19.91377</v>
      </c>
      <c r="P855" s="4">
        <v>5.2502579999999996</v>
      </c>
      <c r="Q855" s="4">
        <v>19.458051999999999</v>
      </c>
      <c r="R855" s="4">
        <v>20.850646999999999</v>
      </c>
      <c r="S855" s="3" t="s">
        <v>4593</v>
      </c>
      <c r="T855" s="4">
        <v>147.80000000000001</v>
      </c>
      <c r="U855" s="4">
        <v>38763.922943799997</v>
      </c>
      <c r="V855" s="10">
        <v>38419.922942999998</v>
      </c>
      <c r="W855" s="4">
        <v>0.51420838971583205</v>
      </c>
      <c r="X855" s="5">
        <v>168.5</v>
      </c>
      <c r="Y855" s="4">
        <v>124.92</v>
      </c>
      <c r="Z855" s="4">
        <v>49.266666999999998</v>
      </c>
      <c r="AA855" s="10">
        <v>18.593299870399999</v>
      </c>
      <c r="AB855" s="10">
        <v>18.865443944199999</v>
      </c>
      <c r="AC855" s="4">
        <v>5.185575</v>
      </c>
      <c r="AD855" s="4">
        <v>4.9294804387765003</v>
      </c>
      <c r="AE855" s="4">
        <v>5.0163485166799999</v>
      </c>
      <c r="AF855" s="4">
        <v>19.458051999999999</v>
      </c>
      <c r="AG855" s="4">
        <v>13.4134034393963</v>
      </c>
      <c r="AH855" s="4">
        <v>13.9627114623185</v>
      </c>
      <c r="AI855" s="4">
        <v>5.2502579999999996</v>
      </c>
      <c r="AJ855" s="4">
        <v>23.137132000000001</v>
      </c>
    </row>
    <row r="856" spans="1:36" x14ac:dyDescent="0.3">
      <c r="A856" s="1" t="s">
        <v>850</v>
      </c>
      <c r="B856" s="2">
        <v>4594344</v>
      </c>
      <c r="C856" s="3" t="s">
        <v>2935</v>
      </c>
      <c r="D856" s="4">
        <v>6124.2929885699996</v>
      </c>
      <c r="E856" s="3" t="s">
        <v>3031</v>
      </c>
      <c r="F856" s="3" t="s">
        <v>3031</v>
      </c>
      <c r="G856" s="3" t="s">
        <v>3032</v>
      </c>
      <c r="H856" s="3" t="s">
        <v>3068</v>
      </c>
      <c r="I856" s="3" t="s">
        <v>3214</v>
      </c>
      <c r="J856" s="4">
        <v>7.8005120000000003</v>
      </c>
      <c r="K856" s="4">
        <v>-1.249512</v>
      </c>
      <c r="L856" s="4">
        <v>-8.7333090000000002</v>
      </c>
      <c r="M856" s="4">
        <v>-7.3286920000000002</v>
      </c>
      <c r="N856" s="4">
        <v>23.201834999999999</v>
      </c>
      <c r="O856" s="4">
        <v>22.360742999999999</v>
      </c>
      <c r="P856" s="4">
        <v>2.509925</v>
      </c>
      <c r="Q856" s="4">
        <v>14.662082</v>
      </c>
      <c r="R856" s="4">
        <v>25.897113000000001</v>
      </c>
      <c r="S856" s="3" t="s">
        <v>4594</v>
      </c>
      <c r="T856" s="4">
        <v>25.29</v>
      </c>
      <c r="U856" s="4">
        <v>6124.2929885699996</v>
      </c>
      <c r="V856" s="10">
        <v>7697.5929880000003</v>
      </c>
      <c r="W856" s="4">
        <v>1.26532226176354</v>
      </c>
      <c r="X856" s="4">
        <v>29.78</v>
      </c>
      <c r="Y856" s="4">
        <v>21.42</v>
      </c>
      <c r="Z856" s="4">
        <v>23.138152000000002</v>
      </c>
      <c r="AA856" s="10">
        <v>16.281465267400002</v>
      </c>
      <c r="AB856" s="10">
        <v>17.569576635000001</v>
      </c>
      <c r="AC856" s="4">
        <v>3.1991990000000001</v>
      </c>
      <c r="AD856" s="4">
        <v>3.0813065158228001</v>
      </c>
      <c r="AE856" s="4">
        <v>3.1647230203941001</v>
      </c>
      <c r="AF856" s="4">
        <v>14.662082</v>
      </c>
      <c r="AG856" s="4">
        <v>13.630931753020199</v>
      </c>
      <c r="AH856" s="4">
        <v>14.3287503876022</v>
      </c>
      <c r="AI856" s="4">
        <v>2.509925</v>
      </c>
      <c r="AJ856" s="4" t="s">
        <v>2924</v>
      </c>
    </row>
    <row r="857" spans="1:36" x14ac:dyDescent="0.3">
      <c r="A857" s="1" t="s">
        <v>851</v>
      </c>
      <c r="B857" s="2">
        <v>4072364</v>
      </c>
      <c r="C857" s="3" t="s">
        <v>2935</v>
      </c>
      <c r="D857" s="4">
        <v>84874.473377400005</v>
      </c>
      <c r="E857" s="3" t="s">
        <v>2920</v>
      </c>
      <c r="F857" s="3" t="s">
        <v>2960</v>
      </c>
      <c r="G857" s="3" t="s">
        <v>2973</v>
      </c>
      <c r="H857" s="3" t="s">
        <v>3087</v>
      </c>
      <c r="I857" s="3" t="s">
        <v>3324</v>
      </c>
      <c r="J857" s="4">
        <v>-21.567115000000001</v>
      </c>
      <c r="K857" s="4">
        <v>-32.212054999999999</v>
      </c>
      <c r="L857" s="4">
        <v>-7.9299590000000002</v>
      </c>
      <c r="M857" s="4">
        <v>-4.0507590000000002</v>
      </c>
      <c r="N857" s="4">
        <v>13.341596791833799</v>
      </c>
      <c r="O857" s="4">
        <v>94.631583392022705</v>
      </c>
      <c r="P857" s="4">
        <v>1.938933</v>
      </c>
      <c r="Q857" s="4">
        <v>9.1875640000000001</v>
      </c>
      <c r="R857" s="4" t="s">
        <v>2924</v>
      </c>
      <c r="S857" s="3" t="s">
        <v>4595</v>
      </c>
      <c r="T857" s="4">
        <v>365.96</v>
      </c>
      <c r="U857" s="4">
        <v>84874.473377400005</v>
      </c>
      <c r="V857" s="10">
        <v>104260.473377</v>
      </c>
      <c r="W857" s="4">
        <v>1.78161547710132</v>
      </c>
      <c r="X857" s="4">
        <v>567.26</v>
      </c>
      <c r="Y857" s="5">
        <v>362.21</v>
      </c>
      <c r="Z857" s="4">
        <v>13.348896999999999</v>
      </c>
      <c r="AA857" s="10">
        <v>11.160651658100001</v>
      </c>
      <c r="AB857" s="10">
        <v>11.0997472863</v>
      </c>
      <c r="AC857" s="4">
        <v>0.59914599999999996</v>
      </c>
      <c r="AD857" s="4">
        <v>0.56644474587820004</v>
      </c>
      <c r="AE857" s="4">
        <v>0.59538465410380004</v>
      </c>
      <c r="AF857" s="4">
        <v>9.1875640000000001</v>
      </c>
      <c r="AG857" s="4">
        <v>8.7745092135295</v>
      </c>
      <c r="AH857" s="4">
        <v>8.6650765786171</v>
      </c>
      <c r="AI857" s="4">
        <v>1.938933</v>
      </c>
      <c r="AJ857" s="4">
        <v>11.342673</v>
      </c>
    </row>
    <row r="858" spans="1:36" x14ac:dyDescent="0.3">
      <c r="A858" s="1" t="s">
        <v>852</v>
      </c>
      <c r="B858" s="2">
        <v>4059821</v>
      </c>
      <c r="C858" s="3" t="s">
        <v>2935</v>
      </c>
      <c r="D858" s="4">
        <v>691315.70610144001</v>
      </c>
      <c r="E858" s="3" t="s">
        <v>2920</v>
      </c>
      <c r="F858" s="3" t="s">
        <v>2921</v>
      </c>
      <c r="G858" s="3" t="s">
        <v>3109</v>
      </c>
      <c r="H858" s="3" t="s">
        <v>3109</v>
      </c>
      <c r="I858" s="3" t="s">
        <v>3048</v>
      </c>
      <c r="J858" s="4">
        <v>34.602640000000001</v>
      </c>
      <c r="K858" s="4">
        <v>-16.682763999999999</v>
      </c>
      <c r="L858" s="4">
        <v>1.9046730000000001</v>
      </c>
      <c r="M858" s="4">
        <v>-2.7068129999999999</v>
      </c>
      <c r="N858" s="4">
        <v>83.010054999999994</v>
      </c>
      <c r="O858" s="4" t="s">
        <v>2924</v>
      </c>
      <c r="P858" s="4">
        <v>48.515639999999998</v>
      </c>
      <c r="Q858" s="4">
        <v>42.930396999999999</v>
      </c>
      <c r="R858" s="4" t="s">
        <v>2924</v>
      </c>
      <c r="S858" s="3" t="s">
        <v>4596</v>
      </c>
      <c r="T858" s="5">
        <v>767.76</v>
      </c>
      <c r="U858" s="4">
        <v>691315.70610144001</v>
      </c>
      <c r="V858" s="10">
        <v>718556.10610099998</v>
      </c>
      <c r="W858" s="4">
        <v>0.78149421694279497</v>
      </c>
      <c r="X858" s="4">
        <v>972.53</v>
      </c>
      <c r="Y858" s="4">
        <v>567.41999999999996</v>
      </c>
      <c r="Z858" s="4">
        <v>83.010054999999994</v>
      </c>
      <c r="AA858" s="10">
        <v>34.938678923200001</v>
      </c>
      <c r="AB858" s="10">
        <v>58.437762595400002</v>
      </c>
      <c r="AC858" s="4">
        <v>17.584388000000001</v>
      </c>
      <c r="AD858" s="4">
        <v>12.8088469172373</v>
      </c>
      <c r="AE858" s="4">
        <v>15.757829314604299</v>
      </c>
      <c r="AF858" s="4">
        <v>42.930396999999999</v>
      </c>
      <c r="AG858" s="4">
        <v>30.145939892892301</v>
      </c>
      <c r="AH858" s="4">
        <v>44.572282939708401</v>
      </c>
      <c r="AI858" s="4">
        <v>48.515639999999998</v>
      </c>
      <c r="AJ858" s="4" t="s">
        <v>2924</v>
      </c>
    </row>
    <row r="859" spans="1:36" x14ac:dyDescent="0.3">
      <c r="A859" s="1" t="s">
        <v>853</v>
      </c>
      <c r="B859" s="2">
        <v>4231646</v>
      </c>
      <c r="C859" s="3" t="s">
        <v>2935</v>
      </c>
      <c r="D859" s="4">
        <v>1099.72685768</v>
      </c>
      <c r="E859" s="3" t="s">
        <v>2930</v>
      </c>
      <c r="F859" s="3" t="s">
        <v>2953</v>
      </c>
      <c r="G859" s="3" t="s">
        <v>3049</v>
      </c>
      <c r="H859" s="3" t="s">
        <v>3050</v>
      </c>
      <c r="I859" s="3" t="s">
        <v>2971</v>
      </c>
      <c r="J859" s="4">
        <v>-6.1871619999999998</v>
      </c>
      <c r="K859" s="4">
        <v>-7.4752099999999997</v>
      </c>
      <c r="L859" s="4">
        <v>-1.301871</v>
      </c>
      <c r="M859" s="4">
        <v>-1.781377</v>
      </c>
      <c r="N859" s="4">
        <v>9.2595419847328309</v>
      </c>
      <c r="O859" s="4" t="s">
        <v>2924</v>
      </c>
      <c r="P859" s="4">
        <v>0.87860400000000005</v>
      </c>
      <c r="Q859" s="4" t="s">
        <v>2934</v>
      </c>
      <c r="R859" s="4" t="s">
        <v>2934</v>
      </c>
      <c r="S859" s="3" t="s">
        <v>4597</v>
      </c>
      <c r="T859" s="4">
        <v>12.13</v>
      </c>
      <c r="U859" s="4">
        <v>1099.72685768</v>
      </c>
      <c r="V859" s="10" t="s">
        <v>2934</v>
      </c>
      <c r="W859" s="4">
        <v>12.860676009892799</v>
      </c>
      <c r="X859" s="4">
        <v>13.46</v>
      </c>
      <c r="Y859" s="4">
        <v>10.88</v>
      </c>
      <c r="Z859" s="4">
        <v>9.2173250000000007</v>
      </c>
      <c r="AA859" s="10">
        <v>7.7103991863000001</v>
      </c>
      <c r="AB859" s="10">
        <v>8.7658442815999997</v>
      </c>
      <c r="AC859" s="4" t="s">
        <v>2934</v>
      </c>
      <c r="AD859" s="4" t="s">
        <v>2934</v>
      </c>
      <c r="AE859" s="4" t="s">
        <v>2934</v>
      </c>
      <c r="AF859" s="4" t="s">
        <v>2934</v>
      </c>
      <c r="AG859" s="4" t="s">
        <v>2934</v>
      </c>
      <c r="AH859" s="4" t="s">
        <v>2934</v>
      </c>
      <c r="AI859" s="4">
        <v>0.87860400000000005</v>
      </c>
      <c r="AJ859" s="4">
        <v>0.88019700000000001</v>
      </c>
    </row>
    <row r="860" spans="1:36" x14ac:dyDescent="0.3">
      <c r="A860" s="1" t="s">
        <v>854</v>
      </c>
      <c r="B860" s="2">
        <v>103036</v>
      </c>
      <c r="C860" s="3" t="s">
        <v>2935</v>
      </c>
      <c r="D860" s="4">
        <v>1318.39396444</v>
      </c>
      <c r="E860" s="3" t="s">
        <v>2976</v>
      </c>
      <c r="F860" s="3" t="s">
        <v>2977</v>
      </c>
      <c r="G860" s="3" t="s">
        <v>3127</v>
      </c>
      <c r="H860" s="3" t="s">
        <v>3150</v>
      </c>
      <c r="I860" s="3" t="s">
        <v>2979</v>
      </c>
      <c r="J860" s="4">
        <v>3.0970409999999999</v>
      </c>
      <c r="K860" s="4">
        <v>-15.795391</v>
      </c>
      <c r="L860" s="4">
        <v>-4.8284630000000002</v>
      </c>
      <c r="M860" s="4">
        <v>-8.3231330000000003</v>
      </c>
      <c r="N860" s="4" t="s">
        <v>2924</v>
      </c>
      <c r="O860" s="4">
        <v>13.532069</v>
      </c>
      <c r="P860" s="4">
        <v>1.1999359999999999</v>
      </c>
      <c r="Q860" s="4">
        <v>16.751912000000001</v>
      </c>
      <c r="R860" s="4">
        <v>16.614975999999999</v>
      </c>
      <c r="S860" s="3" t="s">
        <v>4598</v>
      </c>
      <c r="T860" s="4">
        <v>14.98</v>
      </c>
      <c r="U860" s="4">
        <v>1318.39396444</v>
      </c>
      <c r="V860" s="10">
        <v>2006.4099639999999</v>
      </c>
      <c r="W860" s="4">
        <v>4.8064085447262999</v>
      </c>
      <c r="X860" s="4">
        <v>18.489999999999998</v>
      </c>
      <c r="Y860" s="4">
        <v>12.74</v>
      </c>
      <c r="Z860" s="4" t="s">
        <v>2924</v>
      </c>
      <c r="AA860" s="10" t="s">
        <v>2924</v>
      </c>
      <c r="AB860" s="10" t="s">
        <v>2924</v>
      </c>
      <c r="AC860" s="4">
        <v>8.37669</v>
      </c>
      <c r="AD860" s="4">
        <v>8.1759531189004004</v>
      </c>
      <c r="AE860" s="4">
        <v>8.3167176552212005</v>
      </c>
      <c r="AF860" s="4">
        <v>16.751912000000001</v>
      </c>
      <c r="AG860" s="4">
        <v>15.9963163689563</v>
      </c>
      <c r="AH860" s="4">
        <v>15.5311766386997</v>
      </c>
      <c r="AI860" s="4">
        <v>1.1999359999999999</v>
      </c>
      <c r="AJ860" s="4">
        <v>1.1999359999999999</v>
      </c>
    </row>
    <row r="861" spans="1:36" x14ac:dyDescent="0.3">
      <c r="A861" s="1" t="s">
        <v>855</v>
      </c>
      <c r="B861" s="2">
        <v>101376177</v>
      </c>
      <c r="C861" s="3" t="s">
        <v>2919</v>
      </c>
      <c r="D861" s="4">
        <v>1175.9812490300001</v>
      </c>
      <c r="E861" s="3" t="s">
        <v>2920</v>
      </c>
      <c r="F861" s="3" t="s">
        <v>2960</v>
      </c>
      <c r="G861" s="3" t="s">
        <v>2961</v>
      </c>
      <c r="H861" s="3" t="s">
        <v>3085</v>
      </c>
      <c r="I861" s="3" t="s">
        <v>3106</v>
      </c>
      <c r="J861" s="4">
        <v>10.065288000000001</v>
      </c>
      <c r="K861" s="4">
        <v>29.596412999999998</v>
      </c>
      <c r="L861" s="4">
        <v>48.640704999999997</v>
      </c>
      <c r="M861" s="4">
        <v>3.6904149999999998</v>
      </c>
      <c r="N861" s="4">
        <v>15.097015000000001</v>
      </c>
      <c r="O861" s="4">
        <v>58.637681000000001</v>
      </c>
      <c r="P861" s="4" t="s">
        <v>2924</v>
      </c>
      <c r="Q861" s="4">
        <v>27.462419000000001</v>
      </c>
      <c r="R861" s="4">
        <v>75.496091000000007</v>
      </c>
      <c r="S861" s="3" t="s">
        <v>4599</v>
      </c>
      <c r="T861" s="4">
        <v>20.23</v>
      </c>
      <c r="U861" s="4">
        <v>1175.9812490300001</v>
      </c>
      <c r="V861" s="10">
        <v>2534.7812490000001</v>
      </c>
      <c r="W861" s="4">
        <v>2.9658922392486402</v>
      </c>
      <c r="X861" s="4">
        <v>21.48</v>
      </c>
      <c r="Y861" s="5">
        <v>9.9250000000000007</v>
      </c>
      <c r="Z861" s="4">
        <v>15.097015000000001</v>
      </c>
      <c r="AA861" s="10">
        <v>7.5938438438000002</v>
      </c>
      <c r="AB861" s="10">
        <v>7.5938438438000002</v>
      </c>
      <c r="AC861" s="4">
        <v>2.2569509999999999</v>
      </c>
      <c r="AD861" s="4">
        <v>2.2910497744910998</v>
      </c>
      <c r="AE861" s="4">
        <v>2.2910497744910998</v>
      </c>
      <c r="AF861" s="4">
        <v>27.462419000000001</v>
      </c>
      <c r="AG861" s="4">
        <v>6.5647263131421001</v>
      </c>
      <c r="AH861" s="4">
        <v>6.5647263131421001</v>
      </c>
      <c r="AI861" s="4" t="s">
        <v>2924</v>
      </c>
      <c r="AJ861" s="4" t="s">
        <v>2924</v>
      </c>
    </row>
    <row r="862" spans="1:36" x14ac:dyDescent="0.3">
      <c r="A862" s="1" t="s">
        <v>856</v>
      </c>
      <c r="B862" s="2">
        <v>4279452</v>
      </c>
      <c r="C862" s="3" t="s">
        <v>2935</v>
      </c>
      <c r="D862" s="4">
        <v>21428.67912338</v>
      </c>
      <c r="E862" s="3" t="s">
        <v>2936</v>
      </c>
      <c r="F862" s="3" t="s">
        <v>2937</v>
      </c>
      <c r="G862" s="3" t="s">
        <v>3035</v>
      </c>
      <c r="H862" s="3" t="s">
        <v>3035</v>
      </c>
      <c r="I862" s="3" t="s">
        <v>3412</v>
      </c>
      <c r="J862" s="4">
        <v>115.647424</v>
      </c>
      <c r="K862" s="4">
        <v>6.937557</v>
      </c>
      <c r="L862" s="4">
        <v>-9.6933039999999995</v>
      </c>
      <c r="M862" s="4">
        <v>-2.808379</v>
      </c>
      <c r="N862" s="4">
        <v>23.675730999999999</v>
      </c>
      <c r="O862" s="4">
        <v>17.028697000000001</v>
      </c>
      <c r="P862" s="4">
        <v>7.7685870000000001</v>
      </c>
      <c r="Q862" s="4">
        <v>11.949342</v>
      </c>
      <c r="R862" s="4">
        <v>18.634170999999998</v>
      </c>
      <c r="S862" s="3" t="s">
        <v>4600</v>
      </c>
      <c r="T862" s="4">
        <v>465.82</v>
      </c>
      <c r="U862" s="4">
        <v>21428.67912338</v>
      </c>
      <c r="V862" s="10">
        <v>20750.244123</v>
      </c>
      <c r="W862" s="4">
        <v>0.214675196427805</v>
      </c>
      <c r="X862" s="4">
        <v>532.37990000000002</v>
      </c>
      <c r="Y862" s="4">
        <v>209.30680000000001</v>
      </c>
      <c r="Z862" s="4">
        <v>23.675730999999999</v>
      </c>
      <c r="AA862" s="10">
        <v>20.712316585100002</v>
      </c>
      <c r="AB862" s="10">
        <v>22.160799238799999</v>
      </c>
      <c r="AC862" s="4">
        <v>1.457659</v>
      </c>
      <c r="AD862" s="4">
        <v>1.3476700963071</v>
      </c>
      <c r="AE862" s="4">
        <v>1.4200300251038001</v>
      </c>
      <c r="AF862" s="4">
        <v>11.949342</v>
      </c>
      <c r="AG862" s="4">
        <v>13.5492995244742</v>
      </c>
      <c r="AH862" s="4">
        <v>14.448489285822699</v>
      </c>
      <c r="AI862" s="4">
        <v>7.7685870000000001</v>
      </c>
      <c r="AJ862" s="4">
        <v>19.342275000000001</v>
      </c>
    </row>
    <row r="863" spans="1:36" x14ac:dyDescent="0.3">
      <c r="A863" s="1" t="s">
        <v>857</v>
      </c>
      <c r="B863" s="2">
        <v>6543220</v>
      </c>
      <c r="C863" s="3" t="s">
        <v>2935</v>
      </c>
      <c r="D863" s="4">
        <v>972.29568793999999</v>
      </c>
      <c r="E863" s="3" t="s">
        <v>3102</v>
      </c>
      <c r="F863" s="3" t="s">
        <v>3103</v>
      </c>
      <c r="G863" s="3" t="s">
        <v>3292</v>
      </c>
      <c r="H863" s="3" t="s">
        <v>3375</v>
      </c>
      <c r="I863" s="3" t="s">
        <v>3413</v>
      </c>
      <c r="J863" s="4">
        <v>-13.224638000000001</v>
      </c>
      <c r="K863" s="4">
        <v>8.8636359999999996</v>
      </c>
      <c r="L863" s="4">
        <v>2.3504269999999998</v>
      </c>
      <c r="M863" s="4">
        <v>0.41928700000000002</v>
      </c>
      <c r="N863" s="4" t="s">
        <v>2924</v>
      </c>
      <c r="O863" s="4">
        <v>38.943089000000001</v>
      </c>
      <c r="P863" s="4">
        <v>2.4883120000000001</v>
      </c>
      <c r="Q863" s="4">
        <v>12.156420000000001</v>
      </c>
      <c r="R863" s="4">
        <v>13.449439</v>
      </c>
      <c r="S863" s="3" t="s">
        <v>4601</v>
      </c>
      <c r="T863" s="5">
        <v>4.79</v>
      </c>
      <c r="U863" s="4">
        <v>972.29568793999999</v>
      </c>
      <c r="V863" s="10">
        <v>1196.4956870000001</v>
      </c>
      <c r="W863" s="4">
        <v>1.25260960334029</v>
      </c>
      <c r="X863" s="5">
        <v>7.05</v>
      </c>
      <c r="Y863" s="4">
        <v>3.92</v>
      </c>
      <c r="Z863" s="4" t="s">
        <v>2924</v>
      </c>
      <c r="AA863" s="10">
        <v>45.619047619</v>
      </c>
      <c r="AB863" s="10" t="s">
        <v>2924</v>
      </c>
      <c r="AC863" s="4">
        <v>3.0406499999999999</v>
      </c>
      <c r="AD863" s="4">
        <v>2.8342903873031</v>
      </c>
      <c r="AE863" s="4">
        <v>2.9908653593300998</v>
      </c>
      <c r="AF863" s="4">
        <v>12.156420000000001</v>
      </c>
      <c r="AG863" s="4">
        <v>10.8574926225045</v>
      </c>
      <c r="AH863" s="4">
        <v>11.8230799110672</v>
      </c>
      <c r="AI863" s="4">
        <v>2.4883120000000001</v>
      </c>
      <c r="AJ863" s="4" t="s">
        <v>2924</v>
      </c>
    </row>
    <row r="864" spans="1:36" x14ac:dyDescent="0.3">
      <c r="A864" s="1" t="s">
        <v>858</v>
      </c>
      <c r="B864" s="2">
        <v>4142766</v>
      </c>
      <c r="C864" s="3" t="s">
        <v>2935</v>
      </c>
      <c r="D864" s="4">
        <v>438.89190660000003</v>
      </c>
      <c r="E864" s="3" t="s">
        <v>2920</v>
      </c>
      <c r="F864" s="3" t="s">
        <v>2921</v>
      </c>
      <c r="G864" s="3" t="s">
        <v>2941</v>
      </c>
      <c r="H864" s="3" t="s">
        <v>2941</v>
      </c>
      <c r="I864" s="3" t="s">
        <v>2942</v>
      </c>
      <c r="J864" s="4">
        <v>226.61290299999999</v>
      </c>
      <c r="K864" s="4">
        <v>23.664121999999999</v>
      </c>
      <c r="L864" s="4">
        <v>-8.7837840000000007</v>
      </c>
      <c r="M864" s="4">
        <v>-4.4811319999999997</v>
      </c>
      <c r="N864" s="4" t="s">
        <v>2924</v>
      </c>
      <c r="O864" s="4">
        <v>3.0775079999999999</v>
      </c>
      <c r="P864" s="5">
        <v>0.86197699999999999</v>
      </c>
      <c r="Q864" s="4" t="s">
        <v>2924</v>
      </c>
      <c r="R864" s="4">
        <v>7.5759910000000001</v>
      </c>
      <c r="S864" s="3" t="s">
        <v>4602</v>
      </c>
      <c r="T864" s="4">
        <v>8.1</v>
      </c>
      <c r="U864" s="4">
        <v>438.89190660000003</v>
      </c>
      <c r="V864" s="10">
        <v>964.99190599999997</v>
      </c>
      <c r="W864" s="4">
        <v>0</v>
      </c>
      <c r="X864" s="4">
        <v>15.1</v>
      </c>
      <c r="Y864" s="4">
        <v>1.42</v>
      </c>
      <c r="Z864" s="4" t="s">
        <v>2924</v>
      </c>
      <c r="AA864" s="10">
        <v>3.5371179039</v>
      </c>
      <c r="AB864" s="10" t="s">
        <v>2924</v>
      </c>
      <c r="AC864" s="4">
        <v>0.85738999999999999</v>
      </c>
      <c r="AD864" s="4">
        <v>0.82184037920459996</v>
      </c>
      <c r="AE864" s="4">
        <v>0.87100993410960004</v>
      </c>
      <c r="AF864" s="4" t="s">
        <v>2924</v>
      </c>
      <c r="AG864" s="4" t="s">
        <v>2934</v>
      </c>
      <c r="AH864" s="4">
        <v>5.2218176731602002</v>
      </c>
      <c r="AI864" s="5">
        <v>0.86197699999999999</v>
      </c>
      <c r="AJ864" s="4" t="s">
        <v>2924</v>
      </c>
    </row>
    <row r="865" spans="1:36" x14ac:dyDescent="0.3">
      <c r="A865" s="1" t="s">
        <v>859</v>
      </c>
      <c r="B865" s="2">
        <v>4136907</v>
      </c>
      <c r="C865" s="3" t="s">
        <v>2935</v>
      </c>
      <c r="D865" s="4">
        <v>71066.342999999993</v>
      </c>
      <c r="E865" s="3" t="s">
        <v>2936</v>
      </c>
      <c r="F865" s="3" t="s">
        <v>2937</v>
      </c>
      <c r="G865" s="3" t="s">
        <v>2993</v>
      </c>
      <c r="H865" s="3" t="s">
        <v>2994</v>
      </c>
      <c r="I865" s="3" t="s">
        <v>3132</v>
      </c>
      <c r="J865" s="4">
        <v>28.670676</v>
      </c>
      <c r="K865" s="4">
        <v>18.001141000000001</v>
      </c>
      <c r="L865" s="4">
        <v>-3.8807130000000001</v>
      </c>
      <c r="M865" s="4">
        <v>-4.69278</v>
      </c>
      <c r="N865" s="4">
        <v>62.045000000000002</v>
      </c>
      <c r="O865" s="4">
        <v>24.336144000000001</v>
      </c>
      <c r="P865" s="4">
        <v>3.2702599999999999</v>
      </c>
      <c r="Q865" s="4">
        <v>16.815670999999998</v>
      </c>
      <c r="R865" s="4">
        <v>24.830342000000002</v>
      </c>
      <c r="S865" s="3" t="s">
        <v>4603</v>
      </c>
      <c r="T865" s="5">
        <v>124.09</v>
      </c>
      <c r="U865" s="4">
        <v>71066.342999999993</v>
      </c>
      <c r="V865" s="10">
        <v>81707.342999999993</v>
      </c>
      <c r="W865" s="4">
        <v>1.7003787573535301</v>
      </c>
      <c r="X865" s="4">
        <v>134.85</v>
      </c>
      <c r="Y865" s="4">
        <v>91.644999999999996</v>
      </c>
      <c r="Z865" s="4">
        <v>41.363332999999997</v>
      </c>
      <c r="AA865" s="10">
        <v>20.817605631399999</v>
      </c>
      <c r="AB865" s="10">
        <v>20.817605631399999</v>
      </c>
      <c r="AC865" s="4">
        <v>4.6711260000000001</v>
      </c>
      <c r="AD865" s="4">
        <v>4.4681609702153997</v>
      </c>
      <c r="AE865" s="4">
        <v>4.4681609702153997</v>
      </c>
      <c r="AF865" s="4">
        <v>16.815670999999998</v>
      </c>
      <c r="AG865" s="4">
        <v>16.2967215508673</v>
      </c>
      <c r="AH865" s="4">
        <v>16.2967215508673</v>
      </c>
      <c r="AI865" s="4">
        <v>3.2702599999999999</v>
      </c>
      <c r="AJ865" s="4" t="s">
        <v>2924</v>
      </c>
    </row>
    <row r="866" spans="1:36" x14ac:dyDescent="0.3">
      <c r="A866" s="1" t="s">
        <v>860</v>
      </c>
      <c r="B866" s="2">
        <v>4313470</v>
      </c>
      <c r="C866" s="3" t="s">
        <v>2935</v>
      </c>
      <c r="D866" s="4">
        <v>1692.5866152999999</v>
      </c>
      <c r="E866" s="3" t="s">
        <v>2976</v>
      </c>
      <c r="F866" s="3" t="s">
        <v>2977</v>
      </c>
      <c r="G866" s="3" t="s">
        <v>3076</v>
      </c>
      <c r="H866" s="3" t="s">
        <v>3076</v>
      </c>
      <c r="I866" s="3" t="s">
        <v>2979</v>
      </c>
      <c r="J866" s="4">
        <v>5.3997919999999997</v>
      </c>
      <c r="K866" s="4">
        <v>-7.8110809999999997</v>
      </c>
      <c r="L866" s="4">
        <v>-5.8441559999999999</v>
      </c>
      <c r="M866" s="4">
        <v>-9.6170969999999993</v>
      </c>
      <c r="N866" s="4">
        <v>37.592592592592602</v>
      </c>
      <c r="O866" s="4">
        <v>6.8396229999999996</v>
      </c>
      <c r="P866" s="4">
        <v>1.6647529999999999</v>
      </c>
      <c r="Q866" s="4">
        <v>13.313561</v>
      </c>
      <c r="R866" s="4">
        <v>44.343437999999999</v>
      </c>
      <c r="S866" s="3" t="s">
        <v>4604</v>
      </c>
      <c r="T866" s="5">
        <v>10.15</v>
      </c>
      <c r="U866" s="4">
        <v>1692.5866152999999</v>
      </c>
      <c r="V866" s="10">
        <v>4499.5176149999998</v>
      </c>
      <c r="W866" s="4">
        <v>1.3793103448275901</v>
      </c>
      <c r="X866" s="4">
        <v>11.62</v>
      </c>
      <c r="Y866" s="4">
        <v>8.7799999999999994</v>
      </c>
      <c r="Z866" s="4">
        <v>37.179487000000002</v>
      </c>
      <c r="AA866" s="10">
        <v>156.1538461538</v>
      </c>
      <c r="AB866" s="11">
        <v>126.875</v>
      </c>
      <c r="AC866" s="4">
        <v>5.932658</v>
      </c>
      <c r="AD866" s="4">
        <v>5.8589605024661999</v>
      </c>
      <c r="AE866" s="4">
        <v>5.9539848357979004</v>
      </c>
      <c r="AF866" s="4">
        <v>13.313561</v>
      </c>
      <c r="AG866" s="4">
        <v>14.5934055870843</v>
      </c>
      <c r="AH866" s="4">
        <v>13.801677571314199</v>
      </c>
      <c r="AI866" s="4">
        <v>1.6647529999999999</v>
      </c>
      <c r="AJ866" s="4">
        <v>8.1135090000000005</v>
      </c>
    </row>
    <row r="867" spans="1:36" x14ac:dyDescent="0.3">
      <c r="A867" s="1" t="s">
        <v>861</v>
      </c>
      <c r="B867" s="2">
        <v>4142896</v>
      </c>
      <c r="C867" s="3" t="s">
        <v>2935</v>
      </c>
      <c r="D867" s="4">
        <v>1255.8252442400001</v>
      </c>
      <c r="E867" s="3" t="s">
        <v>2930</v>
      </c>
      <c r="F867" s="3" t="s">
        <v>2957</v>
      </c>
      <c r="G867" s="3" t="s">
        <v>2957</v>
      </c>
      <c r="H867" s="3" t="s">
        <v>3113</v>
      </c>
      <c r="I867" s="3" t="s">
        <v>3125</v>
      </c>
      <c r="J867" s="4">
        <v>28.470291</v>
      </c>
      <c r="K867" s="4">
        <v>7.5799279999999998</v>
      </c>
      <c r="L867" s="4">
        <v>-3.1267870000000002</v>
      </c>
      <c r="M867" s="4">
        <v>-3.6229140000000002</v>
      </c>
      <c r="N867" s="4">
        <v>9.5149812734082406</v>
      </c>
      <c r="O867" s="4">
        <v>14.7733281279924</v>
      </c>
      <c r="P867" s="4">
        <v>1.1494949999999999</v>
      </c>
      <c r="Q867" s="4">
        <v>6.2983380000000002</v>
      </c>
      <c r="R867" s="4">
        <v>6.1421029999999996</v>
      </c>
      <c r="S867" s="3" t="s">
        <v>4605</v>
      </c>
      <c r="T867" s="4">
        <v>50.81</v>
      </c>
      <c r="U867" s="4">
        <v>1255.8252442400001</v>
      </c>
      <c r="V867" s="10">
        <v>1117.3252440000001</v>
      </c>
      <c r="W867" s="4">
        <v>2.3617398149970499</v>
      </c>
      <c r="X867" s="4">
        <v>54.44</v>
      </c>
      <c r="Y867" s="4">
        <v>38.380000000000003</v>
      </c>
      <c r="Z867" s="4">
        <v>9.5114190000000001</v>
      </c>
      <c r="AA867" s="10">
        <v>13.939643347000001</v>
      </c>
      <c r="AB867" s="10">
        <v>13.8572601297</v>
      </c>
      <c r="AC867" s="4">
        <v>1.2557039999999999</v>
      </c>
      <c r="AD867" s="4">
        <v>1.2550444040696001</v>
      </c>
      <c r="AE867" s="4">
        <v>1.2621222151308999</v>
      </c>
      <c r="AF867" s="4">
        <v>6.2983380000000002</v>
      </c>
      <c r="AG867" s="4" t="s">
        <v>2934</v>
      </c>
      <c r="AH867" s="4" t="s">
        <v>2934</v>
      </c>
      <c r="AI867" s="4">
        <v>1.1494949999999999</v>
      </c>
      <c r="AJ867" s="4">
        <v>1.2264360000000001</v>
      </c>
    </row>
    <row r="868" spans="1:36" x14ac:dyDescent="0.3">
      <c r="A868" s="1" t="s">
        <v>862</v>
      </c>
      <c r="B868" s="2">
        <v>4405774</v>
      </c>
      <c r="C868" s="3" t="s">
        <v>2919</v>
      </c>
      <c r="D868" s="4">
        <v>5025.4407180799999</v>
      </c>
      <c r="E868" s="3" t="s">
        <v>2930</v>
      </c>
      <c r="F868" s="3" t="s">
        <v>2953</v>
      </c>
      <c r="G868" s="3" t="s">
        <v>2953</v>
      </c>
      <c r="H868" s="3" t="s">
        <v>3414</v>
      </c>
      <c r="I868" s="3" t="s">
        <v>3125</v>
      </c>
      <c r="J868" s="4">
        <v>12.170038</v>
      </c>
      <c r="K868" s="4">
        <v>-9.8125689999999999</v>
      </c>
      <c r="L868" s="4">
        <v>-3.3668049999999998</v>
      </c>
      <c r="M868" s="4">
        <v>-4.7175310000000001</v>
      </c>
      <c r="N868" s="4">
        <v>7.6093023255813996</v>
      </c>
      <c r="O868" s="4">
        <v>7.2711110000000003</v>
      </c>
      <c r="P868" s="4">
        <v>1.0034350000000001</v>
      </c>
      <c r="Q868" s="4">
        <v>5.4155290000000003</v>
      </c>
      <c r="R868" s="4">
        <v>8.6060079999999992</v>
      </c>
      <c r="S868" s="3" t="s">
        <v>4606</v>
      </c>
      <c r="T868" s="4">
        <v>32.72</v>
      </c>
      <c r="U868" s="4">
        <v>5025.4407180799999</v>
      </c>
      <c r="V868" s="10">
        <v>5094.7837179999997</v>
      </c>
      <c r="W868" s="4">
        <v>2.2616136919315402</v>
      </c>
      <c r="X868" s="4">
        <v>37.42</v>
      </c>
      <c r="Y868" s="4">
        <v>26.13</v>
      </c>
      <c r="Z868" s="4">
        <v>7.6305969999999999</v>
      </c>
      <c r="AA868" s="10">
        <v>7.5304948215999996</v>
      </c>
      <c r="AB868" s="10">
        <v>7.1879702550999998</v>
      </c>
      <c r="AC868" s="4">
        <v>4.2591830000000002</v>
      </c>
      <c r="AD868" s="4">
        <v>4.0623642991126996</v>
      </c>
      <c r="AE868" s="4">
        <v>4.1963419539712001</v>
      </c>
      <c r="AF868" s="4">
        <v>5.4155290000000003</v>
      </c>
      <c r="AG868" s="4" t="s">
        <v>2934</v>
      </c>
      <c r="AH868" s="4" t="s">
        <v>2934</v>
      </c>
      <c r="AI868" s="4">
        <v>1.0034350000000001</v>
      </c>
      <c r="AJ868" s="4">
        <v>1.0034350000000001</v>
      </c>
    </row>
    <row r="869" spans="1:36" x14ac:dyDescent="0.3">
      <c r="A869" s="1" t="s">
        <v>863</v>
      </c>
      <c r="B869" s="2">
        <v>4021543</v>
      </c>
      <c r="C869" s="3" t="s">
        <v>2935</v>
      </c>
      <c r="D869" s="4">
        <v>9515.7946197000001</v>
      </c>
      <c r="E869" s="3" t="s">
        <v>2920</v>
      </c>
      <c r="F869" s="3" t="s">
        <v>2960</v>
      </c>
      <c r="G869" s="3" t="s">
        <v>2973</v>
      </c>
      <c r="H869" s="3" t="s">
        <v>2974</v>
      </c>
      <c r="I869" s="3" t="s">
        <v>3415</v>
      </c>
      <c r="J869" s="4">
        <v>40.592438000000001</v>
      </c>
      <c r="K869" s="4">
        <v>1.942796</v>
      </c>
      <c r="L869" s="4">
        <v>-4.5284550000000001</v>
      </c>
      <c r="M869" s="4">
        <v>-3.808942</v>
      </c>
      <c r="N869" s="4">
        <v>23.612500000000001</v>
      </c>
      <c r="O869" s="4">
        <v>34.981481000000002</v>
      </c>
      <c r="P869" s="4">
        <v>4.8580389999999998</v>
      </c>
      <c r="Q869" s="4">
        <v>10.949284</v>
      </c>
      <c r="R869" s="4">
        <v>71.410281999999995</v>
      </c>
      <c r="S869" s="3" t="s">
        <v>4607</v>
      </c>
      <c r="T869" s="5">
        <v>94.45</v>
      </c>
      <c r="U869" s="4">
        <v>9515.7946197000001</v>
      </c>
      <c r="V869" s="10">
        <v>12933.294619</v>
      </c>
      <c r="W869" s="4">
        <v>0.71995764955002695</v>
      </c>
      <c r="X869" s="4">
        <v>104.55</v>
      </c>
      <c r="Y869" s="4">
        <v>65.989999999999995</v>
      </c>
      <c r="Z869" s="4">
        <v>23.612500000000001</v>
      </c>
      <c r="AA869" s="10">
        <v>20.546455219799999</v>
      </c>
      <c r="AB869" s="10">
        <v>21.976411132199999</v>
      </c>
      <c r="AC869" s="4">
        <v>2.4800179999999998</v>
      </c>
      <c r="AD869" s="4">
        <v>2.2689822973412999</v>
      </c>
      <c r="AE869" s="4">
        <v>2.4177068153571</v>
      </c>
      <c r="AF869" s="4">
        <v>10.949284</v>
      </c>
      <c r="AG869" s="4">
        <v>11.2657741582982</v>
      </c>
      <c r="AH869" s="4">
        <v>11.949663118277501</v>
      </c>
      <c r="AI869" s="4">
        <v>4.8580389999999998</v>
      </c>
      <c r="AJ869" s="4">
        <v>25.079660000000001</v>
      </c>
    </row>
    <row r="870" spans="1:36" x14ac:dyDescent="0.3">
      <c r="A870" s="1" t="s">
        <v>864</v>
      </c>
      <c r="B870" s="2">
        <v>4049160</v>
      </c>
      <c r="C870" s="3" t="s">
        <v>2919</v>
      </c>
      <c r="D870" s="4">
        <v>1109.46315753</v>
      </c>
      <c r="E870" s="3" t="s">
        <v>2930</v>
      </c>
      <c r="F870" s="3" t="s">
        <v>2953</v>
      </c>
      <c r="G870" s="3" t="s">
        <v>3101</v>
      </c>
      <c r="H870" s="3" t="s">
        <v>3101</v>
      </c>
      <c r="I870" s="3" t="s">
        <v>3111</v>
      </c>
      <c r="J870" s="4">
        <v>-6.9910629999999996</v>
      </c>
      <c r="K870" s="4">
        <v>-2.3968319999999999</v>
      </c>
      <c r="L870" s="4">
        <v>-1.6176470000000001</v>
      </c>
      <c r="M870" s="4">
        <v>-4.875076</v>
      </c>
      <c r="N870" s="4" t="s">
        <v>2924</v>
      </c>
      <c r="O870" s="4">
        <v>9.7888800000000007</v>
      </c>
      <c r="P870" s="4">
        <v>1.0585199999999999</v>
      </c>
      <c r="Q870" s="4">
        <v>11.737852999999999</v>
      </c>
      <c r="R870" s="4" t="s">
        <v>2924</v>
      </c>
      <c r="S870" s="3" t="s">
        <v>4608</v>
      </c>
      <c r="T870" s="4">
        <v>46.83</v>
      </c>
      <c r="U870" s="4">
        <v>1109.46315753</v>
      </c>
      <c r="V870" s="10">
        <v>4446.1931569999997</v>
      </c>
      <c r="W870" s="4">
        <v>0</v>
      </c>
      <c r="X870" s="4">
        <v>54.55</v>
      </c>
      <c r="Y870" s="4">
        <v>39.640099999999997</v>
      </c>
      <c r="Z870" s="4" t="s">
        <v>2924</v>
      </c>
      <c r="AA870" s="10">
        <v>7.1687715268999996</v>
      </c>
      <c r="AB870" s="10">
        <v>9.6225961488999996</v>
      </c>
      <c r="AC870" s="4">
        <v>3.347712</v>
      </c>
      <c r="AD870" s="4">
        <v>2.8337725874559001</v>
      </c>
      <c r="AE870" s="4">
        <v>3.1241975536965998</v>
      </c>
      <c r="AF870" s="4">
        <v>11.737852999999999</v>
      </c>
      <c r="AG870" s="4">
        <v>8.8290817975117992</v>
      </c>
      <c r="AH870" s="4">
        <v>10.2747869784403</v>
      </c>
      <c r="AI870" s="4">
        <v>1.0585199999999999</v>
      </c>
      <c r="AJ870" s="4">
        <v>2.6417329999999999</v>
      </c>
    </row>
    <row r="871" spans="1:36" x14ac:dyDescent="0.3">
      <c r="A871" s="1" t="s">
        <v>865</v>
      </c>
      <c r="B871" s="2">
        <v>5257345</v>
      </c>
      <c r="C871" s="3" t="s">
        <v>2935</v>
      </c>
      <c r="D871" s="4">
        <v>1801.0754804999999</v>
      </c>
      <c r="E871" s="3" t="s">
        <v>2945</v>
      </c>
      <c r="F871" s="3" t="s">
        <v>2946</v>
      </c>
      <c r="G871" s="3" t="s">
        <v>2984</v>
      </c>
      <c r="H871" s="3" t="s">
        <v>2985</v>
      </c>
      <c r="I871" s="3" t="s">
        <v>3262</v>
      </c>
      <c r="J871" s="4">
        <v>-60.438699999999997</v>
      </c>
      <c r="K871" s="4">
        <v>13.824192</v>
      </c>
      <c r="L871" s="4">
        <v>13.313388</v>
      </c>
      <c r="M871" s="4">
        <v>1</v>
      </c>
      <c r="N871" s="4">
        <v>189.97336100000001</v>
      </c>
      <c r="O871" s="4">
        <v>36.462629</v>
      </c>
      <c r="P871" s="4">
        <v>2.1309110000000002</v>
      </c>
      <c r="Q871" s="4">
        <v>23.161099</v>
      </c>
      <c r="R871" s="4">
        <v>16.099886999999999</v>
      </c>
      <c r="S871" s="3" t="s">
        <v>4609</v>
      </c>
      <c r="T871" s="4">
        <v>30.3</v>
      </c>
      <c r="U871" s="4">
        <v>1801.0754804999999</v>
      </c>
      <c r="V871" s="10">
        <v>1981.7469699999999</v>
      </c>
      <c r="W871" s="4">
        <v>0</v>
      </c>
      <c r="X871" s="4">
        <v>81.06</v>
      </c>
      <c r="Y871" s="4">
        <v>23.28</v>
      </c>
      <c r="Z871" s="4">
        <v>189.97336100000001</v>
      </c>
      <c r="AA871" s="10">
        <v>19.153077167580602</v>
      </c>
      <c r="AB871" s="10">
        <v>21.033248677734701</v>
      </c>
      <c r="AC871" s="4">
        <v>1.978334</v>
      </c>
      <c r="AD871" s="4">
        <v>1.9164979947814</v>
      </c>
      <c r="AE871" s="4">
        <v>1.9586431611043</v>
      </c>
      <c r="AF871" s="4">
        <v>23.161099</v>
      </c>
      <c r="AG871" s="4">
        <v>13.0379039132718</v>
      </c>
      <c r="AH871" s="4">
        <v>13.847588512278</v>
      </c>
      <c r="AI871" s="4">
        <v>2.1309110000000002</v>
      </c>
      <c r="AJ871" s="4">
        <v>81.319531999999995</v>
      </c>
    </row>
    <row r="872" spans="1:36" x14ac:dyDescent="0.3">
      <c r="A872" s="1" t="s">
        <v>866</v>
      </c>
      <c r="B872" s="2">
        <v>15057999</v>
      </c>
      <c r="C872" s="3" t="s">
        <v>2935</v>
      </c>
      <c r="D872" s="4">
        <v>9618.1576983100003</v>
      </c>
      <c r="E872" s="3" t="s">
        <v>3102</v>
      </c>
      <c r="F872" s="3" t="s">
        <v>3103</v>
      </c>
      <c r="G872" s="3" t="s">
        <v>3196</v>
      </c>
      <c r="H872" s="3" t="s">
        <v>3197</v>
      </c>
      <c r="I872" s="3" t="s">
        <v>3416</v>
      </c>
      <c r="J872" s="4">
        <v>32.582838000000002</v>
      </c>
      <c r="K872" s="4">
        <v>11.146724000000001</v>
      </c>
      <c r="L872" s="4">
        <v>6.1925829999999999</v>
      </c>
      <c r="M872" s="4">
        <v>1.495935</v>
      </c>
      <c r="N872" s="4">
        <v>107.25085900000001</v>
      </c>
      <c r="O872" s="4">
        <v>32.442827000000001</v>
      </c>
      <c r="P872" s="4">
        <v>2.2742840000000002</v>
      </c>
      <c r="Q872" s="4">
        <v>29.632774999999999</v>
      </c>
      <c r="R872" s="4">
        <v>29.075118</v>
      </c>
      <c r="S872" s="3" t="s">
        <v>4610</v>
      </c>
      <c r="T872" s="4">
        <v>31.21</v>
      </c>
      <c r="U872" s="4">
        <v>9618.1576983100003</v>
      </c>
      <c r="V872" s="10">
        <v>20552.877698</v>
      </c>
      <c r="W872" s="4">
        <v>0.76898429990387696</v>
      </c>
      <c r="X872" s="4">
        <v>31.3</v>
      </c>
      <c r="Y872" s="4">
        <v>22.75</v>
      </c>
      <c r="Z872" s="4" t="s">
        <v>2924</v>
      </c>
      <c r="AA872" s="10">
        <v>15.6409742407</v>
      </c>
      <c r="AB872" s="10">
        <v>14.918024951</v>
      </c>
      <c r="AC872" s="4">
        <v>2.74709</v>
      </c>
      <c r="AD872" s="4">
        <v>2.9249769610974998</v>
      </c>
      <c r="AE872" s="4">
        <v>2.8710744026938002</v>
      </c>
      <c r="AF872" s="4">
        <v>29.632774999999999</v>
      </c>
      <c r="AG872" s="4">
        <v>11.8434948861417</v>
      </c>
      <c r="AH872" s="4">
        <v>14.4156036732857</v>
      </c>
      <c r="AI872" s="4">
        <v>2.2742840000000002</v>
      </c>
      <c r="AJ872" s="4" t="s">
        <v>2924</v>
      </c>
    </row>
    <row r="873" spans="1:36" x14ac:dyDescent="0.3">
      <c r="A873" s="1" t="s">
        <v>867</v>
      </c>
      <c r="B873" s="2">
        <v>4068243</v>
      </c>
      <c r="C873" s="3" t="s">
        <v>2935</v>
      </c>
      <c r="D873" s="4">
        <v>2541.6100739399999</v>
      </c>
      <c r="E873" s="3" t="s">
        <v>3006</v>
      </c>
      <c r="F873" s="3" t="s">
        <v>3235</v>
      </c>
      <c r="G873" s="3" t="s">
        <v>3326</v>
      </c>
      <c r="H873" s="3" t="s">
        <v>3326</v>
      </c>
      <c r="I873" s="3" t="s">
        <v>3015</v>
      </c>
      <c r="J873" s="4">
        <v>9.8880599999999994</v>
      </c>
      <c r="K873" s="4">
        <v>21.568628</v>
      </c>
      <c r="L873" s="4">
        <v>-6.1603820000000002</v>
      </c>
      <c r="M873" s="4">
        <v>-3.836735</v>
      </c>
      <c r="N873" s="4">
        <v>67.961538000000004</v>
      </c>
      <c r="O873" s="4">
        <v>7.6493510000000002</v>
      </c>
      <c r="P873" s="4">
        <v>18.688524999999998</v>
      </c>
      <c r="Q873" s="4">
        <v>9.4166000000000007</v>
      </c>
      <c r="R873" s="4">
        <v>11.209413</v>
      </c>
      <c r="S873" s="3" t="s">
        <v>4611</v>
      </c>
      <c r="T873" s="4">
        <v>35.340000000000003</v>
      </c>
      <c r="U873" s="4">
        <v>2541.6100739399999</v>
      </c>
      <c r="V873" s="10">
        <v>5633.0100730000004</v>
      </c>
      <c r="W873" s="4">
        <v>3.3955857385399</v>
      </c>
      <c r="X873" s="4">
        <v>39.515000000000001</v>
      </c>
      <c r="Y873" s="4">
        <v>26.9175</v>
      </c>
      <c r="Z873" s="4">
        <v>67.961538000000004</v>
      </c>
      <c r="AA873" s="10">
        <v>9.9818101703999993</v>
      </c>
      <c r="AB873" s="10">
        <v>9.9818101703999993</v>
      </c>
      <c r="AC873" s="4">
        <v>1.9511639999999999</v>
      </c>
      <c r="AD873" s="4">
        <v>1.9243398455159</v>
      </c>
      <c r="AE873" s="4">
        <v>1.9243398455159</v>
      </c>
      <c r="AF873" s="4">
        <v>9.4166000000000007</v>
      </c>
      <c r="AG873" s="4">
        <v>8.9988608274105992</v>
      </c>
      <c r="AH873" s="4">
        <v>8.9988608274105992</v>
      </c>
      <c r="AI873" s="4">
        <v>18.688524999999998</v>
      </c>
      <c r="AJ873" s="4" t="s">
        <v>2924</v>
      </c>
    </row>
    <row r="874" spans="1:36" x14ac:dyDescent="0.3">
      <c r="A874" s="1" t="s">
        <v>868</v>
      </c>
      <c r="B874" s="2">
        <v>4992137</v>
      </c>
      <c r="C874" s="3" t="s">
        <v>2919</v>
      </c>
      <c r="D874" s="4">
        <v>876.51363086000003</v>
      </c>
      <c r="E874" s="3" t="s">
        <v>2936</v>
      </c>
      <c r="F874" s="3" t="s">
        <v>2937</v>
      </c>
      <c r="G874" s="3" t="s">
        <v>3044</v>
      </c>
      <c r="H874" s="3" t="s">
        <v>3066</v>
      </c>
      <c r="I874" s="3" t="s">
        <v>3333</v>
      </c>
      <c r="J874" s="4">
        <v>-18.863880000000002</v>
      </c>
      <c r="K874" s="4">
        <v>-11.202346</v>
      </c>
      <c r="L874" s="4">
        <v>-2.322581</v>
      </c>
      <c r="M874" s="4">
        <v>-6.0211050000000004</v>
      </c>
      <c r="N874" s="4">
        <v>45.602409999999999</v>
      </c>
      <c r="O874" s="4">
        <v>38.040201000000003</v>
      </c>
      <c r="P874" s="4">
        <v>3.746597</v>
      </c>
      <c r="Q874" s="4">
        <v>36.016734</v>
      </c>
      <c r="R874" s="4">
        <v>48.565821</v>
      </c>
      <c r="S874" s="3" t="s">
        <v>4612</v>
      </c>
      <c r="T874" s="4">
        <v>15.14</v>
      </c>
      <c r="U874" s="4">
        <v>876.51363086000003</v>
      </c>
      <c r="V874" s="10">
        <v>769.71362999999997</v>
      </c>
      <c r="W874" s="4">
        <v>0</v>
      </c>
      <c r="X874" s="4">
        <v>20.27</v>
      </c>
      <c r="Y874" s="5">
        <v>12.26</v>
      </c>
      <c r="Z874" s="4">
        <v>45.602409999999999</v>
      </c>
      <c r="AA874" s="10">
        <v>19.9867986798</v>
      </c>
      <c r="AB874" s="10">
        <v>26.796460176899998</v>
      </c>
      <c r="AC874" s="4">
        <v>5.6989650000000003</v>
      </c>
      <c r="AD874" s="4">
        <v>4.4679409292595</v>
      </c>
      <c r="AE874" s="4">
        <v>5.2854782734089998</v>
      </c>
      <c r="AF874" s="4">
        <v>36.016734</v>
      </c>
      <c r="AG874" s="4">
        <v>15.394272600000001</v>
      </c>
      <c r="AH874" s="4">
        <v>33.465809999999998</v>
      </c>
      <c r="AI874" s="4">
        <v>3.746597</v>
      </c>
      <c r="AJ874" s="4">
        <v>3.9633509999999998</v>
      </c>
    </row>
    <row r="875" spans="1:36" x14ac:dyDescent="0.3">
      <c r="A875" s="1" t="s">
        <v>869</v>
      </c>
      <c r="B875" s="2">
        <v>4111501</v>
      </c>
      <c r="C875" s="3" t="s">
        <v>2935</v>
      </c>
      <c r="D875" s="4">
        <v>64575.065510619999</v>
      </c>
      <c r="E875" s="3" t="s">
        <v>3093</v>
      </c>
      <c r="F875" s="3" t="s">
        <v>3093</v>
      </c>
      <c r="G875" s="3" t="s">
        <v>3094</v>
      </c>
      <c r="H875" s="3" t="s">
        <v>3145</v>
      </c>
      <c r="I875" s="3" t="s">
        <v>3334</v>
      </c>
      <c r="J875" s="4">
        <v>37.063954000000003</v>
      </c>
      <c r="K875" s="4">
        <v>16.419753</v>
      </c>
      <c r="L875" s="4">
        <v>3.1728670000000001</v>
      </c>
      <c r="M875" s="4">
        <v>-0.94537800000000005</v>
      </c>
      <c r="N875" s="4">
        <v>13.877851</v>
      </c>
      <c r="O875" s="4">
        <v>9.9210940000000001</v>
      </c>
      <c r="P875" s="5">
        <v>2.0596269999999999</v>
      </c>
      <c r="Q875" s="4">
        <v>9.6205289999999994</v>
      </c>
      <c r="R875" s="4">
        <v>18.417266000000001</v>
      </c>
      <c r="S875" s="3" t="s">
        <v>4613</v>
      </c>
      <c r="T875" s="4">
        <v>18.86</v>
      </c>
      <c r="U875" s="4">
        <v>64575.065510619999</v>
      </c>
      <c r="V875" s="10">
        <v>139589.06550999999</v>
      </c>
      <c r="W875" s="4">
        <v>6.8398727465535503</v>
      </c>
      <c r="X875" s="4">
        <v>20.02</v>
      </c>
      <c r="Y875" s="4">
        <v>13.6</v>
      </c>
      <c r="Z875" s="4">
        <v>13.877851</v>
      </c>
      <c r="AA875" s="10">
        <v>14.562582039900001</v>
      </c>
      <c r="AB875" s="10">
        <v>13.2615176913</v>
      </c>
      <c r="AC875" s="4">
        <v>1.668488</v>
      </c>
      <c r="AD875" s="4">
        <v>1.5010740365780999</v>
      </c>
      <c r="AE875" s="4">
        <v>1.6889768919162</v>
      </c>
      <c r="AF875" s="4">
        <v>9.6205289999999994</v>
      </c>
      <c r="AG875" s="4">
        <v>8.7285890750661999</v>
      </c>
      <c r="AH875" s="4">
        <v>8.9567544486667003</v>
      </c>
      <c r="AI875" s="5">
        <v>2.0596269999999999</v>
      </c>
      <c r="AJ875" s="4">
        <v>3.026316</v>
      </c>
    </row>
    <row r="876" spans="1:36" x14ac:dyDescent="0.3">
      <c r="A876" s="1" t="s">
        <v>870</v>
      </c>
      <c r="B876" s="2">
        <v>4096220</v>
      </c>
      <c r="C876" s="3" t="s">
        <v>2935</v>
      </c>
      <c r="D876" s="4">
        <v>2393.2179475200001</v>
      </c>
      <c r="E876" s="3" t="s">
        <v>2936</v>
      </c>
      <c r="F876" s="3" t="s">
        <v>2937</v>
      </c>
      <c r="G876" s="3" t="s">
        <v>3044</v>
      </c>
      <c r="H876" s="3" t="s">
        <v>3066</v>
      </c>
      <c r="I876" s="3" t="s">
        <v>3352</v>
      </c>
      <c r="J876" s="4">
        <v>34.634146000000001</v>
      </c>
      <c r="K876" s="4">
        <v>5.3435119999999996</v>
      </c>
      <c r="L876" s="4">
        <v>-7.0707069999999996</v>
      </c>
      <c r="M876" s="4">
        <v>-9.5823099999999997</v>
      </c>
      <c r="N876" s="4" t="s">
        <v>2934</v>
      </c>
      <c r="O876" s="4" t="s">
        <v>2934</v>
      </c>
      <c r="P876" s="4" t="s">
        <v>2934</v>
      </c>
      <c r="Q876" s="4" t="s">
        <v>2934</v>
      </c>
      <c r="R876" s="4" t="s">
        <v>2934</v>
      </c>
      <c r="S876" s="3" t="s">
        <v>4614</v>
      </c>
      <c r="T876" s="4">
        <v>44.16</v>
      </c>
      <c r="U876" s="4">
        <v>2393.2179475200001</v>
      </c>
      <c r="V876" s="10">
        <v>2455.7789469999998</v>
      </c>
      <c r="W876" s="4">
        <v>9.0579710144927605E-2</v>
      </c>
      <c r="X876" s="4">
        <v>51.91</v>
      </c>
      <c r="Y876" s="4">
        <v>28.25</v>
      </c>
      <c r="Z876" s="4" t="s">
        <v>2934</v>
      </c>
      <c r="AA876" s="10">
        <v>24</v>
      </c>
      <c r="AB876" s="10">
        <v>24.808988763999999</v>
      </c>
      <c r="AC876" s="4" t="s">
        <v>2934</v>
      </c>
      <c r="AD876" s="4">
        <v>3.8777497978840998</v>
      </c>
      <c r="AE876" s="4">
        <v>3.9371205563126002</v>
      </c>
      <c r="AF876" s="4" t="s">
        <v>2934</v>
      </c>
      <c r="AG876" s="4">
        <v>15.2912761332503</v>
      </c>
      <c r="AH876" s="4">
        <v>15.7421727371795</v>
      </c>
      <c r="AI876" s="4" t="s">
        <v>2934</v>
      </c>
      <c r="AJ876" s="4" t="s">
        <v>2934</v>
      </c>
    </row>
    <row r="877" spans="1:36" x14ac:dyDescent="0.3">
      <c r="A877" s="1" t="s">
        <v>871</v>
      </c>
      <c r="B877" s="2">
        <v>4295769</v>
      </c>
      <c r="C877" s="3" t="s">
        <v>2935</v>
      </c>
      <c r="D877" s="4">
        <v>3681.77190114</v>
      </c>
      <c r="E877" s="3" t="s">
        <v>2936</v>
      </c>
      <c r="F877" s="3" t="s">
        <v>2937</v>
      </c>
      <c r="G877" s="3" t="s">
        <v>2993</v>
      </c>
      <c r="H877" s="3" t="s">
        <v>2994</v>
      </c>
      <c r="I877" s="3" t="s">
        <v>3417</v>
      </c>
      <c r="J877" s="4">
        <v>-9.8391029999999997</v>
      </c>
      <c r="K877" s="4">
        <v>-9.4771879999999999</v>
      </c>
      <c r="L877" s="4">
        <v>-1.9096120000000001</v>
      </c>
      <c r="M877" s="4">
        <v>-0.85781700000000005</v>
      </c>
      <c r="N877" s="4">
        <v>13.113034000000001</v>
      </c>
      <c r="O877" s="4">
        <v>18.788864</v>
      </c>
      <c r="P877" s="4">
        <v>2.0027729999999999</v>
      </c>
      <c r="Q877" s="4">
        <v>8.037293</v>
      </c>
      <c r="R877" s="4">
        <v>42.107165000000002</v>
      </c>
      <c r="S877" s="3" t="s">
        <v>4615</v>
      </c>
      <c r="T877" s="4">
        <v>92.46</v>
      </c>
      <c r="U877" s="4">
        <v>3681.77190114</v>
      </c>
      <c r="V877" s="10">
        <v>4511.6459009999999</v>
      </c>
      <c r="W877" s="4">
        <v>1.03828682673589</v>
      </c>
      <c r="X877" s="4">
        <v>112.53</v>
      </c>
      <c r="Y877" s="4">
        <v>86.41</v>
      </c>
      <c r="Z877" s="4">
        <v>13.113034000000001</v>
      </c>
      <c r="AA877" s="10">
        <v>10.0485800919</v>
      </c>
      <c r="AB877" s="10">
        <v>10.282850682899999</v>
      </c>
      <c r="AC877" s="4">
        <v>1.2857890000000001</v>
      </c>
      <c r="AD877" s="4">
        <v>1.1971483399925</v>
      </c>
      <c r="AE877" s="4">
        <v>1.222238329444</v>
      </c>
      <c r="AF877" s="4">
        <v>8.037293</v>
      </c>
      <c r="AG877" s="4">
        <v>8.3199759472599002</v>
      </c>
      <c r="AH877" s="4">
        <v>8.2850902598475997</v>
      </c>
      <c r="AI877" s="4">
        <v>2.0027729999999999</v>
      </c>
      <c r="AJ877" s="4">
        <v>5.2284550000000003</v>
      </c>
    </row>
    <row r="878" spans="1:36" x14ac:dyDescent="0.3">
      <c r="A878" s="1" t="s">
        <v>872</v>
      </c>
      <c r="B878" s="2">
        <v>5236028</v>
      </c>
      <c r="C878" s="3" t="s">
        <v>2935</v>
      </c>
      <c r="D878" s="4">
        <v>1003.17511473</v>
      </c>
      <c r="E878" s="3" t="s">
        <v>2945</v>
      </c>
      <c r="F878" s="3" t="s">
        <v>2946</v>
      </c>
      <c r="G878" s="3" t="s">
        <v>2947</v>
      </c>
      <c r="H878" s="3" t="s">
        <v>2989</v>
      </c>
      <c r="I878" s="3" t="s">
        <v>3418</v>
      </c>
      <c r="J878" s="4">
        <v>9.8140499999999999</v>
      </c>
      <c r="K878" s="4">
        <v>18.374165000000001</v>
      </c>
      <c r="L878" s="4">
        <v>7.4823050000000002</v>
      </c>
      <c r="M878" s="4">
        <v>-0.18779299999999999</v>
      </c>
      <c r="N878" s="4" t="s">
        <v>2924</v>
      </c>
      <c r="O878" s="4">
        <v>45.622318</v>
      </c>
      <c r="P878" s="4">
        <v>14.173333</v>
      </c>
      <c r="Q878" s="4">
        <v>36.025883999999998</v>
      </c>
      <c r="R878" s="4">
        <v>38.362295000000003</v>
      </c>
      <c r="S878" s="3" t="s">
        <v>4616</v>
      </c>
      <c r="T878" s="4">
        <v>10.63</v>
      </c>
      <c r="U878" s="4">
        <v>1003.17511473</v>
      </c>
      <c r="V878" s="10">
        <v>1002.258114</v>
      </c>
      <c r="W878" s="4">
        <v>0</v>
      </c>
      <c r="X878" s="4">
        <v>11.375</v>
      </c>
      <c r="Y878" s="4">
        <v>7.52</v>
      </c>
      <c r="Z878" s="4" t="s">
        <v>2924</v>
      </c>
      <c r="AA878" s="10">
        <v>39.678984695700002</v>
      </c>
      <c r="AB878" s="10">
        <v>50.124958739999997</v>
      </c>
      <c r="AC878" s="5">
        <v>5.1355979999999999</v>
      </c>
      <c r="AD878" s="4">
        <v>4.3592227706816997</v>
      </c>
      <c r="AE878" s="4">
        <v>4.9264075820792996</v>
      </c>
      <c r="AF878" s="4">
        <v>36.025883999999998</v>
      </c>
      <c r="AG878" s="4">
        <v>19.431477361954698</v>
      </c>
      <c r="AH878" s="4">
        <v>23.404269408573199</v>
      </c>
      <c r="AI878" s="4">
        <v>14.173333</v>
      </c>
      <c r="AJ878" s="4">
        <v>14.173333</v>
      </c>
    </row>
    <row r="879" spans="1:36" x14ac:dyDescent="0.3">
      <c r="A879" s="1" t="s">
        <v>873</v>
      </c>
      <c r="B879" s="2">
        <v>4435696</v>
      </c>
      <c r="C879" s="3" t="s">
        <v>2935</v>
      </c>
      <c r="D879" s="4">
        <v>6440.1597112899999</v>
      </c>
      <c r="E879" s="3" t="s">
        <v>3093</v>
      </c>
      <c r="F879" s="3" t="s">
        <v>3093</v>
      </c>
      <c r="G879" s="3" t="s">
        <v>3094</v>
      </c>
      <c r="H879" s="3" t="s">
        <v>3145</v>
      </c>
      <c r="I879" s="3" t="s">
        <v>3419</v>
      </c>
      <c r="J879" s="4">
        <v>16.158284999999999</v>
      </c>
      <c r="K879" s="4">
        <v>-3.6251709999999999</v>
      </c>
      <c r="L879" s="4">
        <v>-8.8615779999999997</v>
      </c>
      <c r="M879" s="4">
        <v>-3.756831</v>
      </c>
      <c r="N879" s="4">
        <v>64.045455000000004</v>
      </c>
      <c r="O879" s="4">
        <v>9.723948</v>
      </c>
      <c r="P879" s="4">
        <v>6.8331720000000002</v>
      </c>
      <c r="Q879" s="4">
        <v>8.4261569999999999</v>
      </c>
      <c r="R879" s="4">
        <v>11.855247</v>
      </c>
      <c r="S879" s="3" t="s">
        <v>4617</v>
      </c>
      <c r="T879" s="4">
        <v>14.09</v>
      </c>
      <c r="U879" s="4">
        <v>6440.1597112899999</v>
      </c>
      <c r="V879" s="10">
        <v>12157.259711000001</v>
      </c>
      <c r="W879" s="4">
        <v>3.7615330021291702</v>
      </c>
      <c r="X879" s="4">
        <v>16.399999999999999</v>
      </c>
      <c r="Y879" s="4">
        <v>11.53</v>
      </c>
      <c r="Z879" s="4">
        <v>64.045455000000004</v>
      </c>
      <c r="AA879" s="10">
        <v>20.028429282099999</v>
      </c>
      <c r="AB879" s="10">
        <v>41.394911569400001</v>
      </c>
      <c r="AC879" s="4">
        <v>1.827555</v>
      </c>
      <c r="AD879" s="4">
        <v>1.579688961769</v>
      </c>
      <c r="AE879" s="4">
        <v>1.7758246023213999</v>
      </c>
      <c r="AF879" s="4">
        <v>8.4261569999999999</v>
      </c>
      <c r="AG879" s="4">
        <v>8.7542404528287001</v>
      </c>
      <c r="AH879" s="4">
        <v>9.0568178066063005</v>
      </c>
      <c r="AI879" s="4">
        <v>6.8331720000000002</v>
      </c>
      <c r="AJ879" s="4">
        <v>26.092593000000001</v>
      </c>
    </row>
    <row r="880" spans="1:36" x14ac:dyDescent="0.3">
      <c r="A880" s="1" t="s">
        <v>874</v>
      </c>
      <c r="B880" s="2">
        <v>26484129</v>
      </c>
      <c r="C880" s="3" t="s">
        <v>2919</v>
      </c>
      <c r="D880" s="4">
        <v>1097.86546002</v>
      </c>
      <c r="E880" s="3" t="s">
        <v>2920</v>
      </c>
      <c r="F880" s="3" t="s">
        <v>2921</v>
      </c>
      <c r="G880" s="3" t="s">
        <v>3109</v>
      </c>
      <c r="H880" s="3" t="s">
        <v>3109</v>
      </c>
      <c r="I880" s="3" t="s">
        <v>3048</v>
      </c>
      <c r="J880" s="4">
        <v>51.313130999999998</v>
      </c>
      <c r="K880" s="4">
        <v>-3.104787</v>
      </c>
      <c r="L880" s="4">
        <v>-11.639796</v>
      </c>
      <c r="M880" s="4">
        <v>-2.9373649999999998</v>
      </c>
      <c r="N880" s="4" t="s">
        <v>2924</v>
      </c>
      <c r="O880" s="4" t="s">
        <v>2924</v>
      </c>
      <c r="P880" s="4">
        <v>3.6817959999999998</v>
      </c>
      <c r="Q880" s="4" t="s">
        <v>2924</v>
      </c>
      <c r="R880" s="4" t="s">
        <v>2924</v>
      </c>
      <c r="S880" s="3" t="s">
        <v>4618</v>
      </c>
      <c r="T880" s="4">
        <v>22.47</v>
      </c>
      <c r="U880" s="4">
        <v>1097.86546002</v>
      </c>
      <c r="V880" s="10">
        <v>806.11645999999996</v>
      </c>
      <c r="W880" s="4">
        <v>0</v>
      </c>
      <c r="X880" s="4">
        <v>30.03</v>
      </c>
      <c r="Y880" s="5">
        <v>10.9001</v>
      </c>
      <c r="Z880" s="4" t="s">
        <v>2924</v>
      </c>
      <c r="AA880" s="10" t="s">
        <v>2924</v>
      </c>
      <c r="AB880" s="10" t="s">
        <v>2924</v>
      </c>
      <c r="AC880" s="4" t="s">
        <v>2934</v>
      </c>
      <c r="AD880" s="4" t="s">
        <v>2934</v>
      </c>
      <c r="AE880" s="4" t="s">
        <v>2934</v>
      </c>
      <c r="AF880" s="4" t="s">
        <v>2924</v>
      </c>
      <c r="AG880" s="4" t="s">
        <v>2924</v>
      </c>
      <c r="AH880" s="4" t="s">
        <v>2924</v>
      </c>
      <c r="AI880" s="4">
        <v>3.6817959999999998</v>
      </c>
      <c r="AJ880" s="4">
        <v>3.6817959999999998</v>
      </c>
    </row>
    <row r="881" spans="1:36" x14ac:dyDescent="0.3">
      <c r="A881" s="1" t="s">
        <v>875</v>
      </c>
      <c r="B881" s="2">
        <v>4151435</v>
      </c>
      <c r="C881" s="3" t="s">
        <v>2935</v>
      </c>
      <c r="D881" s="4">
        <v>537.75970071999996</v>
      </c>
      <c r="E881" s="3" t="s">
        <v>2936</v>
      </c>
      <c r="F881" s="3" t="s">
        <v>2966</v>
      </c>
      <c r="G881" s="3" t="s">
        <v>2967</v>
      </c>
      <c r="H881" s="3" t="s">
        <v>3267</v>
      </c>
      <c r="I881" s="3" t="s">
        <v>3268</v>
      </c>
      <c r="J881" s="4">
        <v>-6.8887890000000001</v>
      </c>
      <c r="K881" s="4">
        <v>-13.689482999999999</v>
      </c>
      <c r="L881" s="4">
        <v>0</v>
      </c>
      <c r="M881" s="4">
        <v>-3.3193079999999999</v>
      </c>
      <c r="N881" s="4">
        <v>13.171975</v>
      </c>
      <c r="O881" s="4">
        <v>8.5525230000000008</v>
      </c>
      <c r="P881" s="4">
        <v>1.4982249999999999</v>
      </c>
      <c r="Q881" s="4">
        <v>5.6906470000000002</v>
      </c>
      <c r="R881" s="4">
        <v>7.925065</v>
      </c>
      <c r="S881" s="3" t="s">
        <v>4619</v>
      </c>
      <c r="T881" s="4">
        <v>20.68</v>
      </c>
      <c r="U881" s="4">
        <v>537.75970071999996</v>
      </c>
      <c r="V881" s="10">
        <v>423.2817</v>
      </c>
      <c r="W881" s="4">
        <v>4.8355899419729198</v>
      </c>
      <c r="X881" s="4">
        <v>25.750699999999998</v>
      </c>
      <c r="Y881" s="4">
        <v>18.88</v>
      </c>
      <c r="Z881" s="4">
        <v>13.171975</v>
      </c>
      <c r="AA881" s="10" t="s">
        <v>2934</v>
      </c>
      <c r="AB881" s="10" t="s">
        <v>2934</v>
      </c>
      <c r="AC881" s="4">
        <v>1.0472060000000001</v>
      </c>
      <c r="AD881" s="4" t="s">
        <v>2934</v>
      </c>
      <c r="AE881" s="4">
        <v>1.0687690318801</v>
      </c>
      <c r="AF881" s="4">
        <v>5.6906470000000002</v>
      </c>
      <c r="AG881" s="4" t="s">
        <v>2934</v>
      </c>
      <c r="AH881" s="4">
        <v>5.7726004418623997</v>
      </c>
      <c r="AI881" s="4">
        <v>1.4982249999999999</v>
      </c>
      <c r="AJ881" s="4">
        <v>2.3596529999999998</v>
      </c>
    </row>
    <row r="882" spans="1:36" x14ac:dyDescent="0.3">
      <c r="A882" s="1" t="s">
        <v>876</v>
      </c>
      <c r="B882" s="2">
        <v>4303236</v>
      </c>
      <c r="C882" s="3" t="s">
        <v>2935</v>
      </c>
      <c r="D882" s="4">
        <v>2528.1036246399999</v>
      </c>
      <c r="E882" s="3" t="s">
        <v>2930</v>
      </c>
      <c r="F882" s="3" t="s">
        <v>2953</v>
      </c>
      <c r="G882" s="3" t="s">
        <v>3101</v>
      </c>
      <c r="H882" s="3" t="s">
        <v>3101</v>
      </c>
      <c r="I882" s="3" t="s">
        <v>3041</v>
      </c>
      <c r="J882" s="4">
        <v>75.081670000000003</v>
      </c>
      <c r="K882" s="4">
        <v>13.58766</v>
      </c>
      <c r="L882" s="4">
        <v>-3.404426</v>
      </c>
      <c r="M882" s="4">
        <v>-4.4283729999999997</v>
      </c>
      <c r="N882" s="4">
        <v>15.479782</v>
      </c>
      <c r="O882" s="4">
        <v>1.947551</v>
      </c>
      <c r="P882" s="4">
        <v>2.149797</v>
      </c>
      <c r="Q882" s="4" t="s">
        <v>2934</v>
      </c>
      <c r="R882" s="4" t="s">
        <v>2934</v>
      </c>
      <c r="S882" s="3" t="s">
        <v>4620</v>
      </c>
      <c r="T882" s="4">
        <v>96.47</v>
      </c>
      <c r="U882" s="4">
        <v>2528.1036246399999</v>
      </c>
      <c r="V882" s="10" t="s">
        <v>2934</v>
      </c>
      <c r="W882" s="4">
        <v>0</v>
      </c>
      <c r="X882" s="4">
        <v>108.15</v>
      </c>
      <c r="Y882" s="4">
        <v>53.17</v>
      </c>
      <c r="Z882" s="4">
        <v>15.479782</v>
      </c>
      <c r="AA882" s="10">
        <v>9.3343009192000004</v>
      </c>
      <c r="AB882" s="10">
        <v>10.933513764000001</v>
      </c>
      <c r="AC882" s="4" t="s">
        <v>2934</v>
      </c>
      <c r="AD882" s="4" t="s">
        <v>2934</v>
      </c>
      <c r="AE882" s="4" t="s">
        <v>2934</v>
      </c>
      <c r="AF882" s="4" t="s">
        <v>2934</v>
      </c>
      <c r="AG882" s="4" t="s">
        <v>2934</v>
      </c>
      <c r="AH882" s="4" t="s">
        <v>2934</v>
      </c>
      <c r="AI882" s="4">
        <v>2.149797</v>
      </c>
      <c r="AJ882" s="4">
        <v>2.8585400000000001</v>
      </c>
    </row>
    <row r="883" spans="1:36" x14ac:dyDescent="0.3">
      <c r="A883" s="1" t="s">
        <v>877</v>
      </c>
      <c r="B883" s="2">
        <v>4991835</v>
      </c>
      <c r="C883" s="3" t="s">
        <v>2935</v>
      </c>
      <c r="D883" s="4">
        <v>2409.3496627200002</v>
      </c>
      <c r="E883" s="3" t="s">
        <v>2920</v>
      </c>
      <c r="F883" s="3" t="s">
        <v>2960</v>
      </c>
      <c r="G883" s="3" t="s">
        <v>2961</v>
      </c>
      <c r="H883" s="3" t="s">
        <v>2962</v>
      </c>
      <c r="I883" s="3" t="s">
        <v>3420</v>
      </c>
      <c r="J883" s="4">
        <v>-24.443666</v>
      </c>
      <c r="K883" s="4">
        <v>-1.2594460000000001</v>
      </c>
      <c r="L883" s="4">
        <v>-3.7070120000000002</v>
      </c>
      <c r="M883" s="4">
        <v>-6.5452969999999997</v>
      </c>
      <c r="N883" s="4" t="s">
        <v>2924</v>
      </c>
      <c r="O883" s="4" t="s">
        <v>2924</v>
      </c>
      <c r="P883" s="4">
        <v>0.72331999999999996</v>
      </c>
      <c r="Q883" s="4">
        <v>11.908182</v>
      </c>
      <c r="R883" s="4" t="s">
        <v>2924</v>
      </c>
      <c r="S883" s="3" t="s">
        <v>4621</v>
      </c>
      <c r="T883" s="4">
        <v>43.12</v>
      </c>
      <c r="U883" s="4">
        <v>2409.3496627200002</v>
      </c>
      <c r="V883" s="10">
        <v>3791.2436619999999</v>
      </c>
      <c r="W883" s="4">
        <v>0</v>
      </c>
      <c r="X883" s="4">
        <v>65.03</v>
      </c>
      <c r="Y883" s="4">
        <v>38.270000000000003</v>
      </c>
      <c r="Z883" s="4" t="s">
        <v>2924</v>
      </c>
      <c r="AA883" s="10">
        <v>14.2286751361</v>
      </c>
      <c r="AB883" s="10">
        <v>15.529001635</v>
      </c>
      <c r="AC883" s="4">
        <v>1.894042</v>
      </c>
      <c r="AD883" s="4">
        <v>1.7282570706289</v>
      </c>
      <c r="AE883" s="4">
        <v>1.8043247574878001</v>
      </c>
      <c r="AF883" s="4">
        <v>11.908182</v>
      </c>
      <c r="AG883" s="4">
        <v>9.3503875364459006</v>
      </c>
      <c r="AH883" s="4">
        <v>10.099147655819101</v>
      </c>
      <c r="AI883" s="4">
        <v>0.72331999999999996</v>
      </c>
      <c r="AJ883" s="4" t="s">
        <v>2924</v>
      </c>
    </row>
    <row r="884" spans="1:36" x14ac:dyDescent="0.3">
      <c r="A884" s="1" t="s">
        <v>878</v>
      </c>
      <c r="B884" s="2">
        <v>6401871</v>
      </c>
      <c r="C884" s="3" t="s">
        <v>2919</v>
      </c>
      <c r="D884" s="4">
        <v>1833.07236483</v>
      </c>
      <c r="E884" s="3" t="s">
        <v>2936</v>
      </c>
      <c r="F884" s="3" t="s">
        <v>2937</v>
      </c>
      <c r="G884" s="3" t="s">
        <v>2993</v>
      </c>
      <c r="H884" s="3" t="s">
        <v>2994</v>
      </c>
      <c r="I884" s="3" t="s">
        <v>3015</v>
      </c>
      <c r="J884" s="4">
        <v>-27.550260999999999</v>
      </c>
      <c r="K884" s="4">
        <v>15.147929</v>
      </c>
      <c r="L884" s="4">
        <v>7.9911209999999997</v>
      </c>
      <c r="M884" s="4">
        <v>8.3518930000000005</v>
      </c>
      <c r="N884" s="4" t="s">
        <v>2924</v>
      </c>
      <c r="O884" s="4" t="s">
        <v>2924</v>
      </c>
      <c r="P884" s="4">
        <v>10.307202999999999</v>
      </c>
      <c r="Q884" s="4" t="s">
        <v>2924</v>
      </c>
      <c r="R884" s="4" t="s">
        <v>2924</v>
      </c>
      <c r="S884" s="3" t="s">
        <v>4622</v>
      </c>
      <c r="T884" s="4">
        <v>9.73</v>
      </c>
      <c r="U884" s="4">
        <v>1833.07236483</v>
      </c>
      <c r="V884" s="10">
        <v>1832.1033640000001</v>
      </c>
      <c r="W884" s="4">
        <v>0</v>
      </c>
      <c r="X884" s="4">
        <v>18.68</v>
      </c>
      <c r="Y884" s="5">
        <v>5.7</v>
      </c>
      <c r="Z884" s="4" t="s">
        <v>2924</v>
      </c>
      <c r="AA884" s="10" t="s">
        <v>2924</v>
      </c>
      <c r="AB884" s="10" t="s">
        <v>2924</v>
      </c>
      <c r="AC884" s="4">
        <v>88.345229000000003</v>
      </c>
      <c r="AD884" s="4">
        <v>60.993463680641298</v>
      </c>
      <c r="AE884" s="4">
        <v>82.697453360048996</v>
      </c>
      <c r="AF884" s="4" t="s">
        <v>2924</v>
      </c>
      <c r="AG884" s="4" t="s">
        <v>2924</v>
      </c>
      <c r="AH884" s="4" t="s">
        <v>2924</v>
      </c>
      <c r="AI884" s="4">
        <v>10.307202999999999</v>
      </c>
      <c r="AJ884" s="4">
        <v>14.675716</v>
      </c>
    </row>
    <row r="885" spans="1:36" x14ac:dyDescent="0.3">
      <c r="A885" s="1" t="s">
        <v>2426</v>
      </c>
      <c r="B885" s="2">
        <v>4963567</v>
      </c>
      <c r="C885" s="3" t="s">
        <v>2919</v>
      </c>
      <c r="D885" s="4">
        <v>2922.71250362</v>
      </c>
      <c r="E885" s="3" t="s">
        <v>2945</v>
      </c>
      <c r="F885" s="3" t="s">
        <v>2990</v>
      </c>
      <c r="G885" s="3" t="s">
        <v>2990</v>
      </c>
      <c r="H885" s="3" t="s">
        <v>3029</v>
      </c>
      <c r="I885" s="3" t="s">
        <v>3030</v>
      </c>
      <c r="J885" s="18">
        <v>-36.778784999999999</v>
      </c>
      <c r="K885" s="18">
        <v>1.13852</v>
      </c>
      <c r="L885" s="18">
        <v>2.853205</v>
      </c>
      <c r="M885" s="18">
        <v>-6.0911150000000003</v>
      </c>
      <c r="N885" s="4">
        <v>18.886358000000001</v>
      </c>
      <c r="O885" s="4">
        <v>75.297679000000002</v>
      </c>
      <c r="P885" s="4">
        <v>2.0367389999999999</v>
      </c>
      <c r="Q885" s="4">
        <v>50.320121</v>
      </c>
      <c r="R885" s="4">
        <v>20.452375</v>
      </c>
      <c r="S885" s="3" t="s">
        <v>6166</v>
      </c>
      <c r="T885" s="4">
        <v>74.62</v>
      </c>
      <c r="U885" s="4">
        <v>2922.71250362</v>
      </c>
      <c r="V885" s="10">
        <v>3041.0125029999999</v>
      </c>
      <c r="W885" s="4">
        <v>0</v>
      </c>
      <c r="X885" s="18">
        <v>119.72</v>
      </c>
      <c r="Y885" s="18">
        <v>67.83</v>
      </c>
      <c r="Z885" s="4">
        <v>18.886358000000001</v>
      </c>
      <c r="AA885" s="10">
        <v>21.0232715388</v>
      </c>
      <c r="AB885" s="10">
        <v>22.8827618776</v>
      </c>
      <c r="AC885" s="4">
        <v>3.104975</v>
      </c>
      <c r="AD885" s="4">
        <v>2.8474137125299999</v>
      </c>
      <c r="AE885" s="4">
        <v>2.9146847886792</v>
      </c>
      <c r="AF885" s="4">
        <v>50.320121</v>
      </c>
      <c r="AG885" s="4">
        <v>14.834207331707301</v>
      </c>
      <c r="AH885" s="4">
        <v>15.273162491919001</v>
      </c>
      <c r="AI885" s="4">
        <v>2.0367389999999999</v>
      </c>
      <c r="AJ885" s="4">
        <v>7.719843</v>
      </c>
    </row>
    <row r="886" spans="1:36" x14ac:dyDescent="0.3">
      <c r="A886" s="1" t="s">
        <v>880</v>
      </c>
      <c r="B886" s="2">
        <v>4121899</v>
      </c>
      <c r="C886" s="3" t="s">
        <v>2935</v>
      </c>
      <c r="D886" s="4">
        <v>3636.28222194</v>
      </c>
      <c r="E886" s="3" t="s">
        <v>2936</v>
      </c>
      <c r="F886" s="3" t="s">
        <v>2937</v>
      </c>
      <c r="G886" s="3" t="s">
        <v>3044</v>
      </c>
      <c r="H886" s="3" t="s">
        <v>3066</v>
      </c>
      <c r="I886" s="3" t="s">
        <v>3421</v>
      </c>
      <c r="J886" s="4">
        <v>11.538957</v>
      </c>
      <c r="K886" s="4">
        <v>8.7109330000000007</v>
      </c>
      <c r="L886" s="4">
        <v>-0.64242299999999997</v>
      </c>
      <c r="M886" s="4">
        <v>-8.4992870000000007</v>
      </c>
      <c r="N886" s="4">
        <v>67.558502000000004</v>
      </c>
      <c r="O886" s="4">
        <v>29.419157999999999</v>
      </c>
      <c r="P886" s="4">
        <v>2.4941330000000002</v>
      </c>
      <c r="Q886" s="4">
        <v>16.220517999999998</v>
      </c>
      <c r="R886" s="4">
        <v>27.945440000000001</v>
      </c>
      <c r="S886" s="3" t="s">
        <v>4624</v>
      </c>
      <c r="T886" s="4">
        <v>173.22</v>
      </c>
      <c r="U886" s="4">
        <v>3636.28222194</v>
      </c>
      <c r="V886" s="10">
        <v>4081.0822210000001</v>
      </c>
      <c r="W886" s="4">
        <v>0.69276065119501196</v>
      </c>
      <c r="X886" s="5">
        <v>197.94</v>
      </c>
      <c r="Y886" s="4">
        <v>136.68</v>
      </c>
      <c r="Z886" s="4">
        <v>67.558502000000004</v>
      </c>
      <c r="AA886" s="10">
        <v>23.366112257600001</v>
      </c>
      <c r="AB886" s="10">
        <v>25.238477532000001</v>
      </c>
      <c r="AC886" s="4">
        <v>3.926383</v>
      </c>
      <c r="AD886" s="4">
        <v>3.8356035911654001</v>
      </c>
      <c r="AE886" s="4">
        <v>3.9226088244906001</v>
      </c>
      <c r="AF886" s="4">
        <v>16.220517999999998</v>
      </c>
      <c r="AG886" s="4">
        <v>15.446942547312601</v>
      </c>
      <c r="AH886" s="4">
        <v>16.207633919777599</v>
      </c>
      <c r="AI886" s="4">
        <v>2.4941330000000002</v>
      </c>
      <c r="AJ886" s="4" t="s">
        <v>2924</v>
      </c>
    </row>
    <row r="887" spans="1:36" x14ac:dyDescent="0.3">
      <c r="A887" s="1" t="s">
        <v>881</v>
      </c>
      <c r="B887" s="2">
        <v>4005314</v>
      </c>
      <c r="C887" s="3" t="s">
        <v>2919</v>
      </c>
      <c r="D887" s="4">
        <v>4721.8410409999997</v>
      </c>
      <c r="E887" s="3" t="s">
        <v>2930</v>
      </c>
      <c r="F887" s="3" t="s">
        <v>2957</v>
      </c>
      <c r="G887" s="3" t="s">
        <v>2957</v>
      </c>
      <c r="H887" s="3" t="s">
        <v>3281</v>
      </c>
      <c r="I887" s="3" t="s">
        <v>3282</v>
      </c>
      <c r="J887" s="4">
        <v>10.597733</v>
      </c>
      <c r="K887" s="4">
        <v>0.60308700000000004</v>
      </c>
      <c r="L887" s="4">
        <v>-0.58055199999999996</v>
      </c>
      <c r="M887" s="4">
        <v>-0.77053499999999997</v>
      </c>
      <c r="N887" s="4">
        <v>4.8735997577959402</v>
      </c>
      <c r="O887" s="4">
        <v>8.6718200000000003</v>
      </c>
      <c r="P887" s="4">
        <v>0.791049</v>
      </c>
      <c r="Q887" s="4">
        <v>9.0661339999999999</v>
      </c>
      <c r="R887" s="4" t="s">
        <v>2924</v>
      </c>
      <c r="S887" s="3" t="s">
        <v>4625</v>
      </c>
      <c r="T887" s="4">
        <v>321.95</v>
      </c>
      <c r="U887" s="4">
        <v>4721.8410409999997</v>
      </c>
      <c r="V887" s="10">
        <v>6112.8410409999997</v>
      </c>
      <c r="W887" s="4">
        <v>0</v>
      </c>
      <c r="X887" s="4">
        <v>348.48</v>
      </c>
      <c r="Y887" s="4">
        <v>262.54000000000002</v>
      </c>
      <c r="Z887" s="4">
        <v>4.8734520000000003</v>
      </c>
      <c r="AA887" s="10">
        <v>12.971538461538461</v>
      </c>
      <c r="AB887" s="10">
        <v>12.3038461538</v>
      </c>
      <c r="AC887" s="4">
        <v>5.7289979999999998</v>
      </c>
      <c r="AD887" s="4" t="s">
        <v>2934</v>
      </c>
      <c r="AE887" s="4">
        <v>2.383147195122</v>
      </c>
      <c r="AF887" s="4">
        <v>9.0661339999999999</v>
      </c>
      <c r="AG887" s="4" t="s">
        <v>2934</v>
      </c>
      <c r="AH887" s="4" t="s">
        <v>2934</v>
      </c>
      <c r="AI887" s="4">
        <v>0.791049</v>
      </c>
      <c r="AJ887" s="4">
        <v>0.791049</v>
      </c>
    </row>
    <row r="888" spans="1:36" x14ac:dyDescent="0.3">
      <c r="A888" s="1" t="s">
        <v>882</v>
      </c>
      <c r="B888" s="2">
        <v>4192968</v>
      </c>
      <c r="C888" s="3" t="s">
        <v>2919</v>
      </c>
      <c r="D888" s="4">
        <v>15018.25720106</v>
      </c>
      <c r="E888" s="3" t="s">
        <v>2945</v>
      </c>
      <c r="F888" s="3" t="s">
        <v>2990</v>
      </c>
      <c r="G888" s="3" t="s">
        <v>2990</v>
      </c>
      <c r="H888" s="3" t="s">
        <v>2991</v>
      </c>
      <c r="I888" s="3" t="s">
        <v>2992</v>
      </c>
      <c r="J888" s="4">
        <v>-17.123573</v>
      </c>
      <c r="K888" s="4">
        <v>-10.104844999999999</v>
      </c>
      <c r="L888" s="4">
        <v>-0.50019999999999998</v>
      </c>
      <c r="M888" s="5">
        <v>-6.7504220000000004</v>
      </c>
      <c r="N888" s="4">
        <v>65.823958000000005</v>
      </c>
      <c r="O888" s="4">
        <v>57.19379</v>
      </c>
      <c r="P888" s="4">
        <v>4.1802210000000004</v>
      </c>
      <c r="Q888" s="4">
        <v>20.531032</v>
      </c>
      <c r="R888" s="4">
        <v>14.396699</v>
      </c>
      <c r="S888" s="3" t="s">
        <v>4626</v>
      </c>
      <c r="T888" s="4">
        <v>99.46</v>
      </c>
      <c r="U888" s="4">
        <v>15018.25720106</v>
      </c>
      <c r="V888" s="10">
        <v>18778.595201</v>
      </c>
      <c r="W888" s="4">
        <v>0.40217172732756901</v>
      </c>
      <c r="X888" s="4">
        <v>147.57</v>
      </c>
      <c r="Y888" s="4">
        <v>94.924000000000007</v>
      </c>
      <c r="Z888" s="4">
        <v>65.823958000000005</v>
      </c>
      <c r="AA888" s="10">
        <v>28.613348676600001</v>
      </c>
      <c r="AB888" s="10">
        <v>33.753126389199998</v>
      </c>
      <c r="AC888" s="4">
        <v>5.8616029999999997</v>
      </c>
      <c r="AD888" s="4">
        <v>5.5000237388590003</v>
      </c>
      <c r="AE888" s="4">
        <v>5.8415438779548996</v>
      </c>
      <c r="AF888" s="4">
        <v>20.531032</v>
      </c>
      <c r="AG888" s="4">
        <v>18.606265827531999</v>
      </c>
      <c r="AH888" s="4">
        <v>20.372787190047799</v>
      </c>
      <c r="AI888" s="4">
        <v>4.1802210000000004</v>
      </c>
      <c r="AJ888" s="4" t="s">
        <v>2924</v>
      </c>
    </row>
    <row r="889" spans="1:36" x14ac:dyDescent="0.3">
      <c r="A889" s="1" t="s">
        <v>883</v>
      </c>
      <c r="B889" s="2">
        <v>4007889</v>
      </c>
      <c r="C889" s="3" t="s">
        <v>2935</v>
      </c>
      <c r="D889" s="4">
        <v>32216.948183640001</v>
      </c>
      <c r="E889" s="3" t="s">
        <v>3090</v>
      </c>
      <c r="F889" s="3" t="s">
        <v>3090</v>
      </c>
      <c r="G889" s="3" t="s">
        <v>3091</v>
      </c>
      <c r="H889" s="3" t="s">
        <v>3091</v>
      </c>
      <c r="I889" s="3" t="s">
        <v>3092</v>
      </c>
      <c r="J889" s="4">
        <v>49.930154000000002</v>
      </c>
      <c r="K889" s="4">
        <v>16.255319</v>
      </c>
      <c r="L889" s="4">
        <v>-0.29858699999999999</v>
      </c>
      <c r="M889" s="4">
        <v>1.198815</v>
      </c>
      <c r="N889" s="4">
        <v>9.3912499999999994</v>
      </c>
      <c r="O889" s="4" t="s">
        <v>2924</v>
      </c>
      <c r="P889" s="4">
        <v>1.071556</v>
      </c>
      <c r="Q889" s="4">
        <v>12.890642</v>
      </c>
      <c r="R889" s="4" t="s">
        <v>2924</v>
      </c>
      <c r="S889" s="3" t="s">
        <v>4627</v>
      </c>
      <c r="T889" s="5">
        <v>75.13</v>
      </c>
      <c r="U889" s="4">
        <v>32216.948183640001</v>
      </c>
      <c r="V889" s="10">
        <v>60136.264182999999</v>
      </c>
      <c r="W889" s="4">
        <v>3.1944629309197401</v>
      </c>
      <c r="X889" s="4">
        <v>79.034999999999997</v>
      </c>
      <c r="Y889" s="4">
        <v>48.075000000000003</v>
      </c>
      <c r="Z889" s="4">
        <v>9.3912499999999994</v>
      </c>
      <c r="AA889" s="10">
        <v>20.273078064700002</v>
      </c>
      <c r="AB889" s="10">
        <v>20.719687149999999</v>
      </c>
      <c r="AC889" s="4">
        <v>5.069591</v>
      </c>
      <c r="AD889" s="4">
        <v>4.6089046429360003</v>
      </c>
      <c r="AE889" s="4">
        <v>4.7400908102696002</v>
      </c>
      <c r="AF889" s="4">
        <v>12.890642</v>
      </c>
      <c r="AG889" s="4">
        <v>10.698641030378401</v>
      </c>
      <c r="AH889" s="4">
        <v>12.1632108477937</v>
      </c>
      <c r="AI889" s="4">
        <v>1.071556</v>
      </c>
      <c r="AJ889" s="4">
        <v>1.0989059999999999</v>
      </c>
    </row>
    <row r="890" spans="1:36" x14ac:dyDescent="0.3">
      <c r="A890" s="1" t="s">
        <v>884</v>
      </c>
      <c r="B890" s="2">
        <v>1024631</v>
      </c>
      <c r="C890" s="3" t="s">
        <v>2919</v>
      </c>
      <c r="D890" s="4">
        <v>2101.0622020000001</v>
      </c>
      <c r="E890" s="3" t="s">
        <v>2930</v>
      </c>
      <c r="F890" s="3" t="s">
        <v>2931</v>
      </c>
      <c r="G890" s="3" t="s">
        <v>2931</v>
      </c>
      <c r="H890" s="3" t="s">
        <v>2932</v>
      </c>
      <c r="I890" s="3" t="s">
        <v>2933</v>
      </c>
      <c r="J890" s="4">
        <v>25.839448999999998</v>
      </c>
      <c r="K890" s="4">
        <v>8.2854960000000002</v>
      </c>
      <c r="L890" s="4">
        <v>-3.7093759999999998</v>
      </c>
      <c r="M890" s="4">
        <v>-4.4249280000000004</v>
      </c>
      <c r="N890" s="4">
        <v>11.989406779661</v>
      </c>
      <c r="O890" s="4">
        <v>8.1260770000000004</v>
      </c>
      <c r="P890" s="4">
        <v>1.1955720000000001</v>
      </c>
      <c r="Q890" s="4" t="s">
        <v>2934</v>
      </c>
      <c r="R890" s="4" t="s">
        <v>2934</v>
      </c>
      <c r="S890" s="3" t="s">
        <v>4628</v>
      </c>
      <c r="T890" s="4">
        <v>56.59</v>
      </c>
      <c r="U890" s="4">
        <v>2101.0622020000001</v>
      </c>
      <c r="V890" s="10" t="s">
        <v>2934</v>
      </c>
      <c r="W890" s="4">
        <v>1.97914825940979</v>
      </c>
      <c r="X890" s="4">
        <v>63.13</v>
      </c>
      <c r="Y890" s="4">
        <v>37.28</v>
      </c>
      <c r="Z890" s="4">
        <v>11.989407</v>
      </c>
      <c r="AA890" s="10">
        <v>12.6091800356</v>
      </c>
      <c r="AB890" s="10">
        <v>11.9590025359</v>
      </c>
      <c r="AC890" s="4" t="s">
        <v>2934</v>
      </c>
      <c r="AD890" s="4" t="s">
        <v>2934</v>
      </c>
      <c r="AE890" s="4" t="s">
        <v>2934</v>
      </c>
      <c r="AF890" s="4" t="s">
        <v>2934</v>
      </c>
      <c r="AG890" s="4" t="s">
        <v>2934</v>
      </c>
      <c r="AH890" s="4" t="s">
        <v>2934</v>
      </c>
      <c r="AI890" s="4">
        <v>1.1955720000000001</v>
      </c>
      <c r="AJ890" s="4">
        <v>1.5187870000000001</v>
      </c>
    </row>
    <row r="891" spans="1:36" x14ac:dyDescent="0.3">
      <c r="A891" s="1" t="s">
        <v>885</v>
      </c>
      <c r="B891" s="2">
        <v>4059899</v>
      </c>
      <c r="C891" s="3" t="s">
        <v>2935</v>
      </c>
      <c r="D891" s="4">
        <v>67173.14819634</v>
      </c>
      <c r="E891" s="3" t="s">
        <v>3093</v>
      </c>
      <c r="F891" s="3" t="s">
        <v>3093</v>
      </c>
      <c r="G891" s="3" t="s">
        <v>3094</v>
      </c>
      <c r="H891" s="3" t="s">
        <v>3145</v>
      </c>
      <c r="I891" s="3" t="s">
        <v>3334</v>
      </c>
      <c r="J891" s="4">
        <v>18.826687</v>
      </c>
      <c r="K891" s="4">
        <v>5.6957709999999997</v>
      </c>
      <c r="L891" s="4">
        <v>-2.5165150000000001</v>
      </c>
      <c r="M891" s="4">
        <v>-3.7278660000000001</v>
      </c>
      <c r="N891" s="4">
        <v>11.615442</v>
      </c>
      <c r="O891" s="4">
        <v>18.545781000000002</v>
      </c>
      <c r="P891" s="4">
        <v>2.3696280000000001</v>
      </c>
      <c r="Q891" s="4">
        <v>9.8967939999999999</v>
      </c>
      <c r="R891" s="4">
        <v>47.465682000000001</v>
      </c>
      <c r="S891" s="3" t="s">
        <v>4629</v>
      </c>
      <c r="T891" s="4">
        <v>30.99</v>
      </c>
      <c r="U891" s="4">
        <v>67173.14819634</v>
      </c>
      <c r="V891" s="10">
        <v>98948.148195999995</v>
      </c>
      <c r="W891" s="4">
        <v>6.77637947725073</v>
      </c>
      <c r="X891" s="4">
        <v>34.630000000000003</v>
      </c>
      <c r="Y891" s="4">
        <v>26.05</v>
      </c>
      <c r="Z891" s="4">
        <v>11.615442</v>
      </c>
      <c r="AA891" s="10">
        <v>10.966805860199999</v>
      </c>
      <c r="AB891" s="10">
        <v>11.525416164499999</v>
      </c>
      <c r="AC891" s="4">
        <v>1.746966</v>
      </c>
      <c r="AD891" s="4">
        <v>1.6678001013876</v>
      </c>
      <c r="AE891" s="4">
        <v>1.7606610745380999</v>
      </c>
      <c r="AF891" s="4">
        <v>9.8967939999999999</v>
      </c>
      <c r="AG891" s="4">
        <v>9.7462409779589994</v>
      </c>
      <c r="AH891" s="4">
        <v>10.0220264457695</v>
      </c>
      <c r="AI891" s="4">
        <v>2.3696280000000001</v>
      </c>
      <c r="AJ891" s="4">
        <v>3.513207</v>
      </c>
    </row>
    <row r="892" spans="1:36" x14ac:dyDescent="0.3">
      <c r="A892" s="1" t="s">
        <v>886</v>
      </c>
      <c r="B892" s="2">
        <v>13523310</v>
      </c>
      <c r="C892" s="3" t="s">
        <v>2940</v>
      </c>
      <c r="D892" s="4">
        <v>622.78040553000005</v>
      </c>
      <c r="E892" s="3" t="s">
        <v>2920</v>
      </c>
      <c r="F892" s="3" t="s">
        <v>2921</v>
      </c>
      <c r="G892" s="3" t="s">
        <v>2941</v>
      </c>
      <c r="H892" s="3" t="s">
        <v>2941</v>
      </c>
      <c r="I892" s="3" t="s">
        <v>2942</v>
      </c>
      <c r="J892" s="4">
        <v>6.4125829999999997</v>
      </c>
      <c r="K892" s="4">
        <v>19.822887999999999</v>
      </c>
      <c r="L892" s="4">
        <v>-1.896263</v>
      </c>
      <c r="M892" s="4">
        <v>-0.39637600000000001</v>
      </c>
      <c r="N892" s="4">
        <v>11.34107</v>
      </c>
      <c r="O892" s="4" t="s">
        <v>2924</v>
      </c>
      <c r="P892" s="4">
        <v>1.474064</v>
      </c>
      <c r="Q892" s="4">
        <v>3.0945520000000002</v>
      </c>
      <c r="R892" s="4" t="s">
        <v>2924</v>
      </c>
      <c r="S892" s="3" t="s">
        <v>4630</v>
      </c>
      <c r="T892" s="4">
        <v>17.59</v>
      </c>
      <c r="U892" s="4">
        <v>622.78040553000005</v>
      </c>
      <c r="V892" s="10">
        <v>234.750405</v>
      </c>
      <c r="W892" s="4">
        <v>0</v>
      </c>
      <c r="X892" s="4">
        <v>21.79</v>
      </c>
      <c r="Y892" s="4">
        <v>11.35</v>
      </c>
      <c r="Z892" s="4">
        <v>11.34107</v>
      </c>
      <c r="AA892" s="10" t="s">
        <v>2924</v>
      </c>
      <c r="AB892" s="10">
        <v>16.378026070699999</v>
      </c>
      <c r="AC892" s="4">
        <v>1.0906849999999999</v>
      </c>
      <c r="AD892" s="4">
        <v>4.8131023799956001</v>
      </c>
      <c r="AE892" s="4">
        <v>1.2586692133473001</v>
      </c>
      <c r="AF892" s="4">
        <v>3.0945520000000002</v>
      </c>
      <c r="AG892" s="4" t="s">
        <v>2924</v>
      </c>
      <c r="AH892" s="4">
        <v>9.6764387881285998</v>
      </c>
      <c r="AI892" s="4">
        <v>1.474064</v>
      </c>
      <c r="AJ892" s="4">
        <v>1.474064</v>
      </c>
    </row>
    <row r="893" spans="1:36" x14ac:dyDescent="0.3">
      <c r="A893" s="1" t="s">
        <v>887</v>
      </c>
      <c r="B893" s="2">
        <v>4254306</v>
      </c>
      <c r="C893" s="3" t="s">
        <v>2935</v>
      </c>
      <c r="D893" s="4">
        <v>3494.5416413600001</v>
      </c>
      <c r="E893" s="3" t="s">
        <v>2945</v>
      </c>
      <c r="F893" s="3" t="s">
        <v>2946</v>
      </c>
      <c r="G893" s="3" t="s">
        <v>2947</v>
      </c>
      <c r="H893" s="3" t="s">
        <v>2989</v>
      </c>
      <c r="I893" s="3" t="s">
        <v>3211</v>
      </c>
      <c r="J893" s="4">
        <v>67.925532000000004</v>
      </c>
      <c r="K893" s="4">
        <v>0.54140100000000002</v>
      </c>
      <c r="L893" s="4">
        <v>0.55741399999999997</v>
      </c>
      <c r="M893" s="4">
        <v>0.31776300000000002</v>
      </c>
      <c r="N893" s="4" t="s">
        <v>2924</v>
      </c>
      <c r="O893" s="4">
        <v>20.302250999999998</v>
      </c>
      <c r="P893" s="4">
        <v>6.635141</v>
      </c>
      <c r="Q893" s="4">
        <v>22.886949000000001</v>
      </c>
      <c r="R893" s="4">
        <v>22.154281000000001</v>
      </c>
      <c r="S893" s="3" t="s">
        <v>4631</v>
      </c>
      <c r="T893" s="4">
        <v>63.14</v>
      </c>
      <c r="U893" s="4">
        <v>3494.5416413600001</v>
      </c>
      <c r="V893" s="10">
        <v>4286.3936409999997</v>
      </c>
      <c r="W893" s="4">
        <v>0</v>
      </c>
      <c r="X893" s="4">
        <v>73.040000000000006</v>
      </c>
      <c r="Y893" s="4">
        <v>36.43</v>
      </c>
      <c r="Z893" s="4" t="s">
        <v>2924</v>
      </c>
      <c r="AA893" s="10">
        <v>21.378749915299998</v>
      </c>
      <c r="AB893" s="10">
        <v>23.2370703773</v>
      </c>
      <c r="AC893" s="4">
        <v>3.2064490000000001</v>
      </c>
      <c r="AD893" s="4">
        <v>2.8440414383768999</v>
      </c>
      <c r="AE893" s="4">
        <v>3.0891446356687</v>
      </c>
      <c r="AF893" s="4">
        <v>22.886949000000001</v>
      </c>
      <c r="AG893" s="4">
        <v>11.7371386383103</v>
      </c>
      <c r="AH893" s="4">
        <v>13.277648864521399</v>
      </c>
      <c r="AI893" s="4">
        <v>6.635141</v>
      </c>
      <c r="AJ893" s="4" t="s">
        <v>2924</v>
      </c>
    </row>
    <row r="894" spans="1:36" x14ac:dyDescent="0.3">
      <c r="A894" s="1" t="s">
        <v>888</v>
      </c>
      <c r="B894" s="2">
        <v>4230054</v>
      </c>
      <c r="C894" s="3" t="s">
        <v>2935</v>
      </c>
      <c r="D894" s="4">
        <v>611.43123264999997</v>
      </c>
      <c r="E894" s="3" t="s">
        <v>2936</v>
      </c>
      <c r="F894" s="3" t="s">
        <v>2966</v>
      </c>
      <c r="G894" s="3" t="s">
        <v>2967</v>
      </c>
      <c r="H894" s="3" t="s">
        <v>2968</v>
      </c>
      <c r="I894" s="3" t="s">
        <v>3179</v>
      </c>
      <c r="J894" s="4">
        <v>-14.938685</v>
      </c>
      <c r="K894" s="4">
        <v>-27.333333</v>
      </c>
      <c r="L894" s="4">
        <v>5.6786700000000003</v>
      </c>
      <c r="M894" s="4">
        <v>1.5978699999999999</v>
      </c>
      <c r="N894" s="4" t="s">
        <v>2924</v>
      </c>
      <c r="O894" s="4" t="s">
        <v>2924</v>
      </c>
      <c r="P894" s="4">
        <v>1.263245</v>
      </c>
      <c r="Q894" s="4">
        <v>5.7383259999999998</v>
      </c>
      <c r="R894" s="4">
        <v>13.181984</v>
      </c>
      <c r="S894" s="3" t="s">
        <v>4632</v>
      </c>
      <c r="T894" s="4">
        <v>7.63</v>
      </c>
      <c r="U894" s="4">
        <v>611.43123264999997</v>
      </c>
      <c r="V894" s="10">
        <v>2106.5452319999999</v>
      </c>
      <c r="W894" s="4">
        <v>0</v>
      </c>
      <c r="X894" s="4">
        <v>12.79</v>
      </c>
      <c r="Y894" s="4">
        <v>6.57</v>
      </c>
      <c r="Z894" s="4" t="s">
        <v>2924</v>
      </c>
      <c r="AA894" s="10" t="s">
        <v>2924</v>
      </c>
      <c r="AB894" s="10" t="s">
        <v>2924</v>
      </c>
      <c r="AC894" s="4">
        <v>1.00962</v>
      </c>
      <c r="AD894" s="4">
        <v>0.88850961438289999</v>
      </c>
      <c r="AE894" s="4">
        <v>0.89151784669099998</v>
      </c>
      <c r="AF894" s="4">
        <v>5.7383259999999998</v>
      </c>
      <c r="AG894" s="4">
        <v>6.3733310097571998</v>
      </c>
      <c r="AH894" s="4">
        <v>6.5614241769195001</v>
      </c>
      <c r="AI894" s="4">
        <v>1.263245</v>
      </c>
      <c r="AJ894" s="4" t="s">
        <v>2924</v>
      </c>
    </row>
    <row r="895" spans="1:36" x14ac:dyDescent="0.3">
      <c r="A895" s="1" t="s">
        <v>889</v>
      </c>
      <c r="B895" s="2">
        <v>16950714</v>
      </c>
      <c r="C895" s="3" t="s">
        <v>2935</v>
      </c>
      <c r="D895" s="4">
        <v>3218.2104592000001</v>
      </c>
      <c r="E895" s="3" t="s">
        <v>2920</v>
      </c>
      <c r="F895" s="3" t="s">
        <v>2960</v>
      </c>
      <c r="G895" s="3" t="s">
        <v>2961</v>
      </c>
      <c r="H895" s="3" t="s">
        <v>2962</v>
      </c>
      <c r="I895" s="3" t="s">
        <v>3086</v>
      </c>
      <c r="J895" s="4">
        <v>-22.695329000000001</v>
      </c>
      <c r="K895" s="4">
        <v>-1.5789470000000001</v>
      </c>
      <c r="L895" s="4">
        <v>-8.1983309999999996</v>
      </c>
      <c r="M895" s="4">
        <v>-3.9548019999999999</v>
      </c>
      <c r="N895" s="4" t="s">
        <v>2924</v>
      </c>
      <c r="O895" s="4">
        <v>11.798107</v>
      </c>
      <c r="P895" s="4">
        <v>1.0468569999999999</v>
      </c>
      <c r="Q895" s="4">
        <v>11.263251</v>
      </c>
      <c r="R895" s="4">
        <v>10.067285999999999</v>
      </c>
      <c r="S895" s="3" t="s">
        <v>4633</v>
      </c>
      <c r="T895" s="4">
        <v>18.7</v>
      </c>
      <c r="U895" s="4">
        <v>3218.2104592000001</v>
      </c>
      <c r="V895" s="10">
        <v>3801.9104590000002</v>
      </c>
      <c r="W895" s="4">
        <v>0</v>
      </c>
      <c r="X895" s="4">
        <v>25.64</v>
      </c>
      <c r="Y895" s="4">
        <v>15.145</v>
      </c>
      <c r="Z895" s="4" t="s">
        <v>2924</v>
      </c>
      <c r="AA895" s="10">
        <v>18.1061192873</v>
      </c>
      <c r="AB895" s="10">
        <v>26.005089766200001</v>
      </c>
      <c r="AC895" s="4">
        <v>1.518759</v>
      </c>
      <c r="AD895" s="4">
        <v>1.4921737173666001</v>
      </c>
      <c r="AE895" s="4">
        <v>1.5182602808907999</v>
      </c>
      <c r="AF895" s="4">
        <v>11.263251</v>
      </c>
      <c r="AG895" s="4">
        <v>11.0594982994385</v>
      </c>
      <c r="AH895" s="4">
        <v>13.350348788710001</v>
      </c>
      <c r="AI895" s="4">
        <v>1.0468569999999999</v>
      </c>
      <c r="AJ895" s="4">
        <v>75.403226000000004</v>
      </c>
    </row>
    <row r="896" spans="1:36" x14ac:dyDescent="0.3">
      <c r="A896" s="1" t="s">
        <v>890</v>
      </c>
      <c r="B896" s="2">
        <v>4075407</v>
      </c>
      <c r="C896" s="3" t="s">
        <v>2935</v>
      </c>
      <c r="D896" s="4">
        <v>66954.096925439997</v>
      </c>
      <c r="E896" s="3" t="s">
        <v>3093</v>
      </c>
      <c r="F896" s="3" t="s">
        <v>3093</v>
      </c>
      <c r="G896" s="3" t="s">
        <v>3094</v>
      </c>
      <c r="H896" s="3" t="s">
        <v>3147</v>
      </c>
      <c r="I896" s="3" t="s">
        <v>3148</v>
      </c>
      <c r="J896" s="4">
        <v>-2.6416949999999999</v>
      </c>
      <c r="K896" s="4">
        <v>-5.5462990000000003</v>
      </c>
      <c r="L896" s="4">
        <v>-12.618366</v>
      </c>
      <c r="M896" s="4">
        <v>-6.0976569999999999</v>
      </c>
      <c r="N896" s="4">
        <v>9.92</v>
      </c>
      <c r="O896" s="4">
        <v>11.434060000000001</v>
      </c>
      <c r="P896" s="4">
        <v>2.2730999999999999</v>
      </c>
      <c r="Q896" s="4">
        <v>4.5059990000000001</v>
      </c>
      <c r="R896" s="4">
        <v>14.350745999999999</v>
      </c>
      <c r="S896" s="3" t="s">
        <v>4634</v>
      </c>
      <c r="T896" s="4">
        <v>119.04</v>
      </c>
      <c r="U896" s="4">
        <v>66954.096925439997</v>
      </c>
      <c r="V896" s="10">
        <v>64946.096924999998</v>
      </c>
      <c r="W896" s="4">
        <v>3.2762096774193501</v>
      </c>
      <c r="X896" s="4">
        <v>139.66999999999999</v>
      </c>
      <c r="Y896" s="4">
        <v>108.94</v>
      </c>
      <c r="Z896" s="4">
        <v>9.92</v>
      </c>
      <c r="AA896" s="10">
        <v>11.457280628299999</v>
      </c>
      <c r="AB896" s="10">
        <v>10.324407022999999</v>
      </c>
      <c r="AC896" s="4">
        <v>2.7215090000000002</v>
      </c>
      <c r="AD896" s="4">
        <v>2.6839707039989</v>
      </c>
      <c r="AE896" s="4">
        <v>2.7112928157132998</v>
      </c>
      <c r="AF896" s="4">
        <v>4.5059990000000001</v>
      </c>
      <c r="AG896" s="4">
        <v>5.2075791150970998</v>
      </c>
      <c r="AH896" s="4">
        <v>5.0392861470375001</v>
      </c>
      <c r="AI896" s="4">
        <v>2.2730999999999999</v>
      </c>
      <c r="AJ896" s="4">
        <v>2.2730999999999999</v>
      </c>
    </row>
    <row r="897" spans="1:36" x14ac:dyDescent="0.3">
      <c r="A897" s="1" t="s">
        <v>891</v>
      </c>
      <c r="B897" s="2">
        <v>4309704</v>
      </c>
      <c r="C897" s="3" t="s">
        <v>2935</v>
      </c>
      <c r="D897" s="4">
        <v>14081.66146702</v>
      </c>
      <c r="E897" s="3" t="s">
        <v>2945</v>
      </c>
      <c r="F897" s="3" t="s">
        <v>2946</v>
      </c>
      <c r="G897" s="3" t="s">
        <v>2984</v>
      </c>
      <c r="H897" s="3" t="s">
        <v>2985</v>
      </c>
      <c r="I897" s="3" t="s">
        <v>3422</v>
      </c>
      <c r="J897" s="4">
        <v>-16.323435</v>
      </c>
      <c r="K897" s="4">
        <v>26.020305</v>
      </c>
      <c r="L897" s="4">
        <v>5.8678039999999996</v>
      </c>
      <c r="M897" s="4">
        <v>1.479725</v>
      </c>
      <c r="N897" s="4">
        <v>32.258316000000001</v>
      </c>
      <c r="O897" s="4">
        <v>24.885725999999998</v>
      </c>
      <c r="P897" s="4">
        <v>3.961195</v>
      </c>
      <c r="Q897" s="4">
        <v>16.927347000000001</v>
      </c>
      <c r="R897" s="4">
        <v>19.361014999999998</v>
      </c>
      <c r="S897" s="3" t="s">
        <v>4635</v>
      </c>
      <c r="T897" s="4">
        <v>248.26</v>
      </c>
      <c r="U897" s="4">
        <v>14081.66146702</v>
      </c>
      <c r="V897" s="10">
        <v>12188.976467</v>
      </c>
      <c r="W897" s="4">
        <v>0</v>
      </c>
      <c r="X897" s="5">
        <v>317.5</v>
      </c>
      <c r="Y897" s="4">
        <v>169.43</v>
      </c>
      <c r="Z897" s="4">
        <v>32.258316000000001</v>
      </c>
      <c r="AA897" s="10">
        <v>22.4714422781</v>
      </c>
      <c r="AB897" s="10">
        <v>23.103108766799998</v>
      </c>
      <c r="AC897" s="4">
        <v>2.6287210000000001</v>
      </c>
      <c r="AD897" s="4">
        <v>2.4064469897539</v>
      </c>
      <c r="AE897" s="4">
        <v>2.5988710884319</v>
      </c>
      <c r="AF897" s="4">
        <v>16.927347000000001</v>
      </c>
      <c r="AG897" s="4">
        <v>13.903311817701001</v>
      </c>
      <c r="AH897" s="4">
        <v>14.5030376444328</v>
      </c>
      <c r="AI897" s="4">
        <v>3.961195</v>
      </c>
      <c r="AJ897" s="4">
        <v>4.9265759999999998</v>
      </c>
    </row>
    <row r="898" spans="1:36" x14ac:dyDescent="0.3">
      <c r="A898" s="1" t="s">
        <v>892</v>
      </c>
      <c r="B898" s="2">
        <v>107320</v>
      </c>
      <c r="C898" s="3" t="s">
        <v>2919</v>
      </c>
      <c r="D898" s="4">
        <v>1963.3279660000001</v>
      </c>
      <c r="E898" s="3" t="s">
        <v>2945</v>
      </c>
      <c r="F898" s="3" t="s">
        <v>3021</v>
      </c>
      <c r="G898" s="3" t="s">
        <v>3027</v>
      </c>
      <c r="H898" s="3" t="s">
        <v>3184</v>
      </c>
      <c r="I898" s="3" t="s">
        <v>3319</v>
      </c>
      <c r="J898" s="4">
        <v>-6.6952470000000002</v>
      </c>
      <c r="K898" s="4">
        <v>-25.192074000000002</v>
      </c>
      <c r="L898" s="4">
        <v>-8.3250740000000008</v>
      </c>
      <c r="M898" s="4">
        <v>-4.0705210000000003</v>
      </c>
      <c r="N898" s="4">
        <v>18.357728000000002</v>
      </c>
      <c r="O898" s="4">
        <v>6.4063720000000002</v>
      </c>
      <c r="P898" s="4">
        <v>2.072829</v>
      </c>
      <c r="Q898" s="4">
        <v>10.859173999999999</v>
      </c>
      <c r="R898" s="4">
        <v>6.2072050000000001</v>
      </c>
      <c r="S898" s="3" t="s">
        <v>4636</v>
      </c>
      <c r="T898" s="4">
        <v>74</v>
      </c>
      <c r="U898" s="4">
        <v>1963.3279660000001</v>
      </c>
      <c r="V898" s="10">
        <v>1930.1529660000001</v>
      </c>
      <c r="W898" s="4">
        <v>0</v>
      </c>
      <c r="X898" s="4">
        <v>106.98</v>
      </c>
      <c r="Y898" s="4">
        <v>56.33</v>
      </c>
      <c r="Z898" s="4">
        <v>18.357728000000002</v>
      </c>
      <c r="AA898" s="10">
        <v>13.784624555200001</v>
      </c>
      <c r="AB898" s="10">
        <v>14.7117296222</v>
      </c>
      <c r="AC898" s="4">
        <v>0.90906600000000004</v>
      </c>
      <c r="AD898" s="4">
        <v>0.82357877292820003</v>
      </c>
      <c r="AE898" s="4">
        <v>0.86775748145480003</v>
      </c>
      <c r="AF898" s="4">
        <v>10.859173999999999</v>
      </c>
      <c r="AG898" s="4">
        <v>9.5410428373702008</v>
      </c>
      <c r="AH898" s="4">
        <v>9.9407018001595997</v>
      </c>
      <c r="AI898" s="4">
        <v>2.072829</v>
      </c>
      <c r="AJ898" s="4">
        <v>3.0217649999999998</v>
      </c>
    </row>
    <row r="899" spans="1:36" x14ac:dyDescent="0.3">
      <c r="A899" s="1" t="s">
        <v>893</v>
      </c>
      <c r="B899" s="2">
        <v>113645</v>
      </c>
      <c r="C899" s="3" t="s">
        <v>2935</v>
      </c>
      <c r="D899" s="4">
        <v>3301.1359542300002</v>
      </c>
      <c r="E899" s="3" t="s">
        <v>2976</v>
      </c>
      <c r="F899" s="3" t="s">
        <v>2977</v>
      </c>
      <c r="G899" s="3" t="s">
        <v>3133</v>
      </c>
      <c r="H899" s="3" t="s">
        <v>3423</v>
      </c>
      <c r="I899" s="3" t="s">
        <v>2979</v>
      </c>
      <c r="J899" s="4">
        <v>-9.9380170000000003</v>
      </c>
      <c r="K899" s="4">
        <v>-10.511189</v>
      </c>
      <c r="L899" s="4">
        <v>-1.5582659999999999</v>
      </c>
      <c r="M899" s="4">
        <v>-3.3909570000000002</v>
      </c>
      <c r="N899" s="4">
        <v>18.870129870129901</v>
      </c>
      <c r="O899" s="4">
        <v>8.7284740000000003</v>
      </c>
      <c r="P899" s="4">
        <v>1.373389</v>
      </c>
      <c r="Q899" s="4">
        <v>12.300720999999999</v>
      </c>
      <c r="R899" s="4">
        <v>16.211341000000001</v>
      </c>
      <c r="S899" s="3" t="s">
        <v>4637</v>
      </c>
      <c r="T899" s="4">
        <v>43.59</v>
      </c>
      <c r="U899" s="4">
        <v>3301.1359542300002</v>
      </c>
      <c r="V899" s="10">
        <v>6339.7669539999997</v>
      </c>
      <c r="W899" s="4">
        <v>7.8458362009635199</v>
      </c>
      <c r="X899" s="4">
        <v>50.26</v>
      </c>
      <c r="Y899" s="4">
        <v>39.655000000000001</v>
      </c>
      <c r="Z899" s="4">
        <v>18.788792999999998</v>
      </c>
      <c r="AA899" s="10">
        <v>16.5779265231</v>
      </c>
      <c r="AB899" s="10">
        <v>17.316516039300001</v>
      </c>
      <c r="AC899" s="4">
        <v>9.2997049999999994</v>
      </c>
      <c r="AD899" s="4">
        <v>9.8532663442012005</v>
      </c>
      <c r="AE899" s="4">
        <v>9.6965800342769999</v>
      </c>
      <c r="AF899" s="4">
        <v>12.300720999999999</v>
      </c>
      <c r="AG899" s="4">
        <v>11.617935735793299</v>
      </c>
      <c r="AH899" s="4">
        <v>12.080032804782601</v>
      </c>
      <c r="AI899" s="4">
        <v>1.373389</v>
      </c>
      <c r="AJ899" s="4">
        <v>1.3925179999999999</v>
      </c>
    </row>
    <row r="900" spans="1:36" x14ac:dyDescent="0.3">
      <c r="A900" s="1" t="s">
        <v>894</v>
      </c>
      <c r="B900" s="2">
        <v>4004341</v>
      </c>
      <c r="C900" s="3" t="s">
        <v>2935</v>
      </c>
      <c r="D900" s="4">
        <v>25651.445159999999</v>
      </c>
      <c r="E900" s="3" t="s">
        <v>3093</v>
      </c>
      <c r="F900" s="3" t="s">
        <v>3093</v>
      </c>
      <c r="G900" s="3" t="s">
        <v>3094</v>
      </c>
      <c r="H900" s="3" t="s">
        <v>3147</v>
      </c>
      <c r="I900" s="3" t="s">
        <v>3252</v>
      </c>
      <c r="J900" s="4">
        <v>10.259041</v>
      </c>
      <c r="K900" s="4">
        <v>23.428079</v>
      </c>
      <c r="L900" s="4">
        <v>-7.627847</v>
      </c>
      <c r="M900" s="4">
        <v>-5.7030050000000001</v>
      </c>
      <c r="N900" s="4">
        <v>51.178571428571402</v>
      </c>
      <c r="O900" s="4">
        <v>39.953532000000003</v>
      </c>
      <c r="P900" s="4">
        <v>1.2605930000000001</v>
      </c>
      <c r="Q900" s="4">
        <v>15.049609</v>
      </c>
      <c r="R900" s="4">
        <v>70.995754000000005</v>
      </c>
      <c r="S900" s="3" t="s">
        <v>4638</v>
      </c>
      <c r="T900" s="4">
        <v>42.99</v>
      </c>
      <c r="U900" s="4">
        <v>25651.445159999999</v>
      </c>
      <c r="V900" s="10">
        <v>39509.572160000003</v>
      </c>
      <c r="W900" s="4">
        <v>1.4654570830425699</v>
      </c>
      <c r="X900" s="4">
        <v>48.02</v>
      </c>
      <c r="Y900" s="4">
        <v>30.02</v>
      </c>
      <c r="Z900" s="4" t="s">
        <v>2934</v>
      </c>
      <c r="AA900" s="10">
        <v>16.987394791900002</v>
      </c>
      <c r="AB900" s="10">
        <v>32.731841023199998</v>
      </c>
      <c r="AC900" s="4">
        <v>8.5462170000000004</v>
      </c>
      <c r="AD900" s="4">
        <v>5.5044872868442001</v>
      </c>
      <c r="AE900" s="4">
        <v>7.2054013951552003</v>
      </c>
      <c r="AF900" s="4">
        <v>15.049609</v>
      </c>
      <c r="AG900" s="4">
        <v>8.1127438767318996</v>
      </c>
      <c r="AH900" s="4">
        <v>11.5920709294081</v>
      </c>
      <c r="AI900" s="4">
        <v>1.2605930000000001</v>
      </c>
      <c r="AJ900" s="4">
        <v>1.4330000000000001</v>
      </c>
    </row>
    <row r="901" spans="1:36" x14ac:dyDescent="0.3">
      <c r="A901" s="1" t="s">
        <v>116</v>
      </c>
      <c r="B901" s="2">
        <v>6924454</v>
      </c>
      <c r="C901" s="3" t="s">
        <v>2935</v>
      </c>
      <c r="D901" s="4">
        <v>4664.1026564100002</v>
      </c>
      <c r="E901" s="3" t="s">
        <v>2936</v>
      </c>
      <c r="F901" s="3" t="s">
        <v>2966</v>
      </c>
      <c r="G901" s="3" t="s">
        <v>3082</v>
      </c>
      <c r="H901" s="3" t="s">
        <v>3118</v>
      </c>
      <c r="I901" s="3" t="s">
        <v>3119</v>
      </c>
      <c r="J901" s="10">
        <v>-35.038969999999999</v>
      </c>
      <c r="K901" s="10">
        <v>-35.038969999999999</v>
      </c>
      <c r="L901" s="10">
        <v>-14.457831000000001</v>
      </c>
      <c r="M901" s="10">
        <v>-16.832972000000002</v>
      </c>
      <c r="N901" s="4" t="s">
        <v>2934</v>
      </c>
      <c r="O901" s="4" t="s">
        <v>2934</v>
      </c>
      <c r="P901" s="4" t="s">
        <v>2934</v>
      </c>
      <c r="Q901" s="21" t="s">
        <v>2934</v>
      </c>
      <c r="R901" s="4" t="s">
        <v>2934</v>
      </c>
      <c r="S901" s="3" t="s">
        <v>3863</v>
      </c>
      <c r="T901" s="4">
        <v>19.170000000000002</v>
      </c>
      <c r="U901" s="4">
        <v>4664.1026564100002</v>
      </c>
      <c r="V901" s="10">
        <v>8983.1026559999991</v>
      </c>
      <c r="W901" s="4">
        <v>0</v>
      </c>
      <c r="X901" s="4">
        <v>34.5</v>
      </c>
      <c r="Y901" s="4">
        <v>18.3796</v>
      </c>
      <c r="Z901" s="4" t="s">
        <v>2934</v>
      </c>
      <c r="AA901" s="10" t="s">
        <v>2924</v>
      </c>
      <c r="AB901" s="10" t="s">
        <v>2924</v>
      </c>
      <c r="AC901" s="4" t="s">
        <v>2934</v>
      </c>
      <c r="AD901" s="4">
        <v>0.64082627022399996</v>
      </c>
      <c r="AE901" s="4">
        <v>0.64082627022399996</v>
      </c>
      <c r="AF901" s="5" t="s">
        <v>2934</v>
      </c>
      <c r="AG901" s="4">
        <v>8.2679269728485991</v>
      </c>
      <c r="AH901" s="4">
        <v>8.2679269728485991</v>
      </c>
      <c r="AI901" s="4" t="s">
        <v>2934</v>
      </c>
      <c r="AJ901" s="4" t="s">
        <v>2934</v>
      </c>
    </row>
    <row r="902" spans="1:36" x14ac:dyDescent="0.3">
      <c r="A902" s="1" t="s">
        <v>896</v>
      </c>
      <c r="B902" s="2">
        <v>4570011</v>
      </c>
      <c r="C902" s="3" t="s">
        <v>2919</v>
      </c>
      <c r="D902" s="4">
        <v>89465.776750139994</v>
      </c>
      <c r="E902" s="3" t="s">
        <v>2976</v>
      </c>
      <c r="F902" s="3" t="s">
        <v>2977</v>
      </c>
      <c r="G902" s="3" t="s">
        <v>3133</v>
      </c>
      <c r="H902" s="3" t="s">
        <v>3395</v>
      </c>
      <c r="I902" s="3" t="s">
        <v>3063</v>
      </c>
      <c r="J902" s="4">
        <v>15.948880000000001</v>
      </c>
      <c r="K902" s="4">
        <v>5.7022339999999998</v>
      </c>
      <c r="L902" s="4">
        <v>0.90103800000000001</v>
      </c>
      <c r="M902" s="4">
        <v>-3.9150260000000001</v>
      </c>
      <c r="N902" s="4">
        <v>83.6086564472498</v>
      </c>
      <c r="O902" s="4">
        <v>26.912606</v>
      </c>
      <c r="P902" s="4">
        <v>6.5841529999999997</v>
      </c>
      <c r="Q902" s="4">
        <v>31.030332000000001</v>
      </c>
      <c r="R902" s="4">
        <v>34.868048000000002</v>
      </c>
      <c r="S902" s="3" t="s">
        <v>4640</v>
      </c>
      <c r="T902" s="4">
        <v>927.22</v>
      </c>
      <c r="U902" s="4">
        <v>89465.776750139994</v>
      </c>
      <c r="V902" s="10">
        <v>105901.77675</v>
      </c>
      <c r="W902" s="4">
        <v>1.8377515584219499</v>
      </c>
      <c r="X902" s="5">
        <v>994.03</v>
      </c>
      <c r="Y902" s="4">
        <v>684.13499999999999</v>
      </c>
      <c r="Z902" s="4">
        <v>83.578511000000006</v>
      </c>
      <c r="AA902" s="10">
        <v>74.101719838799994</v>
      </c>
      <c r="AB902" s="10">
        <v>81.080041203700006</v>
      </c>
      <c r="AC902" s="4">
        <v>12.994895</v>
      </c>
      <c r="AD902" s="4">
        <v>11.3517789697148</v>
      </c>
      <c r="AE902" s="4">
        <v>12.0767173186217</v>
      </c>
      <c r="AF902" s="4">
        <v>31.030332000000001</v>
      </c>
      <c r="AG902" s="4">
        <v>23.8802049996644</v>
      </c>
      <c r="AH902" s="4">
        <v>25.786994044441499</v>
      </c>
      <c r="AI902" s="4">
        <v>6.5841529999999997</v>
      </c>
      <c r="AJ902" s="4">
        <v>14.255273000000001</v>
      </c>
    </row>
    <row r="903" spans="1:36" x14ac:dyDescent="0.3">
      <c r="A903" s="1" t="s">
        <v>897</v>
      </c>
      <c r="B903" s="2">
        <v>9170810</v>
      </c>
      <c r="C903" s="3" t="s">
        <v>2935</v>
      </c>
      <c r="D903" s="4">
        <v>14576.45645276</v>
      </c>
      <c r="E903" s="3" t="s">
        <v>2930</v>
      </c>
      <c r="F903" s="3" t="s">
        <v>2953</v>
      </c>
      <c r="G903" s="3" t="s">
        <v>2953</v>
      </c>
      <c r="H903" s="3" t="s">
        <v>3075</v>
      </c>
      <c r="I903" s="3" t="s">
        <v>3097</v>
      </c>
      <c r="J903" s="4">
        <v>40.120482000000003</v>
      </c>
      <c r="K903" s="4">
        <v>10.472572</v>
      </c>
      <c r="L903" s="4">
        <v>-0.44939000000000001</v>
      </c>
      <c r="M903" s="4">
        <v>-2.0012639999999999</v>
      </c>
      <c r="N903" s="4" t="s">
        <v>2924</v>
      </c>
      <c r="O903" s="4">
        <v>15.673854</v>
      </c>
      <c r="P903" s="4">
        <v>8.8542059999999996</v>
      </c>
      <c r="Q903" s="4">
        <v>11.608872</v>
      </c>
      <c r="R903" s="4">
        <v>1.3220529999999999</v>
      </c>
      <c r="S903" s="3" t="s">
        <v>4641</v>
      </c>
      <c r="T903" s="4">
        <v>46.52</v>
      </c>
      <c r="U903" s="4">
        <v>14576.45645276</v>
      </c>
      <c r="V903" s="10">
        <v>12897.456452</v>
      </c>
      <c r="W903" s="4">
        <v>2.0636285468615601</v>
      </c>
      <c r="X903" s="4">
        <v>50.51</v>
      </c>
      <c r="Y903" s="4">
        <v>31.76</v>
      </c>
      <c r="Z903" s="4" t="s">
        <v>2924</v>
      </c>
      <c r="AA903" s="10">
        <v>6.6562692269000001</v>
      </c>
      <c r="AB903" s="10">
        <v>7.6901586796999997</v>
      </c>
      <c r="AC903" s="4">
        <v>1.195648</v>
      </c>
      <c r="AD903" s="4">
        <v>0.77507701890769998</v>
      </c>
      <c r="AE903" s="4">
        <v>0.83696517920489999</v>
      </c>
      <c r="AF903" s="4">
        <v>11.608872</v>
      </c>
      <c r="AG903" s="4" t="s">
        <v>2934</v>
      </c>
      <c r="AH903" s="4" t="s">
        <v>2934</v>
      </c>
      <c r="AI903" s="4">
        <v>8.8542059999999996</v>
      </c>
      <c r="AJ903" s="4" t="s">
        <v>2924</v>
      </c>
    </row>
    <row r="904" spans="1:36" x14ac:dyDescent="0.3">
      <c r="A904" s="1" t="s">
        <v>898</v>
      </c>
      <c r="B904" s="2">
        <v>4086910</v>
      </c>
      <c r="C904" s="3" t="s">
        <v>2935</v>
      </c>
      <c r="D904" s="4">
        <v>734.53973368000004</v>
      </c>
      <c r="E904" s="3" t="s">
        <v>2930</v>
      </c>
      <c r="F904" s="3" t="s">
        <v>2931</v>
      </c>
      <c r="G904" s="3" t="s">
        <v>2931</v>
      </c>
      <c r="H904" s="3" t="s">
        <v>2932</v>
      </c>
      <c r="I904" s="3" t="s">
        <v>2933</v>
      </c>
      <c r="J904" s="4">
        <v>23.851331999999999</v>
      </c>
      <c r="K904" s="4">
        <v>1.413851</v>
      </c>
      <c r="L904" s="4">
        <v>-9.1065290000000001</v>
      </c>
      <c r="M904" s="4">
        <v>-8.9696709999999999</v>
      </c>
      <c r="N904" s="4">
        <v>38.472727272727298</v>
      </c>
      <c r="O904" s="4">
        <v>11.791585</v>
      </c>
      <c r="P904" s="4">
        <v>1.284292</v>
      </c>
      <c r="Q904" s="4" t="s">
        <v>2934</v>
      </c>
      <c r="R904" s="4" t="s">
        <v>2934</v>
      </c>
      <c r="S904" s="3" t="s">
        <v>4642</v>
      </c>
      <c r="T904" s="4">
        <v>42.32</v>
      </c>
      <c r="U904" s="4">
        <v>734.53973368000004</v>
      </c>
      <c r="V904" s="10" t="s">
        <v>2934</v>
      </c>
      <c r="W904" s="4">
        <v>1.41776937618147</v>
      </c>
      <c r="X904" s="4">
        <v>50.844999999999999</v>
      </c>
      <c r="Y904" s="4">
        <v>30.44</v>
      </c>
      <c r="Z904" s="4">
        <v>37.718359999999997</v>
      </c>
      <c r="AA904" s="10">
        <v>11.600877192900001</v>
      </c>
      <c r="AB904" s="10">
        <v>11.327623126300001</v>
      </c>
      <c r="AC904" s="4" t="s">
        <v>2934</v>
      </c>
      <c r="AD904" s="4" t="s">
        <v>2934</v>
      </c>
      <c r="AE904" s="4" t="s">
        <v>2934</v>
      </c>
      <c r="AF904" s="4" t="s">
        <v>2934</v>
      </c>
      <c r="AG904" s="4" t="s">
        <v>2934</v>
      </c>
      <c r="AH904" s="4" t="s">
        <v>2934</v>
      </c>
      <c r="AI904" s="4">
        <v>1.284292</v>
      </c>
      <c r="AJ904" s="4">
        <v>1.4884109999999999</v>
      </c>
    </row>
    <row r="905" spans="1:36" x14ac:dyDescent="0.3">
      <c r="A905" s="1" t="s">
        <v>899</v>
      </c>
      <c r="B905" s="2">
        <v>102958</v>
      </c>
      <c r="C905" s="3" t="s">
        <v>2935</v>
      </c>
      <c r="D905" s="4">
        <v>189.98123487000001</v>
      </c>
      <c r="E905" s="3" t="s">
        <v>2976</v>
      </c>
      <c r="F905" s="3" t="s">
        <v>2977</v>
      </c>
      <c r="G905" s="3" t="s">
        <v>3269</v>
      </c>
      <c r="H905" s="3" t="s">
        <v>3269</v>
      </c>
      <c r="I905" s="3" t="s">
        <v>2979</v>
      </c>
      <c r="J905" s="4">
        <v>-90.732984000000002</v>
      </c>
      <c r="K905" s="4">
        <v>-91.047040999999993</v>
      </c>
      <c r="L905" s="4">
        <v>-91.202782999999997</v>
      </c>
      <c r="M905" s="4">
        <v>4.7337280000000002</v>
      </c>
      <c r="N905" s="4">
        <v>4.5384615384615401</v>
      </c>
      <c r="O905" s="4">
        <v>1.632841</v>
      </c>
      <c r="P905" s="4">
        <v>8.2938999999999999E-2</v>
      </c>
      <c r="Q905" s="4">
        <v>156.39832899999999</v>
      </c>
      <c r="R905" s="4">
        <v>28.045684999999999</v>
      </c>
      <c r="S905" s="3" t="s">
        <v>4643</v>
      </c>
      <c r="T905" s="4">
        <v>1.77</v>
      </c>
      <c r="U905" s="4">
        <v>189.98123487000001</v>
      </c>
      <c r="V905" s="10">
        <v>-1912.438766</v>
      </c>
      <c r="W905" s="4">
        <v>0</v>
      </c>
      <c r="X905" s="4">
        <v>21</v>
      </c>
      <c r="Y905" s="4">
        <v>1.4</v>
      </c>
      <c r="Z905" s="4">
        <v>4.6578949999999999</v>
      </c>
      <c r="AA905" s="10" t="s">
        <v>2934</v>
      </c>
      <c r="AB905" s="10" t="s">
        <v>2934</v>
      </c>
      <c r="AC905" s="4" t="s">
        <v>2924</v>
      </c>
      <c r="AD905" s="4" t="s">
        <v>2934</v>
      </c>
      <c r="AE905" s="4" t="s">
        <v>2934</v>
      </c>
      <c r="AF905" s="4">
        <v>156.39832899999999</v>
      </c>
      <c r="AG905" s="4" t="s">
        <v>2924</v>
      </c>
      <c r="AH905" s="4" t="s">
        <v>2924</v>
      </c>
      <c r="AI905" s="4">
        <v>8.2938999999999999E-2</v>
      </c>
      <c r="AJ905" s="4">
        <v>8.2938999999999999E-2</v>
      </c>
    </row>
    <row r="906" spans="1:36" x14ac:dyDescent="0.3">
      <c r="A906" s="1" t="s">
        <v>900</v>
      </c>
      <c r="B906" s="2">
        <v>103066</v>
      </c>
      <c r="C906" s="3" t="s">
        <v>2935</v>
      </c>
      <c r="D906" s="4">
        <v>12725.78901047</v>
      </c>
      <c r="E906" s="3" t="s">
        <v>2976</v>
      </c>
      <c r="F906" s="3" t="s">
        <v>2977</v>
      </c>
      <c r="G906" s="3" t="s">
        <v>3127</v>
      </c>
      <c r="H906" s="3" t="s">
        <v>3128</v>
      </c>
      <c r="I906" s="3" t="s">
        <v>2979</v>
      </c>
      <c r="J906" s="4">
        <v>-6.3545619999999996</v>
      </c>
      <c r="K906" s="4">
        <v>-7.2413309999999997</v>
      </c>
      <c r="L906" s="4">
        <v>-5.745012</v>
      </c>
      <c r="M906" s="4">
        <v>-1.9287399999999999</v>
      </c>
      <c r="N906" s="4">
        <v>34.335051546391803</v>
      </c>
      <c r="O906" s="4">
        <v>19.990995999999999</v>
      </c>
      <c r="P906" s="4">
        <v>8.7128840000000007</v>
      </c>
      <c r="Q906" s="4">
        <v>22.863078999999999</v>
      </c>
      <c r="R906" s="4">
        <v>29.840043000000001</v>
      </c>
      <c r="S906" s="3" t="s">
        <v>4644</v>
      </c>
      <c r="T906" s="4">
        <v>66.61</v>
      </c>
      <c r="U906" s="4">
        <v>12725.78901047</v>
      </c>
      <c r="V906" s="10">
        <v>16283.77101</v>
      </c>
      <c r="W906" s="4">
        <v>2.8674373217234601</v>
      </c>
      <c r="X906" s="4">
        <v>76.599999999999994</v>
      </c>
      <c r="Y906" s="4">
        <v>59.82</v>
      </c>
      <c r="Z906" s="4">
        <v>34.211607999999998</v>
      </c>
      <c r="AA906" s="10">
        <v>34.473656971300002</v>
      </c>
      <c r="AB906" s="10">
        <v>35.650061013399998</v>
      </c>
      <c r="AC906" s="4">
        <v>10.703416000000001</v>
      </c>
      <c r="AD906" s="4">
        <v>10.6776375689738</v>
      </c>
      <c r="AE906" s="4">
        <v>10.7364134016139</v>
      </c>
      <c r="AF906" s="4">
        <v>22.863078999999999</v>
      </c>
      <c r="AG906" s="4">
        <v>22.3303220115016</v>
      </c>
      <c r="AH906" s="4">
        <v>23.063890282324301</v>
      </c>
      <c r="AI906" s="4">
        <v>8.7128840000000007</v>
      </c>
      <c r="AJ906" s="4">
        <v>8.7128840000000007</v>
      </c>
    </row>
    <row r="907" spans="1:36" x14ac:dyDescent="0.3">
      <c r="A907" s="1" t="s">
        <v>901</v>
      </c>
      <c r="B907" s="2">
        <v>103054</v>
      </c>
      <c r="C907" s="3" t="s">
        <v>2935</v>
      </c>
      <c r="D907" s="4">
        <v>27066.9605563</v>
      </c>
      <c r="E907" s="3" t="s">
        <v>2976</v>
      </c>
      <c r="F907" s="3" t="s">
        <v>2977</v>
      </c>
      <c r="G907" s="3" t="s">
        <v>3127</v>
      </c>
      <c r="H907" s="3" t="s">
        <v>3150</v>
      </c>
      <c r="I907" s="3" t="s">
        <v>2979</v>
      </c>
      <c r="J907" s="4">
        <v>16.699379</v>
      </c>
      <c r="K907" s="4">
        <v>-6.8294589999999999</v>
      </c>
      <c r="L907" s="4">
        <v>-3.4767320000000002</v>
      </c>
      <c r="M907" s="4">
        <v>-2.633734</v>
      </c>
      <c r="N907" s="4">
        <v>29.241803278688501</v>
      </c>
      <c r="O907" s="4" t="s">
        <v>2934</v>
      </c>
      <c r="P907" s="4">
        <v>2.497725</v>
      </c>
      <c r="Q907" s="4">
        <v>19.950509</v>
      </c>
      <c r="R907" s="4" t="s">
        <v>2934</v>
      </c>
      <c r="S907" s="3" t="s">
        <v>4645</v>
      </c>
      <c r="T907" s="4">
        <v>71.349999999999994</v>
      </c>
      <c r="U907" s="4">
        <v>27066.9605563</v>
      </c>
      <c r="V907" s="10">
        <v>36278.613555999997</v>
      </c>
      <c r="W907" s="4">
        <v>3.7841625788367201</v>
      </c>
      <c r="X907" s="4">
        <v>78.834999999999994</v>
      </c>
      <c r="Y907" s="4">
        <v>57.33</v>
      </c>
      <c r="Z907" s="4">
        <v>35.674999999999997</v>
      </c>
      <c r="AA907" s="10">
        <v>45.804712075399998</v>
      </c>
      <c r="AB907" s="10">
        <v>34.807934355199997</v>
      </c>
      <c r="AC907" s="4">
        <v>12.336186</v>
      </c>
      <c r="AD907" s="4">
        <v>11.82443136783</v>
      </c>
      <c r="AE907" s="4">
        <v>12.2293263346912</v>
      </c>
      <c r="AF907" s="4">
        <v>19.950509</v>
      </c>
      <c r="AG907" s="4">
        <v>19.257627028889502</v>
      </c>
      <c r="AH907" s="4">
        <v>20.223740286122599</v>
      </c>
      <c r="AI907" s="4">
        <v>2.497725</v>
      </c>
      <c r="AJ907" s="4">
        <v>2.497725</v>
      </c>
    </row>
    <row r="908" spans="1:36" x14ac:dyDescent="0.3">
      <c r="A908" s="1" t="s">
        <v>902</v>
      </c>
      <c r="B908" s="2">
        <v>103619</v>
      </c>
      <c r="C908" s="3" t="s">
        <v>2919</v>
      </c>
      <c r="D908" s="4">
        <v>21777.684224640001</v>
      </c>
      <c r="E908" s="3" t="s">
        <v>2930</v>
      </c>
      <c r="F908" s="3" t="s">
        <v>2957</v>
      </c>
      <c r="G908" s="3" t="s">
        <v>2957</v>
      </c>
      <c r="H908" s="3" t="s">
        <v>3113</v>
      </c>
      <c r="I908" s="3" t="s">
        <v>3424</v>
      </c>
      <c r="J908" s="4">
        <v>25.144231000000001</v>
      </c>
      <c r="K908" s="4">
        <v>-20.062954999999999</v>
      </c>
      <c r="L908" s="4">
        <v>-0.70806999999999998</v>
      </c>
      <c r="M908" s="4">
        <v>-1.0219119999999999</v>
      </c>
      <c r="N908" s="4">
        <v>38.954090890384599</v>
      </c>
      <c r="O908" s="4">
        <v>46.59820935047</v>
      </c>
      <c r="P908" s="4">
        <v>11.179771000000001</v>
      </c>
      <c r="Q908" s="4">
        <v>30.036921</v>
      </c>
      <c r="R908" s="4">
        <v>61.667965000000002</v>
      </c>
      <c r="S908" s="3" t="s">
        <v>4646</v>
      </c>
      <c r="T908" s="5">
        <v>416.48</v>
      </c>
      <c r="U908" s="4">
        <v>21777.684224640001</v>
      </c>
      <c r="V908" s="10">
        <v>21539.348224000001</v>
      </c>
      <c r="W908" s="4">
        <v>1.3109873223204001</v>
      </c>
      <c r="X908" s="4">
        <v>547</v>
      </c>
      <c r="Y908" s="4">
        <v>321.05</v>
      </c>
      <c r="Z908" s="4">
        <v>34.706667000000003</v>
      </c>
      <c r="AA908" s="10">
        <v>30.623529411700002</v>
      </c>
      <c r="AB908" s="10">
        <v>36.5333333333</v>
      </c>
      <c r="AC908" s="5">
        <v>5.8392920000000004</v>
      </c>
      <c r="AD908" s="4">
        <v>5.2221836598650997</v>
      </c>
      <c r="AE908" s="4">
        <v>5.6739653061031001</v>
      </c>
      <c r="AF908" s="4">
        <v>30.036921</v>
      </c>
      <c r="AG908" s="4" t="s">
        <v>2934</v>
      </c>
      <c r="AH908" s="4" t="s">
        <v>2934</v>
      </c>
      <c r="AI908" s="4">
        <v>11.179771000000001</v>
      </c>
      <c r="AJ908" s="4">
        <v>11.179771000000001</v>
      </c>
    </row>
    <row r="909" spans="1:36" x14ac:dyDescent="0.3">
      <c r="A909" s="1" t="s">
        <v>903</v>
      </c>
      <c r="B909" s="2">
        <v>4206927</v>
      </c>
      <c r="C909" s="3" t="s">
        <v>2935</v>
      </c>
      <c r="D909" s="4">
        <v>2218.7408504099999</v>
      </c>
      <c r="E909" s="3" t="s">
        <v>2925</v>
      </c>
      <c r="F909" s="3" t="s">
        <v>2996</v>
      </c>
      <c r="G909" s="3" t="s">
        <v>3120</v>
      </c>
      <c r="H909" s="3" t="s">
        <v>3121</v>
      </c>
      <c r="I909" s="3" t="s">
        <v>3425</v>
      </c>
      <c r="J909" s="4">
        <v>-24.027657999999999</v>
      </c>
      <c r="K909" s="4">
        <v>3.7780399999999998</v>
      </c>
      <c r="L909" s="4">
        <v>18.944520000000001</v>
      </c>
      <c r="M909" s="4">
        <v>0.113895</v>
      </c>
      <c r="N909" s="4">
        <v>21.035146000000001</v>
      </c>
      <c r="O909" s="4">
        <v>11.116134000000001</v>
      </c>
      <c r="P909" s="4">
        <v>2.428569</v>
      </c>
      <c r="Q909" s="4">
        <v>8.5263659999999994</v>
      </c>
      <c r="R909" s="4">
        <v>16.224990999999999</v>
      </c>
      <c r="S909" s="3" t="s">
        <v>4647</v>
      </c>
      <c r="T909" s="5">
        <v>8.7899999999999991</v>
      </c>
      <c r="U909" s="4">
        <v>2218.7408504099999</v>
      </c>
      <c r="V909" s="10">
        <v>3033.83032</v>
      </c>
      <c r="W909" s="4">
        <v>1.4220705346985301</v>
      </c>
      <c r="X909" s="4">
        <v>15.26</v>
      </c>
      <c r="Y909" s="5">
        <v>7.13</v>
      </c>
      <c r="Z909" s="4">
        <v>21.035146000000001</v>
      </c>
      <c r="AA909" s="10">
        <v>22.62912308928</v>
      </c>
      <c r="AB909" s="10">
        <v>24.324464558496</v>
      </c>
      <c r="AC909" s="4">
        <v>1.4434419999999999</v>
      </c>
      <c r="AD909" s="4">
        <v>1.4963394790169999</v>
      </c>
      <c r="AE909" s="4">
        <v>1.5244645386530999</v>
      </c>
      <c r="AF909" s="4">
        <v>8.5263659999999994</v>
      </c>
      <c r="AG909" s="4">
        <v>7.1629397949255997</v>
      </c>
      <c r="AH909" s="4">
        <v>7.4488195125464003</v>
      </c>
      <c r="AI909" s="4">
        <v>2.428569</v>
      </c>
      <c r="AJ909" s="4">
        <v>8.0349730000000008</v>
      </c>
    </row>
    <row r="910" spans="1:36" x14ac:dyDescent="0.3">
      <c r="A910" s="1" t="s">
        <v>904</v>
      </c>
      <c r="B910" s="2">
        <v>105839130</v>
      </c>
      <c r="C910" s="3" t="s">
        <v>2935</v>
      </c>
      <c r="D910" s="4">
        <v>7294.2764504500001</v>
      </c>
      <c r="E910" s="3" t="s">
        <v>2936</v>
      </c>
      <c r="F910" s="3" t="s">
        <v>2937</v>
      </c>
      <c r="G910" s="3" t="s">
        <v>3044</v>
      </c>
      <c r="H910" s="3" t="s">
        <v>3066</v>
      </c>
      <c r="I910" s="3" t="s">
        <v>3426</v>
      </c>
      <c r="J910" s="4">
        <v>38.685209</v>
      </c>
      <c r="K910" s="4">
        <v>14.270833</v>
      </c>
      <c r="L910" s="4">
        <v>-1.098271</v>
      </c>
      <c r="M910" s="4">
        <v>-5.4532629999999997</v>
      </c>
      <c r="N910" s="4">
        <v>27.116854</v>
      </c>
      <c r="O910" s="4">
        <v>23.923473000000001</v>
      </c>
      <c r="P910" s="4">
        <v>3.9701909999999998</v>
      </c>
      <c r="Q910" s="4">
        <v>14.8117</v>
      </c>
      <c r="R910" s="4">
        <v>24.882815999999998</v>
      </c>
      <c r="S910" s="3" t="s">
        <v>4648</v>
      </c>
      <c r="T910" s="4">
        <v>120.67</v>
      </c>
      <c r="U910" s="4">
        <v>7294.2764504500001</v>
      </c>
      <c r="V910" s="10">
        <v>8252.8274500000007</v>
      </c>
      <c r="W910" s="4">
        <v>0.26518604458440398</v>
      </c>
      <c r="X910" s="4">
        <v>135.97</v>
      </c>
      <c r="Y910" s="4">
        <v>82.44</v>
      </c>
      <c r="Z910" s="4">
        <v>28.346253000000001</v>
      </c>
      <c r="AA910" s="10">
        <v>22.991330856400001</v>
      </c>
      <c r="AB910" s="10">
        <v>24.389060797799999</v>
      </c>
      <c r="AC910" s="4">
        <v>2.9908100000000002</v>
      </c>
      <c r="AD910" s="4">
        <v>3.0872003448998</v>
      </c>
      <c r="AE910" s="4">
        <v>3.1772302477335002</v>
      </c>
      <c r="AF910" s="4">
        <v>14.8117</v>
      </c>
      <c r="AG910" s="4">
        <v>15.228256932433901</v>
      </c>
      <c r="AH910" s="4">
        <v>16.231250036138999</v>
      </c>
      <c r="AI910" s="4">
        <v>3.9701909999999998</v>
      </c>
      <c r="AJ910" s="4" t="s">
        <v>2924</v>
      </c>
    </row>
    <row r="911" spans="1:36" x14ac:dyDescent="0.3">
      <c r="A911" s="1" t="s">
        <v>905</v>
      </c>
      <c r="B911" s="2">
        <v>4992486</v>
      </c>
      <c r="C911" s="3" t="s">
        <v>2935</v>
      </c>
      <c r="D911" s="4">
        <v>3490.0745092500001</v>
      </c>
      <c r="E911" s="3" t="s">
        <v>2936</v>
      </c>
      <c r="F911" s="3" t="s">
        <v>2937</v>
      </c>
      <c r="G911" s="3" t="s">
        <v>3044</v>
      </c>
      <c r="H911" s="3" t="s">
        <v>3066</v>
      </c>
      <c r="I911" s="3" t="s">
        <v>3427</v>
      </c>
      <c r="J911" s="4">
        <v>16.646552</v>
      </c>
      <c r="K911" s="4">
        <v>8.2393409999999996</v>
      </c>
      <c r="L911" s="4">
        <v>-7.9461190000000004</v>
      </c>
      <c r="M911" s="4">
        <v>-3.398301</v>
      </c>
      <c r="N911" s="4">
        <v>34.342640000000003</v>
      </c>
      <c r="O911" s="4">
        <v>43.988947000000003</v>
      </c>
      <c r="P911" s="4">
        <v>2.816201</v>
      </c>
      <c r="Q911" s="4">
        <v>17.141891000000001</v>
      </c>
      <c r="R911" s="4">
        <v>45.277759000000003</v>
      </c>
      <c r="S911" s="3" t="s">
        <v>4649</v>
      </c>
      <c r="T911" s="4">
        <v>135.31</v>
      </c>
      <c r="U911" s="4">
        <v>3490.0745092500001</v>
      </c>
      <c r="V911" s="10">
        <v>3603.9455090000001</v>
      </c>
      <c r="W911" s="4">
        <v>0.236493976794029</v>
      </c>
      <c r="X911" s="4">
        <v>154</v>
      </c>
      <c r="Y911" s="4">
        <v>96.69</v>
      </c>
      <c r="Z911" s="4">
        <v>34.342640000000003</v>
      </c>
      <c r="AA911" s="10">
        <v>28.1895833333</v>
      </c>
      <c r="AB911" s="10">
        <v>28.1895833333</v>
      </c>
      <c r="AC911" s="4">
        <v>3.5100210000000001</v>
      </c>
      <c r="AD911" s="4">
        <v>3.1078308207225001</v>
      </c>
      <c r="AE911" s="4">
        <v>3.1078308207225001</v>
      </c>
      <c r="AF911" s="4">
        <v>17.141891000000001</v>
      </c>
      <c r="AG911" s="4">
        <v>14.9462854932992</v>
      </c>
      <c r="AH911" s="4">
        <v>14.9462854932992</v>
      </c>
      <c r="AI911" s="4">
        <v>2.816201</v>
      </c>
      <c r="AJ911" s="4">
        <v>12.022212</v>
      </c>
    </row>
    <row r="912" spans="1:36" x14ac:dyDescent="0.3">
      <c r="A912" s="1" t="s">
        <v>906</v>
      </c>
      <c r="B912" s="2">
        <v>4270423</v>
      </c>
      <c r="C912" s="3" t="s">
        <v>2956</v>
      </c>
      <c r="D912" s="4">
        <v>615.27072236000004</v>
      </c>
      <c r="E912" s="3" t="s">
        <v>2930</v>
      </c>
      <c r="F912" s="3" t="s">
        <v>2931</v>
      </c>
      <c r="G912" s="3" t="s">
        <v>2931</v>
      </c>
      <c r="H912" s="3" t="s">
        <v>2932</v>
      </c>
      <c r="I912" s="3" t="s">
        <v>2933</v>
      </c>
      <c r="J912" s="4">
        <v>57.251449999999998</v>
      </c>
      <c r="K912" s="4">
        <v>24.599778000000001</v>
      </c>
      <c r="L912" s="4">
        <v>7.6701819999999996</v>
      </c>
      <c r="M912" s="4">
        <v>1.8660099999999999</v>
      </c>
      <c r="N912" s="4">
        <v>15.8169014084507</v>
      </c>
      <c r="O912" s="4">
        <v>13.940415</v>
      </c>
      <c r="P912" s="4">
        <v>2.6451980000000002</v>
      </c>
      <c r="Q912" s="4" t="s">
        <v>2934</v>
      </c>
      <c r="R912" s="4" t="s">
        <v>2934</v>
      </c>
      <c r="S912" s="3" t="s">
        <v>4650</v>
      </c>
      <c r="T912" s="4">
        <v>78.61</v>
      </c>
      <c r="U912" s="4">
        <v>615.27072236000004</v>
      </c>
      <c r="V912" s="10" t="s">
        <v>2934</v>
      </c>
      <c r="W912" s="4">
        <v>0.76326167154306102</v>
      </c>
      <c r="X912" s="4">
        <v>80.89</v>
      </c>
      <c r="Y912" s="4">
        <v>44.45</v>
      </c>
      <c r="Z912" s="4">
        <v>15.877599999999999</v>
      </c>
      <c r="AA912" s="10">
        <v>14.3362573632</v>
      </c>
      <c r="AB912" s="10">
        <v>15.2443340372</v>
      </c>
      <c r="AC912" s="4" t="s">
        <v>2934</v>
      </c>
      <c r="AD912" s="4" t="s">
        <v>2934</v>
      </c>
      <c r="AE912" s="4" t="s">
        <v>2934</v>
      </c>
      <c r="AF912" s="4" t="s">
        <v>2934</v>
      </c>
      <c r="AG912" s="4" t="s">
        <v>2934</v>
      </c>
      <c r="AH912" s="4" t="s">
        <v>2934</v>
      </c>
      <c r="AI912" s="4">
        <v>2.6451980000000002</v>
      </c>
      <c r="AJ912" s="4">
        <v>2.6451980000000002</v>
      </c>
    </row>
    <row r="913" spans="1:36" x14ac:dyDescent="0.3">
      <c r="A913" s="1" t="s">
        <v>907</v>
      </c>
      <c r="B913" s="2">
        <v>4243335</v>
      </c>
      <c r="C913" s="3" t="s">
        <v>2935</v>
      </c>
      <c r="D913" s="4">
        <v>5656.9116766200004</v>
      </c>
      <c r="E913" s="3" t="s">
        <v>2930</v>
      </c>
      <c r="F913" s="3" t="s">
        <v>2953</v>
      </c>
      <c r="G913" s="3" t="s">
        <v>2953</v>
      </c>
      <c r="H913" s="3" t="s">
        <v>3414</v>
      </c>
      <c r="I913" s="3" t="s">
        <v>3125</v>
      </c>
      <c r="J913" s="4">
        <v>0.11278199999999999</v>
      </c>
      <c r="K913" s="4">
        <v>-16.152393</v>
      </c>
      <c r="L913" s="4">
        <v>-4.3977740000000001</v>
      </c>
      <c r="M913" s="4">
        <v>-3.49701</v>
      </c>
      <c r="N913" s="4">
        <v>7.7188405797101396</v>
      </c>
      <c r="O913" s="4">
        <v>6.7552527962506801</v>
      </c>
      <c r="P913" s="4">
        <v>1.0027299999999999</v>
      </c>
      <c r="Q913" s="4">
        <v>6.642118</v>
      </c>
      <c r="R913" s="4">
        <v>18.146017000000001</v>
      </c>
      <c r="S913" s="3" t="s">
        <v>4651</v>
      </c>
      <c r="T913" s="4">
        <v>53.26</v>
      </c>
      <c r="U913" s="4">
        <v>5656.9116766200004</v>
      </c>
      <c r="V913" s="10">
        <v>6041.2786759999999</v>
      </c>
      <c r="W913" s="4">
        <v>2.1028914757792001</v>
      </c>
      <c r="X913" s="4">
        <v>65.334999999999994</v>
      </c>
      <c r="Y913" s="4">
        <v>50.655000000000001</v>
      </c>
      <c r="Z913" s="4">
        <v>7.7188410000000003</v>
      </c>
      <c r="AA913" s="10">
        <v>7.7619248874000002</v>
      </c>
      <c r="AB913" s="10">
        <v>7.6962092629000001</v>
      </c>
      <c r="AC913" s="4">
        <v>5.1009190000000002</v>
      </c>
      <c r="AD913" s="4">
        <v>4.6925045773305998</v>
      </c>
      <c r="AE913" s="4">
        <v>4.8612602515474999</v>
      </c>
      <c r="AF913" s="4">
        <v>6.642118</v>
      </c>
      <c r="AG913" s="4" t="s">
        <v>2934</v>
      </c>
      <c r="AH913" s="4" t="s">
        <v>2934</v>
      </c>
      <c r="AI913" s="4">
        <v>1.0027299999999999</v>
      </c>
      <c r="AJ913" s="5">
        <v>1.0153270000000001</v>
      </c>
    </row>
    <row r="914" spans="1:36" x14ac:dyDescent="0.3">
      <c r="A914" s="1" t="s">
        <v>908</v>
      </c>
      <c r="B914" s="2">
        <v>10701281</v>
      </c>
      <c r="C914" s="3" t="s">
        <v>2935</v>
      </c>
      <c r="D914" s="4">
        <v>5528.2127890800002</v>
      </c>
      <c r="E914" s="3" t="s">
        <v>2976</v>
      </c>
      <c r="F914" s="3" t="s">
        <v>2977</v>
      </c>
      <c r="G914" s="3" t="s">
        <v>3076</v>
      </c>
      <c r="H914" s="3" t="s">
        <v>3076</v>
      </c>
      <c r="I914" s="3" t="s">
        <v>3386</v>
      </c>
      <c r="J914" s="4">
        <v>21.972920999999999</v>
      </c>
      <c r="K914" s="4">
        <v>-7.5366569999999999</v>
      </c>
      <c r="L914" s="4">
        <v>-6.0488679999999997</v>
      </c>
      <c r="M914" s="4">
        <v>-4.1641339999999998</v>
      </c>
      <c r="N914" s="4">
        <v>27.417391304347799</v>
      </c>
      <c r="O914" s="4">
        <v>18.110281000000001</v>
      </c>
      <c r="P914" s="4">
        <v>1.7311810000000001</v>
      </c>
      <c r="Q914" s="4">
        <v>19.842158999999999</v>
      </c>
      <c r="R914" s="4">
        <v>27.303227</v>
      </c>
      <c r="S914" s="3" t="s">
        <v>4652</v>
      </c>
      <c r="T914" s="4">
        <v>31.53</v>
      </c>
      <c r="U914" s="4">
        <v>5528.2127890800002</v>
      </c>
      <c r="V914" s="10">
        <v>7750.3077890000004</v>
      </c>
      <c r="W914" s="4">
        <v>3.7424674912781501</v>
      </c>
      <c r="X914" s="4">
        <v>34.879199999999997</v>
      </c>
      <c r="Y914" s="4">
        <v>23.58</v>
      </c>
      <c r="Z914" s="4">
        <v>27.441253</v>
      </c>
      <c r="AA914" s="10">
        <v>25.657091707999999</v>
      </c>
      <c r="AB914" s="10">
        <v>27.3740688649</v>
      </c>
      <c r="AC914" s="4">
        <v>18.085588999999999</v>
      </c>
      <c r="AD914" s="4">
        <v>14.9157223734264</v>
      </c>
      <c r="AE914" s="4">
        <v>17.255368530868601</v>
      </c>
      <c r="AF914" s="4">
        <v>19.842158999999999</v>
      </c>
      <c r="AG914" s="4">
        <v>16.192217575066199</v>
      </c>
      <c r="AH914" s="4">
        <v>19.0043610677359</v>
      </c>
      <c r="AI914" s="4">
        <v>1.7311810000000001</v>
      </c>
      <c r="AJ914" s="4">
        <v>1.758505</v>
      </c>
    </row>
    <row r="915" spans="1:36" x14ac:dyDescent="0.3">
      <c r="A915" s="1" t="s">
        <v>909</v>
      </c>
      <c r="B915" s="2">
        <v>4092620</v>
      </c>
      <c r="C915" s="3" t="s">
        <v>2935</v>
      </c>
      <c r="D915" s="4">
        <v>9984.8411251199996</v>
      </c>
      <c r="E915" s="3" t="s">
        <v>3090</v>
      </c>
      <c r="F915" s="3" t="s">
        <v>3090</v>
      </c>
      <c r="G915" s="3" t="s">
        <v>3130</v>
      </c>
      <c r="H915" s="3" t="s">
        <v>3130</v>
      </c>
      <c r="I915" s="3" t="s">
        <v>3131</v>
      </c>
      <c r="J915" s="4">
        <v>-2.1001620000000001</v>
      </c>
      <c r="K915" s="4">
        <v>-4.3157899999999998</v>
      </c>
      <c r="L915" s="4">
        <v>-6.625578</v>
      </c>
      <c r="M915" s="4">
        <v>-6.0222280000000001</v>
      </c>
      <c r="N915" s="4">
        <v>18.280543000000002</v>
      </c>
      <c r="O915" s="4" t="s">
        <v>2924</v>
      </c>
      <c r="P915" s="4">
        <v>1.615426</v>
      </c>
      <c r="Q915" s="4">
        <v>16.165361000000001</v>
      </c>
      <c r="R915" s="4" t="s">
        <v>2924</v>
      </c>
      <c r="S915" s="3" t="s">
        <v>4653</v>
      </c>
      <c r="T915" s="4">
        <v>36.36</v>
      </c>
      <c r="U915" s="4">
        <v>9984.8411251199996</v>
      </c>
      <c r="V915" s="10">
        <v>17424.756125</v>
      </c>
      <c r="W915" s="4">
        <v>3.5808580858085799</v>
      </c>
      <c r="X915" s="4">
        <v>41.78</v>
      </c>
      <c r="Y915" s="4">
        <v>33.57</v>
      </c>
      <c r="Z915" s="4">
        <v>18.280543000000002</v>
      </c>
      <c r="AA915" s="10">
        <v>17.0320404721</v>
      </c>
      <c r="AB915" s="10">
        <v>18.286427005099998</v>
      </c>
      <c r="AC915" s="4">
        <v>8.8849730000000005</v>
      </c>
      <c r="AD915" s="4">
        <v>7.7402856500780004</v>
      </c>
      <c r="AE915" s="4">
        <v>8.0129677361765008</v>
      </c>
      <c r="AF915" s="4">
        <v>16.165361000000001</v>
      </c>
      <c r="AG915" s="4">
        <v>13.660870685133</v>
      </c>
      <c r="AH915" s="4">
        <v>14.8521658434545</v>
      </c>
      <c r="AI915" s="4">
        <v>1.615426</v>
      </c>
      <c r="AJ915" s="4">
        <v>2.6023480000000001</v>
      </c>
    </row>
    <row r="916" spans="1:36" x14ac:dyDescent="0.3">
      <c r="A916" s="1" t="s">
        <v>910</v>
      </c>
      <c r="B916" s="2">
        <v>103163</v>
      </c>
      <c r="C916" s="3" t="s">
        <v>2935</v>
      </c>
      <c r="D916" s="4">
        <v>18236.5415436</v>
      </c>
      <c r="E916" s="3" t="s">
        <v>2976</v>
      </c>
      <c r="F916" s="3" t="s">
        <v>2977</v>
      </c>
      <c r="G916" s="3" t="s">
        <v>3127</v>
      </c>
      <c r="H916" s="3" t="s">
        <v>3150</v>
      </c>
      <c r="I916" s="3" t="s">
        <v>2979</v>
      </c>
      <c r="J916" s="4">
        <v>16.119</v>
      </c>
      <c r="K916" s="4">
        <v>-7.3315700000000001</v>
      </c>
      <c r="L916" s="4">
        <v>-5.5989890000000004</v>
      </c>
      <c r="M916" s="4">
        <v>-5.3470760000000004</v>
      </c>
      <c r="N916" s="4">
        <v>33.149532710280397</v>
      </c>
      <c r="O916" s="4">
        <v>17.291895</v>
      </c>
      <c r="P916" s="4">
        <v>3.3561209999999999</v>
      </c>
      <c r="Q916" s="4">
        <v>22.192488999999998</v>
      </c>
      <c r="R916" s="4">
        <v>28.656348000000001</v>
      </c>
      <c r="S916" s="3" t="s">
        <v>4654</v>
      </c>
      <c r="T916" s="4">
        <v>283.76</v>
      </c>
      <c r="U916" s="4">
        <v>18236.5415436</v>
      </c>
      <c r="V916" s="10">
        <v>24812.095542999999</v>
      </c>
      <c r="W916" s="4">
        <v>3.4536227798139301</v>
      </c>
      <c r="X916" s="4">
        <v>317.73</v>
      </c>
      <c r="Y916" s="4">
        <v>223.06</v>
      </c>
      <c r="Z916" s="4">
        <v>35.47</v>
      </c>
      <c r="AA916" s="10">
        <v>47.746125759199998</v>
      </c>
      <c r="AB916" s="10">
        <v>32.284709817600003</v>
      </c>
      <c r="AC916" s="4">
        <v>14.158599000000001</v>
      </c>
      <c r="AD916" s="4">
        <v>13.6312092745705</v>
      </c>
      <c r="AE916" s="4">
        <v>14.095107252179099</v>
      </c>
      <c r="AF916" s="4">
        <v>22.192488999999998</v>
      </c>
      <c r="AG916" s="4">
        <v>20.257664170174198</v>
      </c>
      <c r="AH916" s="4">
        <v>20.274132592692499</v>
      </c>
      <c r="AI916" s="4">
        <v>3.3561209999999999</v>
      </c>
      <c r="AJ916" s="4">
        <v>3.3561209999999999</v>
      </c>
    </row>
    <row r="917" spans="1:36" x14ac:dyDescent="0.3">
      <c r="A917" s="1" t="s">
        <v>911</v>
      </c>
      <c r="B917" s="2">
        <v>9956430</v>
      </c>
      <c r="C917" s="3" t="s">
        <v>2956</v>
      </c>
      <c r="D917" s="4">
        <v>1120.19529883</v>
      </c>
      <c r="E917" s="3" t="s">
        <v>2920</v>
      </c>
      <c r="F917" s="3" t="s">
        <v>2960</v>
      </c>
      <c r="G917" s="3" t="s">
        <v>2961</v>
      </c>
      <c r="H917" s="3" t="s">
        <v>3085</v>
      </c>
      <c r="I917" s="3" t="s">
        <v>3106</v>
      </c>
      <c r="J917" s="4">
        <v>61.721907999999999</v>
      </c>
      <c r="K917" s="4">
        <v>-5.7479389999999997</v>
      </c>
      <c r="L917" s="4">
        <v>-4.3051899999999996</v>
      </c>
      <c r="M917" s="4">
        <v>-13.021739</v>
      </c>
      <c r="N917" s="4" t="s">
        <v>2924</v>
      </c>
      <c r="O917" s="4" t="s">
        <v>2924</v>
      </c>
      <c r="P917" s="4">
        <v>34.196581000000002</v>
      </c>
      <c r="Q917" s="4" t="s">
        <v>2924</v>
      </c>
      <c r="R917" s="4" t="s">
        <v>2924</v>
      </c>
      <c r="S917" s="3" t="s">
        <v>4655</v>
      </c>
      <c r="T917" s="4">
        <v>40.01</v>
      </c>
      <c r="U917" s="4">
        <v>1120.19529883</v>
      </c>
      <c r="V917" s="10">
        <v>1279.8312980000001</v>
      </c>
      <c r="W917" s="4">
        <v>0</v>
      </c>
      <c r="X917" s="4">
        <v>60.12</v>
      </c>
      <c r="Y917" s="4">
        <v>24.01</v>
      </c>
      <c r="Z917" s="4" t="s">
        <v>2924</v>
      </c>
      <c r="AA917" s="10" t="s">
        <v>2924</v>
      </c>
      <c r="AB917" s="10" t="s">
        <v>2924</v>
      </c>
      <c r="AC917" s="4">
        <v>8.3610299999999995</v>
      </c>
      <c r="AD917" s="4">
        <v>6.6069483180777002</v>
      </c>
      <c r="AE917" s="4">
        <v>7.7003125716170997</v>
      </c>
      <c r="AF917" s="4" t="s">
        <v>2924</v>
      </c>
      <c r="AG917" s="4" t="s">
        <v>2924</v>
      </c>
      <c r="AH917" s="4" t="s">
        <v>2924</v>
      </c>
      <c r="AI917" s="4">
        <v>34.196581000000002</v>
      </c>
      <c r="AJ917" s="4">
        <v>49.825654</v>
      </c>
    </row>
    <row r="918" spans="1:36" x14ac:dyDescent="0.3">
      <c r="A918" s="1" t="s">
        <v>912</v>
      </c>
      <c r="B918" s="2">
        <v>111417204</v>
      </c>
      <c r="C918" s="3" t="s">
        <v>6647</v>
      </c>
      <c r="D918" s="4">
        <v>699.64769999999999</v>
      </c>
      <c r="E918" s="3" t="s">
        <v>2930</v>
      </c>
      <c r="F918" s="3" t="s">
        <v>2953</v>
      </c>
      <c r="G918" s="3" t="s">
        <v>2954</v>
      </c>
      <c r="H918" s="3" t="s">
        <v>2955</v>
      </c>
      <c r="I918" s="3"/>
      <c r="J918" s="4">
        <v>64.518664000000001</v>
      </c>
      <c r="K918" s="4">
        <v>164.66498100000001</v>
      </c>
      <c r="L918" s="4">
        <v>45.482973999999999</v>
      </c>
      <c r="M918" s="4">
        <v>-8.2401929999999997</v>
      </c>
      <c r="N918" s="4" t="s">
        <v>2934</v>
      </c>
      <c r="O918" s="4" t="s">
        <v>2934</v>
      </c>
      <c r="P918" s="4" t="s">
        <v>2934</v>
      </c>
      <c r="Q918" s="4" t="s">
        <v>2934</v>
      </c>
      <c r="R918" s="4" t="s">
        <v>2934</v>
      </c>
      <c r="S918" s="3" t="s">
        <v>6648</v>
      </c>
      <c r="T918" s="4">
        <v>41.71</v>
      </c>
      <c r="U918" s="4">
        <v>699.64769999999999</v>
      </c>
      <c r="V918" s="10" t="s">
        <v>2934</v>
      </c>
      <c r="W918" s="4">
        <v>0</v>
      </c>
      <c r="X918" s="4">
        <v>56.9</v>
      </c>
      <c r="Y918" s="5">
        <v>6.7617000000000003</v>
      </c>
      <c r="Z918" s="4" t="s">
        <v>2934</v>
      </c>
      <c r="AA918" s="10" t="s">
        <v>2934</v>
      </c>
      <c r="AB918" s="10" t="s">
        <v>2934</v>
      </c>
      <c r="AC918" s="4" t="s">
        <v>2934</v>
      </c>
      <c r="AD918" s="4" t="s">
        <v>2934</v>
      </c>
      <c r="AE918" s="4" t="s">
        <v>2934</v>
      </c>
      <c r="AF918" s="4" t="s">
        <v>2934</v>
      </c>
      <c r="AG918" s="4" t="s">
        <v>2934</v>
      </c>
      <c r="AH918" s="4" t="s">
        <v>2934</v>
      </c>
      <c r="AI918" s="4" t="s">
        <v>2934</v>
      </c>
      <c r="AJ918" s="4" t="s">
        <v>2934</v>
      </c>
    </row>
    <row r="919" spans="1:36" x14ac:dyDescent="0.3">
      <c r="A919" s="1" t="s">
        <v>913</v>
      </c>
      <c r="B919" s="2">
        <v>13586222</v>
      </c>
      <c r="C919" s="3" t="s">
        <v>2940</v>
      </c>
      <c r="D919" s="4">
        <v>628.93100000000004</v>
      </c>
      <c r="E919" s="3" t="s">
        <v>2930</v>
      </c>
      <c r="F919" s="3" t="s">
        <v>2953</v>
      </c>
      <c r="G919" s="3" t="s">
        <v>2954</v>
      </c>
      <c r="H919" s="3" t="s">
        <v>2955</v>
      </c>
      <c r="I919" s="3"/>
      <c r="J919" s="4">
        <v>34.331282000000002</v>
      </c>
      <c r="K919" s="4">
        <v>12.015866000000001</v>
      </c>
      <c r="L919" s="4">
        <v>7.2130419999999997</v>
      </c>
      <c r="M919" s="4">
        <v>-2.9512839999999998</v>
      </c>
      <c r="N919" s="4" t="s">
        <v>2934</v>
      </c>
      <c r="O919" s="4" t="s">
        <v>2934</v>
      </c>
      <c r="P919" s="4" t="s">
        <v>2934</v>
      </c>
      <c r="Q919" s="4" t="s">
        <v>2934</v>
      </c>
      <c r="R919" s="4" t="s">
        <v>2934</v>
      </c>
      <c r="S919" s="3" t="s">
        <v>4656</v>
      </c>
      <c r="T919" s="4">
        <v>48.08</v>
      </c>
      <c r="U919" s="4">
        <v>628.93100000000004</v>
      </c>
      <c r="V919" s="10" t="s">
        <v>2934</v>
      </c>
      <c r="W919" s="4">
        <v>0.77837033951260204</v>
      </c>
      <c r="X919" s="4">
        <v>50.09</v>
      </c>
      <c r="Y919" s="4">
        <v>34.29</v>
      </c>
      <c r="Z919" s="4" t="s">
        <v>2934</v>
      </c>
      <c r="AA919" s="10" t="s">
        <v>2934</v>
      </c>
      <c r="AB919" s="10" t="s">
        <v>2934</v>
      </c>
      <c r="AC919" s="4" t="s">
        <v>2934</v>
      </c>
      <c r="AD919" s="4" t="s">
        <v>2934</v>
      </c>
      <c r="AE919" s="4" t="s">
        <v>2934</v>
      </c>
      <c r="AF919" s="4" t="s">
        <v>2934</v>
      </c>
      <c r="AG919" s="4" t="s">
        <v>2934</v>
      </c>
      <c r="AH919" s="4" t="s">
        <v>2934</v>
      </c>
      <c r="AI919" s="4" t="s">
        <v>2934</v>
      </c>
      <c r="AJ919" s="4" t="s">
        <v>2934</v>
      </c>
    </row>
    <row r="920" spans="1:36" x14ac:dyDescent="0.3">
      <c r="A920" s="1" t="s">
        <v>914</v>
      </c>
      <c r="B920" s="2">
        <v>4914403</v>
      </c>
      <c r="C920" s="3" t="s">
        <v>2935</v>
      </c>
      <c r="D920" s="4">
        <v>716.61627280000005</v>
      </c>
      <c r="E920" s="3" t="s">
        <v>2925</v>
      </c>
      <c r="F920" s="3" t="s">
        <v>2996</v>
      </c>
      <c r="G920" s="3" t="s">
        <v>3230</v>
      </c>
      <c r="H920" s="3" t="s">
        <v>3428</v>
      </c>
      <c r="I920" s="3" t="s">
        <v>3429</v>
      </c>
      <c r="J920" s="4">
        <v>-11.633741000000001</v>
      </c>
      <c r="K920" s="4">
        <v>-11.494975</v>
      </c>
      <c r="L920" s="4">
        <v>-2.7269589999999999</v>
      </c>
      <c r="M920" s="4">
        <v>-6.5649870000000004</v>
      </c>
      <c r="N920" s="4">
        <v>11.362902999999999</v>
      </c>
      <c r="O920" s="4">
        <v>10.417745</v>
      </c>
      <c r="P920" s="4">
        <v>1.5095350000000001</v>
      </c>
      <c r="Q920" s="4">
        <v>5.3516500000000002</v>
      </c>
      <c r="R920" s="4">
        <v>12.091139999999999</v>
      </c>
      <c r="S920" s="3" t="s">
        <v>4657</v>
      </c>
      <c r="T920" s="4">
        <v>28.18</v>
      </c>
      <c r="U920" s="4">
        <v>716.61627280000005</v>
      </c>
      <c r="V920" s="10">
        <v>707.80927199999996</v>
      </c>
      <c r="W920" s="4">
        <v>5.5358410220014198</v>
      </c>
      <c r="X920" s="4">
        <v>35.615000000000002</v>
      </c>
      <c r="Y920" s="4">
        <v>26.53</v>
      </c>
      <c r="Z920" s="4">
        <v>11.362902999999999</v>
      </c>
      <c r="AA920" s="10">
        <v>12.225596529200001</v>
      </c>
      <c r="AB920" s="10">
        <v>12.3056768558</v>
      </c>
      <c r="AC920" s="4">
        <v>1.1117429999999999</v>
      </c>
      <c r="AD920" s="4">
        <v>1.1298735286135999</v>
      </c>
      <c r="AE920" s="4">
        <v>1.1314991159779</v>
      </c>
      <c r="AF920" s="4">
        <v>5.3516500000000002</v>
      </c>
      <c r="AG920" s="4">
        <v>7.8601806996113002</v>
      </c>
      <c r="AH920" s="4">
        <v>8.0250484353740994</v>
      </c>
      <c r="AI920" s="4">
        <v>1.5095350000000001</v>
      </c>
      <c r="AJ920" s="4">
        <v>1.668147</v>
      </c>
    </row>
    <row r="921" spans="1:36" x14ac:dyDescent="0.3">
      <c r="A921" s="1" t="s">
        <v>915</v>
      </c>
      <c r="B921" s="2">
        <v>4247877</v>
      </c>
      <c r="C921" s="3" t="s">
        <v>2919</v>
      </c>
      <c r="D921" s="4">
        <v>6390.69830009</v>
      </c>
      <c r="E921" s="3" t="s">
        <v>2925</v>
      </c>
      <c r="F921" s="3" t="s">
        <v>2926</v>
      </c>
      <c r="G921" s="3" t="s">
        <v>3081</v>
      </c>
      <c r="H921" s="3" t="s">
        <v>3081</v>
      </c>
      <c r="I921" s="3" t="s">
        <v>2965</v>
      </c>
      <c r="J921" s="4">
        <v>-33.125368000000002</v>
      </c>
      <c r="K921" s="4">
        <v>5.3793360000000003</v>
      </c>
      <c r="L921" s="4">
        <v>11.698781</v>
      </c>
      <c r="M921" s="4">
        <v>-3.6792129999999998</v>
      </c>
      <c r="N921" s="4">
        <v>28.984694000000001</v>
      </c>
      <c r="O921" s="4">
        <v>9.6978489999999997</v>
      </c>
      <c r="P921" s="4" t="s">
        <v>2924</v>
      </c>
      <c r="Q921" s="4">
        <v>17.304334999999998</v>
      </c>
      <c r="R921" s="4">
        <v>11.594892</v>
      </c>
      <c r="S921" s="3" t="s">
        <v>4658</v>
      </c>
      <c r="T921" s="4">
        <v>56.81</v>
      </c>
      <c r="U921" s="4">
        <v>6390.69830009</v>
      </c>
      <c r="V921" s="10">
        <v>7733.8783000000003</v>
      </c>
      <c r="W921" s="4">
        <v>0</v>
      </c>
      <c r="X921" s="4">
        <v>86.284999999999997</v>
      </c>
      <c r="Y921" s="4">
        <v>47.1</v>
      </c>
      <c r="Z921" s="4">
        <v>28.984694000000001</v>
      </c>
      <c r="AA921" s="10">
        <v>11.7758016707</v>
      </c>
      <c r="AB921" s="10">
        <v>12.6789073955</v>
      </c>
      <c r="AC921" s="4">
        <v>2.7635879999999999</v>
      </c>
      <c r="AD921" s="4">
        <v>2.6947664192395</v>
      </c>
      <c r="AE921" s="4">
        <v>2.7436524164388998</v>
      </c>
      <c r="AF921" s="4">
        <v>17.304334999999998</v>
      </c>
      <c r="AG921" s="4">
        <v>9.7277658124907003</v>
      </c>
      <c r="AH921" s="4">
        <v>9.9549353810393999</v>
      </c>
      <c r="AI921" s="4" t="s">
        <v>2924</v>
      </c>
      <c r="AJ921" s="4" t="s">
        <v>2924</v>
      </c>
    </row>
    <row r="922" spans="1:36" x14ac:dyDescent="0.3">
      <c r="A922" s="1" t="s">
        <v>916</v>
      </c>
      <c r="B922" s="2">
        <v>4090259</v>
      </c>
      <c r="C922" s="3" t="s">
        <v>2919</v>
      </c>
      <c r="D922" s="4">
        <v>4554.3920821000002</v>
      </c>
      <c r="E922" s="3" t="s">
        <v>2930</v>
      </c>
      <c r="F922" s="3" t="s">
        <v>2953</v>
      </c>
      <c r="G922" s="3" t="s">
        <v>2953</v>
      </c>
      <c r="H922" s="3" t="s">
        <v>3040</v>
      </c>
      <c r="I922" s="3" t="s">
        <v>3211</v>
      </c>
      <c r="J922" s="4">
        <v>1.667157</v>
      </c>
      <c r="K922" s="4">
        <v>2.9902639999999998</v>
      </c>
      <c r="L922" s="4">
        <v>0.232041</v>
      </c>
      <c r="M922" s="4">
        <v>0.20297699999999999</v>
      </c>
      <c r="N922" s="4">
        <v>15.061745999999999</v>
      </c>
      <c r="O922" s="4">
        <v>6.9274969999999998</v>
      </c>
      <c r="P922" s="4">
        <v>3.3445170000000002</v>
      </c>
      <c r="Q922" s="4">
        <v>5.6159600000000003</v>
      </c>
      <c r="R922" s="4">
        <v>10.482576999999999</v>
      </c>
      <c r="S922" s="3" t="s">
        <v>4659</v>
      </c>
      <c r="T922" s="4">
        <v>103.67</v>
      </c>
      <c r="U922" s="4">
        <v>4554.3920821000002</v>
      </c>
      <c r="V922" s="10">
        <v>4648.8920820000003</v>
      </c>
      <c r="W922" s="4">
        <v>0</v>
      </c>
      <c r="X922" s="4">
        <v>117.66</v>
      </c>
      <c r="Y922" s="4">
        <v>91.07</v>
      </c>
      <c r="Z922" s="4">
        <v>15.061745999999999</v>
      </c>
      <c r="AA922" s="10">
        <v>10.9590054758</v>
      </c>
      <c r="AB922" s="10">
        <v>12.0470447147</v>
      </c>
      <c r="AC922" s="4">
        <v>1.191962</v>
      </c>
      <c r="AD922" s="4">
        <v>1.1040088019733001</v>
      </c>
      <c r="AE922" s="4">
        <v>1.1646711534412</v>
      </c>
      <c r="AF922" s="4">
        <v>5.6159600000000003</v>
      </c>
      <c r="AG922" s="4">
        <v>6.3812222747026004</v>
      </c>
      <c r="AH922" s="4">
        <v>6.8735997166159999</v>
      </c>
      <c r="AI922" s="4">
        <v>3.3445170000000002</v>
      </c>
      <c r="AJ922" s="4">
        <v>18.757010999999999</v>
      </c>
    </row>
    <row r="923" spans="1:36" x14ac:dyDescent="0.3">
      <c r="A923" s="1" t="s">
        <v>917</v>
      </c>
      <c r="B923" s="2">
        <v>20309326</v>
      </c>
      <c r="C923" s="3" t="s">
        <v>2919</v>
      </c>
      <c r="D923" s="4">
        <v>2049.5161459599999</v>
      </c>
      <c r="E923" s="3" t="s">
        <v>2945</v>
      </c>
      <c r="F923" s="3" t="s">
        <v>2946</v>
      </c>
      <c r="G923" s="3" t="s">
        <v>2947</v>
      </c>
      <c r="H923" s="3" t="s">
        <v>2989</v>
      </c>
      <c r="I923" s="3" t="s">
        <v>3430</v>
      </c>
      <c r="J923" s="4">
        <v>3.8104089999999999</v>
      </c>
      <c r="K923" s="4">
        <v>3.7140200000000001</v>
      </c>
      <c r="L923" s="4">
        <v>-0.79928999999999994</v>
      </c>
      <c r="M923" s="4">
        <v>-8.4426229999999993</v>
      </c>
      <c r="N923" s="4" t="s">
        <v>2924</v>
      </c>
      <c r="O923" s="4">
        <v>25.916473</v>
      </c>
      <c r="P923" s="4">
        <v>2.663964</v>
      </c>
      <c r="Q923" s="4">
        <v>20.347906999999999</v>
      </c>
      <c r="R923" s="4">
        <v>22.700512</v>
      </c>
      <c r="S923" s="3" t="s">
        <v>4660</v>
      </c>
      <c r="T923" s="4">
        <v>11.17</v>
      </c>
      <c r="U923" s="4">
        <v>2049.5161459599999</v>
      </c>
      <c r="V923" s="10">
        <v>2501.6191450000001</v>
      </c>
      <c r="W923" s="4">
        <v>0</v>
      </c>
      <c r="X923" s="5">
        <v>12.3505</v>
      </c>
      <c r="Y923" s="5">
        <v>6.22</v>
      </c>
      <c r="Z923" s="4" t="s">
        <v>2924</v>
      </c>
      <c r="AA923" s="10">
        <v>19.696702521599999</v>
      </c>
      <c r="AB923" s="10">
        <v>20.865634281599998</v>
      </c>
      <c r="AC923" s="4">
        <v>3.6087669999999998</v>
      </c>
      <c r="AD923" s="4">
        <v>3.5109971079687998</v>
      </c>
      <c r="AE923" s="4">
        <v>3.6034026845720999</v>
      </c>
      <c r="AF923" s="4">
        <v>20.347906999999999</v>
      </c>
      <c r="AG923" s="4">
        <v>13.581362930589901</v>
      </c>
      <c r="AH923" s="4">
        <v>14.5669548979293</v>
      </c>
      <c r="AI923" s="4">
        <v>2.663964</v>
      </c>
      <c r="AJ923" s="4" t="s">
        <v>2924</v>
      </c>
    </row>
    <row r="924" spans="1:36" x14ac:dyDescent="0.3">
      <c r="A924" s="1" t="s">
        <v>918</v>
      </c>
      <c r="B924" s="2">
        <v>4065540</v>
      </c>
      <c r="C924" s="3" t="s">
        <v>2935</v>
      </c>
      <c r="D924" s="4">
        <v>10500.88289664</v>
      </c>
      <c r="E924" s="3" t="s">
        <v>2930</v>
      </c>
      <c r="F924" s="3" t="s">
        <v>2953</v>
      </c>
      <c r="G924" s="3" t="s">
        <v>2954</v>
      </c>
      <c r="H924" s="3" t="s">
        <v>3244</v>
      </c>
      <c r="I924" s="3" t="s">
        <v>3431</v>
      </c>
      <c r="J924" s="4">
        <v>63.132060000000003</v>
      </c>
      <c r="K924" s="4">
        <v>7.4352479999999996</v>
      </c>
      <c r="L924" s="4">
        <v>-8.4500499999999992</v>
      </c>
      <c r="M924" s="4">
        <v>-6.6594480000000003</v>
      </c>
      <c r="N924" s="4">
        <v>35.4094993581515</v>
      </c>
      <c r="O924" s="4">
        <v>16.214692255900701</v>
      </c>
      <c r="P924" s="4">
        <v>6.7404640000000002</v>
      </c>
      <c r="Q924" s="4" t="s">
        <v>2934</v>
      </c>
      <c r="R924" s="4" t="s">
        <v>2934</v>
      </c>
      <c r="S924" s="3" t="s">
        <v>4661</v>
      </c>
      <c r="T924" s="4">
        <v>275.83999999999997</v>
      </c>
      <c r="U924" s="4">
        <v>10500.88289664</v>
      </c>
      <c r="V924" s="10" t="s">
        <v>2934</v>
      </c>
      <c r="W924" s="4">
        <v>1.16009280742459</v>
      </c>
      <c r="X924" s="5">
        <v>324.06</v>
      </c>
      <c r="Y924" s="5">
        <v>162.72</v>
      </c>
      <c r="Z924" s="4">
        <v>35.409498999999997</v>
      </c>
      <c r="AA924" s="10">
        <v>22.269406208300001</v>
      </c>
      <c r="AB924" s="10">
        <v>30.510506790299999</v>
      </c>
      <c r="AC924" s="4" t="s">
        <v>2934</v>
      </c>
      <c r="AD924" s="4" t="s">
        <v>2934</v>
      </c>
      <c r="AE924" s="4" t="s">
        <v>2934</v>
      </c>
      <c r="AF924" s="4" t="s">
        <v>2934</v>
      </c>
      <c r="AG924" s="4" t="s">
        <v>2934</v>
      </c>
      <c r="AH924" s="4" t="s">
        <v>2934</v>
      </c>
      <c r="AI924" s="4">
        <v>6.7404640000000002</v>
      </c>
      <c r="AJ924" s="4">
        <v>7.3424189999999996</v>
      </c>
    </row>
    <row r="925" spans="1:36" x14ac:dyDescent="0.3">
      <c r="A925" s="1" t="s">
        <v>919</v>
      </c>
      <c r="B925" s="2">
        <v>4050636</v>
      </c>
      <c r="C925" s="3" t="s">
        <v>2935</v>
      </c>
      <c r="D925" s="4">
        <v>15327.882554399999</v>
      </c>
      <c r="E925" s="3" t="s">
        <v>2930</v>
      </c>
      <c r="F925" s="3" t="s">
        <v>2957</v>
      </c>
      <c r="G925" s="3" t="s">
        <v>2957</v>
      </c>
      <c r="H925" s="3" t="s">
        <v>3281</v>
      </c>
      <c r="I925" s="3" t="s">
        <v>3282</v>
      </c>
      <c r="J925" s="4">
        <v>0.84831999999999996</v>
      </c>
      <c r="K925" s="4">
        <v>-7.9638710000000001</v>
      </c>
      <c r="L925" s="4">
        <v>-5.3678990000000004</v>
      </c>
      <c r="M925" s="4">
        <v>-1.700615</v>
      </c>
      <c r="N925" s="4">
        <v>5.581220657277</v>
      </c>
      <c r="O925" s="4">
        <v>2.9388160000000001</v>
      </c>
      <c r="P925" s="4">
        <v>1.0000340000000001</v>
      </c>
      <c r="Q925" s="4">
        <v>6.0640859999999996</v>
      </c>
      <c r="R925" s="4">
        <v>4.7725569999999999</v>
      </c>
      <c r="S925" s="3" t="s">
        <v>4662</v>
      </c>
      <c r="T925" s="4">
        <v>356.64</v>
      </c>
      <c r="U925" s="4">
        <v>15327.882554399999</v>
      </c>
      <c r="V925" s="10">
        <v>17115.882554</v>
      </c>
      <c r="W925" s="4">
        <v>2.1730596680125598</v>
      </c>
      <c r="X925" s="4">
        <v>407.3</v>
      </c>
      <c r="Y925" s="4">
        <v>343.76</v>
      </c>
      <c r="Z925" s="4">
        <v>5.660952</v>
      </c>
      <c r="AA925" s="10">
        <v>6.0019387149999996</v>
      </c>
      <c r="AB925" s="10">
        <v>6.1599238092000004</v>
      </c>
      <c r="AC925" s="4">
        <v>1.041334</v>
      </c>
      <c r="AD925" s="4">
        <v>1.0417774463009</v>
      </c>
      <c r="AE925" s="4">
        <v>1.0714549048323001</v>
      </c>
      <c r="AF925" s="4">
        <v>6.0640859999999996</v>
      </c>
      <c r="AG925" s="4" t="s">
        <v>2934</v>
      </c>
      <c r="AH925" s="4" t="s">
        <v>2934</v>
      </c>
      <c r="AI925" s="4">
        <v>1.0000340000000001</v>
      </c>
      <c r="AJ925" s="4">
        <v>1.0000340000000001</v>
      </c>
    </row>
    <row r="926" spans="1:36" x14ac:dyDescent="0.3">
      <c r="A926" s="1" t="s">
        <v>920</v>
      </c>
      <c r="B926" s="2">
        <v>8603803</v>
      </c>
      <c r="C926" s="3" t="s">
        <v>2919</v>
      </c>
      <c r="D926" s="4">
        <v>14127.436184530001</v>
      </c>
      <c r="E926" s="3" t="s">
        <v>3090</v>
      </c>
      <c r="F926" s="3" t="s">
        <v>3090</v>
      </c>
      <c r="G926" s="3" t="s">
        <v>3091</v>
      </c>
      <c r="H926" s="3" t="s">
        <v>3091</v>
      </c>
      <c r="I926" s="3" t="s">
        <v>3092</v>
      </c>
      <c r="J926" s="4">
        <v>19.560140000000001</v>
      </c>
      <c r="K926" s="4">
        <v>-0.35685299999999998</v>
      </c>
      <c r="L926" s="4">
        <v>-4.5673450000000004</v>
      </c>
      <c r="M926" s="4">
        <v>-0.77531899999999998</v>
      </c>
      <c r="N926" s="4">
        <v>20.476666999999999</v>
      </c>
      <c r="O926" s="4" t="s">
        <v>2924</v>
      </c>
      <c r="P926" s="4">
        <v>1.409171</v>
      </c>
      <c r="Q926" s="4">
        <v>9.7613199999999996</v>
      </c>
      <c r="R926" s="4" t="s">
        <v>2924</v>
      </c>
      <c r="S926" s="3" t="s">
        <v>4663</v>
      </c>
      <c r="T926" s="4">
        <v>61.43</v>
      </c>
      <c r="U926" s="4">
        <v>14127.436184530001</v>
      </c>
      <c r="V926" s="10">
        <v>27947.636183999999</v>
      </c>
      <c r="W926" s="4">
        <v>4.3464105485918898</v>
      </c>
      <c r="X926" s="4">
        <v>65.47</v>
      </c>
      <c r="Y926" s="4">
        <v>48.04</v>
      </c>
      <c r="Z926" s="4">
        <v>20.476666999999999</v>
      </c>
      <c r="AA926" s="10">
        <v>15.202811393999999</v>
      </c>
      <c r="AB926" s="10">
        <v>15.9982707387</v>
      </c>
      <c r="AC926" s="4">
        <v>4.837072</v>
      </c>
      <c r="AD926" s="4">
        <v>4.7049568604822003</v>
      </c>
      <c r="AE926" s="4">
        <v>4.8162386283123997</v>
      </c>
      <c r="AF926" s="4">
        <v>9.7613199999999996</v>
      </c>
      <c r="AG926" s="4">
        <v>10.1406969936767</v>
      </c>
      <c r="AH926" s="4">
        <v>10.6307795047132</v>
      </c>
      <c r="AI926" s="4">
        <v>1.409171</v>
      </c>
      <c r="AJ926" s="4">
        <v>1.837461</v>
      </c>
    </row>
    <row r="927" spans="1:36" x14ac:dyDescent="0.3">
      <c r="A927" s="1" t="s">
        <v>921</v>
      </c>
      <c r="B927" s="2">
        <v>4100046</v>
      </c>
      <c r="C927" s="3" t="s">
        <v>2935</v>
      </c>
      <c r="D927" s="4">
        <v>1163.4663776899999</v>
      </c>
      <c r="E927" s="3" t="s">
        <v>2925</v>
      </c>
      <c r="F927" s="3" t="s">
        <v>2980</v>
      </c>
      <c r="G927" s="3" t="s">
        <v>2981</v>
      </c>
      <c r="H927" s="3" t="s">
        <v>2982</v>
      </c>
      <c r="I927" s="3" t="s">
        <v>3432</v>
      </c>
      <c r="J927" s="4">
        <v>21.203952999999998</v>
      </c>
      <c r="K927" s="4">
        <v>2.6636229999999999</v>
      </c>
      <c r="L927" s="4">
        <v>1.124438</v>
      </c>
      <c r="M927" s="4">
        <v>0.222883</v>
      </c>
      <c r="N927" s="4">
        <v>90.536912999999998</v>
      </c>
      <c r="O927" s="4">
        <v>2.7296640000000001</v>
      </c>
      <c r="P927" s="4">
        <v>4.6119659999999998</v>
      </c>
      <c r="Q927" s="4">
        <v>5.7911840000000003</v>
      </c>
      <c r="R927" s="4">
        <v>3.3518430000000001</v>
      </c>
      <c r="S927" s="3" t="s">
        <v>4664</v>
      </c>
      <c r="T927" s="4">
        <v>13.49</v>
      </c>
      <c r="U927" s="4">
        <v>1163.4663776899999</v>
      </c>
      <c r="V927" s="10">
        <v>1567.841377</v>
      </c>
      <c r="W927" s="4">
        <v>0</v>
      </c>
      <c r="X927" s="4">
        <v>13.53</v>
      </c>
      <c r="Y927" s="4">
        <v>6.37</v>
      </c>
      <c r="Z927" s="4">
        <v>90.536912999999998</v>
      </c>
      <c r="AA927" s="10">
        <v>34.351922587200001</v>
      </c>
      <c r="AB927" s="10">
        <v>107.92</v>
      </c>
      <c r="AC927" s="4">
        <v>2.0618120000000002</v>
      </c>
      <c r="AD927" s="4">
        <v>1.9801107269206999</v>
      </c>
      <c r="AE927" s="4">
        <v>2.0477740964328</v>
      </c>
      <c r="AF927" s="4">
        <v>5.7911840000000003</v>
      </c>
      <c r="AG927" s="4">
        <v>4.6717715016348</v>
      </c>
      <c r="AH927" s="4">
        <v>4.9892103043981004</v>
      </c>
      <c r="AI927" s="4">
        <v>4.6119659999999998</v>
      </c>
      <c r="AJ927" s="4" t="s">
        <v>2924</v>
      </c>
    </row>
    <row r="928" spans="1:36" x14ac:dyDescent="0.3">
      <c r="A928" s="1" t="s">
        <v>922</v>
      </c>
      <c r="B928" s="2">
        <v>4600336</v>
      </c>
      <c r="C928" s="3" t="s">
        <v>2940</v>
      </c>
      <c r="D928" s="4">
        <v>619.00415214999998</v>
      </c>
      <c r="E928" s="3" t="s">
        <v>3102</v>
      </c>
      <c r="F928" s="3" t="s">
        <v>3103</v>
      </c>
      <c r="G928" s="3" t="s">
        <v>3104</v>
      </c>
      <c r="H928" s="3" t="s">
        <v>3104</v>
      </c>
      <c r="I928" s="3" t="s">
        <v>3205</v>
      </c>
      <c r="J928" s="4">
        <v>39.410828000000002</v>
      </c>
      <c r="K928" s="4">
        <v>-21.515015999999999</v>
      </c>
      <c r="L928" s="4">
        <v>-7.1087530000000001</v>
      </c>
      <c r="M928" s="4">
        <v>-3.045404</v>
      </c>
      <c r="N928" s="4">
        <v>46.445622999999998</v>
      </c>
      <c r="O928" s="4">
        <v>14.543189</v>
      </c>
      <c r="P928" s="4">
        <v>5.2598380000000002</v>
      </c>
      <c r="Q928" s="4">
        <v>28.366178999999999</v>
      </c>
      <c r="R928" s="4">
        <v>16.037913</v>
      </c>
      <c r="S928" s="3" t="s">
        <v>4665</v>
      </c>
      <c r="T928" s="4">
        <v>17.510000000000002</v>
      </c>
      <c r="U928" s="4">
        <v>619.00415214999998</v>
      </c>
      <c r="V928" s="10">
        <v>540.25515199999995</v>
      </c>
      <c r="W928" s="4">
        <v>0</v>
      </c>
      <c r="X928" s="4">
        <v>28.09</v>
      </c>
      <c r="Y928" s="4">
        <v>10.210000000000001</v>
      </c>
      <c r="Z928" s="4">
        <v>46.445622999999998</v>
      </c>
      <c r="AA928" s="10">
        <v>23.030382743600001</v>
      </c>
      <c r="AB928" s="10">
        <v>23.616524823599999</v>
      </c>
      <c r="AC928" s="4">
        <v>1.3227279999999999</v>
      </c>
      <c r="AD928" s="4">
        <v>0.95923907898299998</v>
      </c>
      <c r="AE928" s="4">
        <v>1.1105501297342</v>
      </c>
      <c r="AF928" s="4">
        <v>28.366178999999999</v>
      </c>
      <c r="AG928" s="4">
        <v>8.7091010971508993</v>
      </c>
      <c r="AH928" s="4">
        <v>9.8983181172763004</v>
      </c>
      <c r="AI928" s="4">
        <v>5.2598380000000002</v>
      </c>
      <c r="AJ928" s="4">
        <v>6.6883119999999998</v>
      </c>
    </row>
    <row r="929" spans="1:36" x14ac:dyDescent="0.3">
      <c r="A929" s="1" t="s">
        <v>923</v>
      </c>
      <c r="B929" s="2">
        <v>4057052</v>
      </c>
      <c r="C929" s="3" t="s">
        <v>2935</v>
      </c>
      <c r="D929" s="4">
        <v>20866.598854650001</v>
      </c>
      <c r="E929" s="3" t="s">
        <v>3090</v>
      </c>
      <c r="F929" s="3" t="s">
        <v>3090</v>
      </c>
      <c r="G929" s="3" t="s">
        <v>3091</v>
      </c>
      <c r="H929" s="3" t="s">
        <v>3091</v>
      </c>
      <c r="I929" s="3" t="s">
        <v>3433</v>
      </c>
      <c r="J929" s="4">
        <v>-6.7616240000000003</v>
      </c>
      <c r="K929" s="4">
        <v>-15.177242</v>
      </c>
      <c r="L929" s="4">
        <v>-7.563707</v>
      </c>
      <c r="M929" s="4">
        <v>-4.317876</v>
      </c>
      <c r="N929" s="4" t="s">
        <v>2924</v>
      </c>
      <c r="O929" s="4" t="s">
        <v>2924</v>
      </c>
      <c r="P929" s="4">
        <v>1.3774999999999999</v>
      </c>
      <c r="Q929" s="4">
        <v>11.683536999999999</v>
      </c>
      <c r="R929" s="4" t="s">
        <v>2924</v>
      </c>
      <c r="S929" s="3" t="s">
        <v>4666</v>
      </c>
      <c r="T929" s="4">
        <v>56.95</v>
      </c>
      <c r="U929" s="4">
        <v>20866.598854650001</v>
      </c>
      <c r="V929" s="10">
        <v>49464.951853999999</v>
      </c>
      <c r="W929" s="4">
        <v>5.0219490781387197</v>
      </c>
      <c r="X929" s="4">
        <v>69.010000000000005</v>
      </c>
      <c r="Y929" s="4">
        <v>52.09</v>
      </c>
      <c r="Z929" s="4" t="s">
        <v>2924</v>
      </c>
      <c r="AA929" s="10">
        <v>12.128633798299999</v>
      </c>
      <c r="AB929" s="10">
        <v>12.493309114500001</v>
      </c>
      <c r="AC929" s="4">
        <v>4.2555769999999997</v>
      </c>
      <c r="AD929" s="4">
        <v>4.0326779100156998</v>
      </c>
      <c r="AE929" s="4">
        <v>4.0363750735039998</v>
      </c>
      <c r="AF929" s="4">
        <v>11.683536999999999</v>
      </c>
      <c r="AG929" s="4">
        <v>12.6637405723013</v>
      </c>
      <c r="AH929" s="4">
        <v>11.6134283616739</v>
      </c>
      <c r="AI929" s="4">
        <v>1.3774999999999999</v>
      </c>
      <c r="AJ929" s="4">
        <v>1.9703839999999999</v>
      </c>
    </row>
    <row r="930" spans="1:36" x14ac:dyDescent="0.3">
      <c r="A930" s="1" t="s">
        <v>924</v>
      </c>
      <c r="B930" s="2">
        <v>4376382</v>
      </c>
      <c r="C930" s="3" t="s">
        <v>2935</v>
      </c>
      <c r="D930" s="4">
        <v>2138.06912797</v>
      </c>
      <c r="E930" s="3" t="s">
        <v>2930</v>
      </c>
      <c r="F930" s="3" t="s">
        <v>2953</v>
      </c>
      <c r="G930" s="3" t="s">
        <v>2953</v>
      </c>
      <c r="H930" s="3" t="s">
        <v>3040</v>
      </c>
      <c r="I930" s="3" t="s">
        <v>3211</v>
      </c>
      <c r="J930" s="4">
        <v>-18.02439</v>
      </c>
      <c r="K930" s="4">
        <v>1.7867960000000001</v>
      </c>
      <c r="L930" s="4">
        <v>-3.5304250000000001</v>
      </c>
      <c r="M930" s="4">
        <v>-4.3540130000000001</v>
      </c>
      <c r="N930" s="4">
        <v>26.278341999999999</v>
      </c>
      <c r="O930" s="4">
        <v>14.812692999999999</v>
      </c>
      <c r="P930" s="4">
        <v>4.2533539999999999</v>
      </c>
      <c r="Q930" s="4">
        <v>11.351158</v>
      </c>
      <c r="R930" s="4">
        <v>20.656275999999998</v>
      </c>
      <c r="S930" s="3" t="s">
        <v>4667</v>
      </c>
      <c r="T930" s="4">
        <v>33.61</v>
      </c>
      <c r="U930" s="4">
        <v>2138.06912797</v>
      </c>
      <c r="V930" s="10">
        <v>2882.405127</v>
      </c>
      <c r="W930" s="4">
        <v>0.59506099375185995</v>
      </c>
      <c r="X930" s="4">
        <v>42.21</v>
      </c>
      <c r="Y930" s="4">
        <v>28.76</v>
      </c>
      <c r="Z930" s="4">
        <v>26.278341999999999</v>
      </c>
      <c r="AA930" s="10">
        <v>10.5811610628</v>
      </c>
      <c r="AB930" s="10">
        <v>10.7823196904</v>
      </c>
      <c r="AC930" s="4">
        <v>3.499288</v>
      </c>
      <c r="AD930" s="4">
        <v>3.2694182637246998</v>
      </c>
      <c r="AE930" s="4">
        <v>3.4142573026348999</v>
      </c>
      <c r="AF930" s="4">
        <v>11.351158</v>
      </c>
      <c r="AG930" s="4">
        <v>8.1555237475731008</v>
      </c>
      <c r="AH930" s="4">
        <v>8.5713902910681004</v>
      </c>
      <c r="AI930" s="4">
        <v>4.2533539999999999</v>
      </c>
      <c r="AJ930" s="4" t="s">
        <v>2924</v>
      </c>
    </row>
    <row r="931" spans="1:36" x14ac:dyDescent="0.3">
      <c r="A931" s="1" t="s">
        <v>925</v>
      </c>
      <c r="B931" s="2">
        <v>4167648</v>
      </c>
      <c r="C931" s="3" t="s">
        <v>2935</v>
      </c>
      <c r="D931" s="4">
        <v>3419.7154383100001</v>
      </c>
      <c r="E931" s="3" t="s">
        <v>2936</v>
      </c>
      <c r="F931" s="3" t="s">
        <v>2937</v>
      </c>
      <c r="G931" s="3" t="s">
        <v>3035</v>
      </c>
      <c r="H931" s="3" t="s">
        <v>3035</v>
      </c>
      <c r="I931" s="3" t="s">
        <v>3434</v>
      </c>
      <c r="J931" s="4">
        <v>36.918367000000003</v>
      </c>
      <c r="K931" s="4">
        <v>36.918367000000003</v>
      </c>
      <c r="L931" s="4">
        <v>11.667776</v>
      </c>
      <c r="M931" s="4">
        <v>-1.5842750000000001</v>
      </c>
      <c r="N931" s="4" t="s">
        <v>2934</v>
      </c>
      <c r="O931" s="4" t="s">
        <v>2934</v>
      </c>
      <c r="P931" s="4" t="s">
        <v>2934</v>
      </c>
      <c r="Q931" s="4">
        <v>10.327970000000001</v>
      </c>
      <c r="R931" s="4" t="s">
        <v>2934</v>
      </c>
      <c r="S931" s="3" t="s">
        <v>4668</v>
      </c>
      <c r="T931" s="4">
        <v>67.09</v>
      </c>
      <c r="U931" s="4">
        <v>3419.7154383100001</v>
      </c>
      <c r="V931" s="10">
        <v>3703.0444379999999</v>
      </c>
      <c r="W931" s="4">
        <v>0</v>
      </c>
      <c r="X931" s="4">
        <v>71.42</v>
      </c>
      <c r="Y931" s="4">
        <v>40.049999999999997</v>
      </c>
      <c r="Z931" s="4" t="s">
        <v>2934</v>
      </c>
      <c r="AA931" s="10">
        <v>25.836638810699998</v>
      </c>
      <c r="AB931" s="10" t="s">
        <v>2934</v>
      </c>
      <c r="AC931" s="4">
        <v>1.3585339999999999</v>
      </c>
      <c r="AD931" s="4">
        <v>1.2741110276547001</v>
      </c>
      <c r="AE931" s="4">
        <v>1.3392507656385999</v>
      </c>
      <c r="AF931" s="4">
        <v>10.327970000000001</v>
      </c>
      <c r="AG931" s="4">
        <v>16.914648229327501</v>
      </c>
      <c r="AH931" s="4">
        <v>16.8732576474514</v>
      </c>
      <c r="AI931" s="4" t="s">
        <v>2934</v>
      </c>
      <c r="AJ931" s="4" t="s">
        <v>2934</v>
      </c>
    </row>
    <row r="932" spans="1:36" x14ac:dyDescent="0.3">
      <c r="A932" s="1" t="s">
        <v>926</v>
      </c>
      <c r="B932" s="2">
        <v>13087393</v>
      </c>
      <c r="C932" s="3" t="s">
        <v>2919</v>
      </c>
      <c r="D932" s="4">
        <v>468.05555712</v>
      </c>
      <c r="E932" s="3" t="s">
        <v>2925</v>
      </c>
      <c r="F932" s="3" t="s">
        <v>2926</v>
      </c>
      <c r="G932" s="3" t="s">
        <v>2927</v>
      </c>
      <c r="H932" s="3" t="s">
        <v>3024</v>
      </c>
      <c r="I932" s="3" t="s">
        <v>3435</v>
      </c>
      <c r="J932" s="4">
        <v>23.863636</v>
      </c>
      <c r="K932" s="4">
        <v>3.8095240000000001</v>
      </c>
      <c r="L932" s="4">
        <v>-27.090301</v>
      </c>
      <c r="M932" s="4">
        <v>-28.407225</v>
      </c>
      <c r="N932" s="4" t="s">
        <v>2924</v>
      </c>
      <c r="O932" s="4" t="s">
        <v>2924</v>
      </c>
      <c r="P932" s="4" t="s">
        <v>2924</v>
      </c>
      <c r="Q932" s="4" t="s">
        <v>2924</v>
      </c>
      <c r="R932" s="4" t="s">
        <v>2924</v>
      </c>
      <c r="S932" s="3" t="s">
        <v>4669</v>
      </c>
      <c r="T932" s="4">
        <v>4.3600000000000003</v>
      </c>
      <c r="U932" s="4">
        <v>468.05555712</v>
      </c>
      <c r="V932" s="10">
        <v>1222.5965570000001</v>
      </c>
      <c r="W932" s="4">
        <v>0</v>
      </c>
      <c r="X932" s="5">
        <v>9.07</v>
      </c>
      <c r="Y932" s="4">
        <v>1.65</v>
      </c>
      <c r="Z932" s="4" t="s">
        <v>2924</v>
      </c>
      <c r="AA932" s="10" t="s">
        <v>2924</v>
      </c>
      <c r="AB932" s="10" t="s">
        <v>2924</v>
      </c>
      <c r="AC932" s="5">
        <v>5.1089260000000003</v>
      </c>
      <c r="AD932" s="4">
        <v>3.8348535311427998</v>
      </c>
      <c r="AE932" s="4">
        <v>4.7258857079243004</v>
      </c>
      <c r="AF932" s="4" t="s">
        <v>2924</v>
      </c>
      <c r="AG932" s="4" t="s">
        <v>2924</v>
      </c>
      <c r="AH932" s="4" t="s">
        <v>2924</v>
      </c>
      <c r="AI932" s="4" t="s">
        <v>2924</v>
      </c>
      <c r="AJ932" s="4" t="s">
        <v>2924</v>
      </c>
    </row>
    <row r="933" spans="1:36" x14ac:dyDescent="0.3">
      <c r="A933" s="1" t="s">
        <v>927</v>
      </c>
      <c r="B933" s="2">
        <v>4416726</v>
      </c>
      <c r="C933" s="3" t="s">
        <v>2935</v>
      </c>
      <c r="D933" s="4">
        <v>1312.4504024800001</v>
      </c>
      <c r="E933" s="3" t="s">
        <v>2920</v>
      </c>
      <c r="F933" s="3" t="s">
        <v>2960</v>
      </c>
      <c r="G933" s="3" t="s">
        <v>3330</v>
      </c>
      <c r="H933" s="3" t="s">
        <v>3330</v>
      </c>
      <c r="I933" s="3" t="s">
        <v>2949</v>
      </c>
      <c r="J933" s="4">
        <v>-64.432668000000007</v>
      </c>
      <c r="K933" s="4">
        <v>-63.240979000000003</v>
      </c>
      <c r="L933" s="4">
        <v>0.88417299999999999</v>
      </c>
      <c r="M933" s="4">
        <v>0.26362000000000002</v>
      </c>
      <c r="N933" s="4" t="s">
        <v>2924</v>
      </c>
      <c r="O933" s="4">
        <v>18.082408999999998</v>
      </c>
      <c r="P933" s="4">
        <v>1.2634259999999999</v>
      </c>
      <c r="Q933" s="4">
        <v>15.615103</v>
      </c>
      <c r="R933" s="4">
        <v>24.933698</v>
      </c>
      <c r="S933" s="3" t="s">
        <v>4670</v>
      </c>
      <c r="T933" s="5">
        <v>11.41</v>
      </c>
      <c r="U933" s="4">
        <v>1312.4504024800001</v>
      </c>
      <c r="V933" s="10">
        <v>2038.2394019999999</v>
      </c>
      <c r="W933" s="4">
        <v>0</v>
      </c>
      <c r="X933" s="4">
        <v>35</v>
      </c>
      <c r="Y933" s="5">
        <v>10.53</v>
      </c>
      <c r="Z933" s="4" t="s">
        <v>2924</v>
      </c>
      <c r="AA933" s="10">
        <v>13.853812530300001</v>
      </c>
      <c r="AB933" s="10">
        <v>15.145883664699999</v>
      </c>
      <c r="AC933" s="4">
        <v>0.82712200000000002</v>
      </c>
      <c r="AD933" s="4">
        <v>0.7184467278983</v>
      </c>
      <c r="AE933" s="4">
        <v>0.79628279234699995</v>
      </c>
      <c r="AF933" s="4">
        <v>15.615103</v>
      </c>
      <c r="AG933" s="4">
        <v>10.8326410150661</v>
      </c>
      <c r="AH933" s="4">
        <v>12.269250374851399</v>
      </c>
      <c r="AI933" s="4">
        <v>1.2634259999999999</v>
      </c>
      <c r="AJ933" s="4" t="s">
        <v>2924</v>
      </c>
    </row>
    <row r="934" spans="1:36" x14ac:dyDescent="0.3">
      <c r="A934" s="1" t="s">
        <v>928</v>
      </c>
      <c r="B934" s="2">
        <v>5255986</v>
      </c>
      <c r="C934" s="3" t="s">
        <v>2940</v>
      </c>
      <c r="D934" s="4">
        <v>689.57105877000004</v>
      </c>
      <c r="E934" s="3" t="s">
        <v>2920</v>
      </c>
      <c r="F934" s="3" t="s">
        <v>2921</v>
      </c>
      <c r="G934" s="3" t="s">
        <v>3109</v>
      </c>
      <c r="H934" s="3" t="s">
        <v>3109</v>
      </c>
      <c r="I934" s="3" t="s">
        <v>3048</v>
      </c>
      <c r="J934" s="4">
        <v>9.3373489999999997</v>
      </c>
      <c r="K934" s="4">
        <v>-34.199396</v>
      </c>
      <c r="L934" s="4">
        <v>-13.776721999999999</v>
      </c>
      <c r="M934" s="4">
        <v>-5.3866199999999997</v>
      </c>
      <c r="N934" s="4" t="s">
        <v>2924</v>
      </c>
      <c r="O934" s="4" t="s">
        <v>2924</v>
      </c>
      <c r="P934" s="4">
        <v>117.096774</v>
      </c>
      <c r="Q934" s="4" t="s">
        <v>2924</v>
      </c>
      <c r="R934" s="4">
        <v>255.181049</v>
      </c>
      <c r="S934" s="3" t="s">
        <v>4671</v>
      </c>
      <c r="T934" s="5">
        <v>10.89</v>
      </c>
      <c r="U934" s="4">
        <v>689.57105877000004</v>
      </c>
      <c r="V934" s="10">
        <v>734.41105800000003</v>
      </c>
      <c r="W934" s="4">
        <v>0</v>
      </c>
      <c r="X934" s="4">
        <v>17.82</v>
      </c>
      <c r="Y934" s="5">
        <v>9.8000000000000007</v>
      </c>
      <c r="Z934" s="4" t="s">
        <v>2924</v>
      </c>
      <c r="AA934" s="10" t="s">
        <v>2924</v>
      </c>
      <c r="AB934" s="10" t="s">
        <v>2924</v>
      </c>
      <c r="AC934" s="4">
        <v>2.9574470000000002</v>
      </c>
      <c r="AD934" s="4">
        <v>2.3022831508578001</v>
      </c>
      <c r="AE934" s="4">
        <v>2.7796419349755999</v>
      </c>
      <c r="AF934" s="4" t="s">
        <v>2924</v>
      </c>
      <c r="AG934" s="4">
        <v>21.276916110415801</v>
      </c>
      <c r="AH934" s="4" t="s">
        <v>2924</v>
      </c>
      <c r="AI934" s="4">
        <v>117.096774</v>
      </c>
      <c r="AJ934" s="4" t="s">
        <v>2924</v>
      </c>
    </row>
    <row r="935" spans="1:36" x14ac:dyDescent="0.3">
      <c r="A935" s="1" t="s">
        <v>929</v>
      </c>
      <c r="B935" s="2">
        <v>4787962</v>
      </c>
      <c r="C935" s="3" t="s">
        <v>2956</v>
      </c>
      <c r="D935" s="4">
        <v>10993.5318042</v>
      </c>
      <c r="E935" s="3" t="s">
        <v>2920</v>
      </c>
      <c r="F935" s="3" t="s">
        <v>2921</v>
      </c>
      <c r="G935" s="3" t="s">
        <v>2941</v>
      </c>
      <c r="H935" s="3" t="s">
        <v>2941</v>
      </c>
      <c r="I935" s="3" t="s">
        <v>2923</v>
      </c>
      <c r="J935" s="4">
        <v>-19.194666999999999</v>
      </c>
      <c r="K935" s="4">
        <v>-15.251818999999999</v>
      </c>
      <c r="L935" s="4">
        <v>12.713473</v>
      </c>
      <c r="M935" s="4">
        <v>-3.0204080000000002</v>
      </c>
      <c r="N935" s="4" t="s">
        <v>2924</v>
      </c>
      <c r="O935" s="4">
        <v>110.614525</v>
      </c>
      <c r="P935" s="4">
        <v>3.4238279999999999</v>
      </c>
      <c r="Q935" s="4" t="s">
        <v>2924</v>
      </c>
      <c r="R935" s="4">
        <v>112.78604799999999</v>
      </c>
      <c r="S935" s="3" t="s">
        <v>4672</v>
      </c>
      <c r="T935" s="4">
        <v>59.4</v>
      </c>
      <c r="U935" s="4">
        <v>10993.5318042</v>
      </c>
      <c r="V935" s="10">
        <v>12753.493804</v>
      </c>
      <c r="W935" s="4">
        <v>0</v>
      </c>
      <c r="X935" s="4">
        <v>79.62</v>
      </c>
      <c r="Y935" s="4">
        <v>40.624000000000002</v>
      </c>
      <c r="Z935" s="4" t="s">
        <v>2924</v>
      </c>
      <c r="AA935" s="10" t="s">
        <v>2924</v>
      </c>
      <c r="AB935" s="10" t="s">
        <v>2924</v>
      </c>
      <c r="AC935" s="4">
        <v>4.7369760000000003</v>
      </c>
      <c r="AD935" s="4">
        <v>4.3274613511722997</v>
      </c>
      <c r="AE935" s="4">
        <v>4.6542289415434999</v>
      </c>
      <c r="AF935" s="4" t="s">
        <v>2924</v>
      </c>
      <c r="AG935" s="4">
        <v>33.785816874875998</v>
      </c>
      <c r="AH935" s="4">
        <v>40.3050251527687</v>
      </c>
      <c r="AI935" s="4">
        <v>3.4238279999999999</v>
      </c>
      <c r="AJ935" s="4" t="s">
        <v>2924</v>
      </c>
    </row>
    <row r="936" spans="1:36" x14ac:dyDescent="0.3">
      <c r="A936" s="1" t="s">
        <v>930</v>
      </c>
      <c r="B936" s="2">
        <v>101496353</v>
      </c>
      <c r="C936" s="3" t="s">
        <v>2935</v>
      </c>
      <c r="D936" s="4">
        <v>722.31257631000005</v>
      </c>
      <c r="E936" s="3" t="s">
        <v>3093</v>
      </c>
      <c r="F936" s="3" t="s">
        <v>3093</v>
      </c>
      <c r="G936" s="3" t="s">
        <v>3094</v>
      </c>
      <c r="H936" s="3" t="s">
        <v>3145</v>
      </c>
      <c r="I936" s="3" t="s">
        <v>3334</v>
      </c>
      <c r="J936" s="4">
        <v>85.136815999999996</v>
      </c>
      <c r="K936" s="4">
        <v>42.850287999999999</v>
      </c>
      <c r="L936" s="4">
        <v>0.94947400000000004</v>
      </c>
      <c r="M936" s="5">
        <v>-6.5012559999999997</v>
      </c>
      <c r="N936" s="4">
        <v>31.670213</v>
      </c>
      <c r="O936" s="4">
        <v>4.4031950000000002</v>
      </c>
      <c r="P936" s="4">
        <v>1.4634750000000001</v>
      </c>
      <c r="Q936" s="4">
        <v>7.2652330000000003</v>
      </c>
      <c r="R936" s="4">
        <v>16.103069000000001</v>
      </c>
      <c r="S936" s="3" t="s">
        <v>4673</v>
      </c>
      <c r="T936" s="4">
        <v>29.77</v>
      </c>
      <c r="U936" s="4">
        <v>722.31257631000005</v>
      </c>
      <c r="V936" s="10">
        <v>2216.927576</v>
      </c>
      <c r="W936" s="4">
        <v>0.80618071884447395</v>
      </c>
      <c r="X936" s="4">
        <v>32.25</v>
      </c>
      <c r="Y936" s="4">
        <v>13.38</v>
      </c>
      <c r="Z936" s="4">
        <v>31.670213</v>
      </c>
      <c r="AA936" s="10">
        <v>22.7860696517</v>
      </c>
      <c r="AB936" s="10">
        <v>22.051851851799999</v>
      </c>
      <c r="AC936" s="4">
        <v>2.713733</v>
      </c>
      <c r="AD936" s="4">
        <v>2.7380925530218998</v>
      </c>
      <c r="AE936" s="4">
        <v>2.8550393115825998</v>
      </c>
      <c r="AF936" s="4">
        <v>7.2652330000000003</v>
      </c>
      <c r="AG936" s="4">
        <v>6.5099229677996</v>
      </c>
      <c r="AH936" s="4">
        <v>6.6126589636566004</v>
      </c>
      <c r="AI936" s="4">
        <v>1.4634750000000001</v>
      </c>
      <c r="AJ936" s="4">
        <v>1.4634750000000001</v>
      </c>
    </row>
    <row r="937" spans="1:36" x14ac:dyDescent="0.3">
      <c r="A937" s="1" t="s">
        <v>931</v>
      </c>
      <c r="B937" s="2">
        <v>4170804</v>
      </c>
      <c r="C937" s="3" t="s">
        <v>2919</v>
      </c>
      <c r="D937" s="4">
        <v>9506.9255757999999</v>
      </c>
      <c r="E937" s="3" t="s">
        <v>2920</v>
      </c>
      <c r="F937" s="3" t="s">
        <v>2921</v>
      </c>
      <c r="G937" s="3" t="s">
        <v>2941</v>
      </c>
      <c r="H937" s="3" t="s">
        <v>2941</v>
      </c>
      <c r="I937" s="3" t="s">
        <v>2942</v>
      </c>
      <c r="J937" s="4">
        <v>39.055973000000002</v>
      </c>
      <c r="K937" s="4">
        <v>26.003028</v>
      </c>
      <c r="L937" s="4">
        <v>-3.9249640000000001</v>
      </c>
      <c r="M937" s="4">
        <v>-4.9671709999999996</v>
      </c>
      <c r="N937" s="4">
        <v>21.505168000000001</v>
      </c>
      <c r="O937" s="4">
        <v>24.334795</v>
      </c>
      <c r="P937" s="4">
        <v>4.1811100000000003</v>
      </c>
      <c r="Q937" s="4">
        <v>12.463314</v>
      </c>
      <c r="R937" s="4">
        <v>19.737627</v>
      </c>
      <c r="S937" s="3" t="s">
        <v>4674</v>
      </c>
      <c r="T937" s="4">
        <v>33.29</v>
      </c>
      <c r="U937" s="4">
        <v>9506.9255757999999</v>
      </c>
      <c r="V937" s="10">
        <v>8512.2095750000008</v>
      </c>
      <c r="W937" s="4">
        <v>0</v>
      </c>
      <c r="X937" s="4">
        <v>36.97</v>
      </c>
      <c r="Y937" s="4">
        <v>19.2</v>
      </c>
      <c r="Z937" s="4">
        <v>21.505168000000001</v>
      </c>
      <c r="AA937" s="10">
        <v>18.042382526600001</v>
      </c>
      <c r="AB937" s="10">
        <v>19.5035357115</v>
      </c>
      <c r="AC937" s="4">
        <v>4.0892670000000004</v>
      </c>
      <c r="AD937" s="4">
        <v>3.9824987594765999</v>
      </c>
      <c r="AE937" s="4">
        <v>3.9368525778248</v>
      </c>
      <c r="AF937" s="4">
        <v>12.463314</v>
      </c>
      <c r="AG937" s="4">
        <v>13.665495113164599</v>
      </c>
      <c r="AH937" s="4">
        <v>13.279251628696301</v>
      </c>
      <c r="AI937" s="4">
        <v>4.1811100000000003</v>
      </c>
      <c r="AJ937" s="4">
        <v>4.3015889999999999</v>
      </c>
    </row>
    <row r="938" spans="1:36" x14ac:dyDescent="0.3">
      <c r="A938" s="1" t="s">
        <v>932</v>
      </c>
      <c r="B938" s="2">
        <v>4057056</v>
      </c>
      <c r="C938" s="3" t="s">
        <v>2919</v>
      </c>
      <c r="D938" s="4">
        <v>37198.941908100001</v>
      </c>
      <c r="E938" s="3" t="s">
        <v>3090</v>
      </c>
      <c r="F938" s="3" t="s">
        <v>3090</v>
      </c>
      <c r="G938" s="3" t="s">
        <v>3091</v>
      </c>
      <c r="H938" s="3" t="s">
        <v>3091</v>
      </c>
      <c r="I938" s="3" t="s">
        <v>3325</v>
      </c>
      <c r="J938" s="4">
        <v>4.991492</v>
      </c>
      <c r="K938" s="4">
        <v>-8.0705240000000007</v>
      </c>
      <c r="L938" s="4">
        <v>-4.4151819999999997</v>
      </c>
      <c r="M938" s="4">
        <v>0.406835</v>
      </c>
      <c r="N938" s="4">
        <v>18.510000000000002</v>
      </c>
      <c r="O938" s="4" t="s">
        <v>2924</v>
      </c>
      <c r="P938" s="4">
        <v>1.3972979999999999</v>
      </c>
      <c r="Q938" s="4">
        <v>11.461945999999999</v>
      </c>
      <c r="R938" s="4" t="s">
        <v>2924</v>
      </c>
      <c r="S938" s="3" t="s">
        <v>4675</v>
      </c>
      <c r="T938" s="4">
        <v>37.020000000000003</v>
      </c>
      <c r="U938" s="4">
        <v>37198.941908100001</v>
      </c>
      <c r="V938" s="10">
        <v>82697.941907999993</v>
      </c>
      <c r="W938" s="4">
        <v>4.1058887088060496</v>
      </c>
      <c r="X938" s="4">
        <v>41.185000000000002</v>
      </c>
      <c r="Y938" s="4">
        <v>33.344999999999999</v>
      </c>
      <c r="Z938" s="4">
        <v>18.510000000000002</v>
      </c>
      <c r="AA938" s="10">
        <v>14.769599042399999</v>
      </c>
      <c r="AB938" s="10">
        <v>15.091724419</v>
      </c>
      <c r="AC938" s="4">
        <v>3.6074830000000002</v>
      </c>
      <c r="AD938" s="4">
        <v>3.4754135210641999</v>
      </c>
      <c r="AE938" s="4">
        <v>3.6191841958078999</v>
      </c>
      <c r="AF938" s="4">
        <v>11.461945999999999</v>
      </c>
      <c r="AG938" s="4">
        <v>9.7018516190042003</v>
      </c>
      <c r="AH938" s="4">
        <v>9.9975734799318001</v>
      </c>
      <c r="AI938" s="4">
        <v>1.3972979999999999</v>
      </c>
      <c r="AJ938" s="4">
        <v>1.860676</v>
      </c>
    </row>
    <row r="939" spans="1:36" x14ac:dyDescent="0.3">
      <c r="A939" s="1" t="s">
        <v>933</v>
      </c>
      <c r="B939" s="2">
        <v>4065525</v>
      </c>
      <c r="C939" s="3" t="s">
        <v>2919</v>
      </c>
      <c r="D939" s="4">
        <v>7191.4449339000003</v>
      </c>
      <c r="E939" s="3" t="s">
        <v>2936</v>
      </c>
      <c r="F939" s="3" t="s">
        <v>2966</v>
      </c>
      <c r="G939" s="3" t="s">
        <v>3082</v>
      </c>
      <c r="H939" s="3" t="s">
        <v>3275</v>
      </c>
      <c r="I939" s="3" t="s">
        <v>3063</v>
      </c>
      <c r="J939" s="4">
        <v>44.566623999999997</v>
      </c>
      <c r="K939" s="4">
        <v>22.398686000000001</v>
      </c>
      <c r="L939" s="4">
        <v>0.72104599999999996</v>
      </c>
      <c r="M939" s="4">
        <v>-2.677988</v>
      </c>
      <c r="N939" s="4">
        <v>39.244951999999998</v>
      </c>
      <c r="O939" s="4">
        <v>37.657961</v>
      </c>
      <c r="P939" s="4">
        <v>7.9241270000000004</v>
      </c>
      <c r="Q939" s="4">
        <v>23.24015</v>
      </c>
      <c r="R939" s="4">
        <v>46.680982999999998</v>
      </c>
      <c r="S939" s="3" t="s">
        <v>4676</v>
      </c>
      <c r="T939" s="4">
        <v>44.7</v>
      </c>
      <c r="U939" s="4">
        <v>7191.4449339000003</v>
      </c>
      <c r="V939" s="10">
        <v>7291.2019330000003</v>
      </c>
      <c r="W939" s="4">
        <v>0</v>
      </c>
      <c r="X939" s="4">
        <v>47.37</v>
      </c>
      <c r="Y939" s="4">
        <v>28.16</v>
      </c>
      <c r="Z939" s="4">
        <v>39.244951999999998</v>
      </c>
      <c r="AA939" s="10">
        <v>25.011190689300001</v>
      </c>
      <c r="AB939" s="10">
        <v>27.409524043099999</v>
      </c>
      <c r="AC939" s="4">
        <v>4.1169880000000001</v>
      </c>
      <c r="AD939" s="4">
        <v>3.6579432327617001</v>
      </c>
      <c r="AE939" s="4">
        <v>3.9766852235444001</v>
      </c>
      <c r="AF939" s="4">
        <v>23.24015</v>
      </c>
      <c r="AG939" s="4">
        <v>16.8813343664211</v>
      </c>
      <c r="AH939" s="4">
        <v>18.446500401619598</v>
      </c>
      <c r="AI939" s="4">
        <v>7.9241270000000004</v>
      </c>
      <c r="AJ939" s="4">
        <v>17.837191000000001</v>
      </c>
    </row>
    <row r="940" spans="1:36" x14ac:dyDescent="0.3">
      <c r="A940" s="1" t="s">
        <v>934</v>
      </c>
      <c r="B940" s="2">
        <v>4972727</v>
      </c>
      <c r="C940" s="3" t="s">
        <v>2940</v>
      </c>
      <c r="D940" s="4">
        <v>1966.99325466</v>
      </c>
      <c r="E940" s="3" t="s">
        <v>2976</v>
      </c>
      <c r="F940" s="3" t="s">
        <v>3316</v>
      </c>
      <c r="G940" s="3" t="s">
        <v>3316</v>
      </c>
      <c r="H940" s="3" t="s">
        <v>3317</v>
      </c>
      <c r="I940" s="3" t="s">
        <v>3276</v>
      </c>
      <c r="J940" s="4">
        <v>-15.668203</v>
      </c>
      <c r="K940" s="4">
        <v>-8.6956520000000008</v>
      </c>
      <c r="L940" s="4">
        <v>-0.23364499999999999</v>
      </c>
      <c r="M940" s="4">
        <v>-0.38880300000000001</v>
      </c>
      <c r="N940" s="4" t="s">
        <v>2924</v>
      </c>
      <c r="O940" s="4">
        <v>9.7045449999999995</v>
      </c>
      <c r="P940" s="4">
        <v>9.3163640000000001</v>
      </c>
      <c r="Q940" s="4">
        <v>161.670885</v>
      </c>
      <c r="R940" s="4">
        <v>8.2876770000000004</v>
      </c>
      <c r="S940" s="3" t="s">
        <v>4677</v>
      </c>
      <c r="T940" s="4">
        <v>12.81</v>
      </c>
      <c r="U940" s="4">
        <v>1966.99325466</v>
      </c>
      <c r="V940" s="10">
        <v>1836.5812539999999</v>
      </c>
      <c r="W940" s="4">
        <v>1.5612802498048399</v>
      </c>
      <c r="X940" s="4">
        <v>16.48</v>
      </c>
      <c r="Y940" s="4">
        <v>8.91</v>
      </c>
      <c r="Z940" s="4" t="s">
        <v>2924</v>
      </c>
      <c r="AA940" s="10">
        <v>19.263157894700001</v>
      </c>
      <c r="AB940" s="10">
        <v>80.0625</v>
      </c>
      <c r="AC940" s="4">
        <v>0.41195300000000001</v>
      </c>
      <c r="AD940" s="4">
        <v>0.38755024931679999</v>
      </c>
      <c r="AE940" s="4">
        <v>0.40806436058739998</v>
      </c>
      <c r="AF940" s="4">
        <v>161.670885</v>
      </c>
      <c r="AG940" s="4">
        <v>20.191108983189299</v>
      </c>
      <c r="AH940" s="4">
        <v>25.6211476371274</v>
      </c>
      <c r="AI940" s="4">
        <v>9.3163640000000001</v>
      </c>
      <c r="AJ940" s="4">
        <v>10.639535</v>
      </c>
    </row>
    <row r="941" spans="1:36" x14ac:dyDescent="0.3">
      <c r="A941" s="1" t="s">
        <v>935</v>
      </c>
      <c r="B941" s="2">
        <v>4010492</v>
      </c>
      <c r="C941" s="3" t="s">
        <v>2919</v>
      </c>
      <c r="D941" s="4">
        <v>21924.136813749999</v>
      </c>
      <c r="E941" s="3" t="s">
        <v>3093</v>
      </c>
      <c r="F941" s="3" t="s">
        <v>3093</v>
      </c>
      <c r="G941" s="3" t="s">
        <v>3094</v>
      </c>
      <c r="H941" s="3" t="s">
        <v>3147</v>
      </c>
      <c r="I941" s="3" t="s">
        <v>3148</v>
      </c>
      <c r="J941" s="4">
        <v>22.761386999999999</v>
      </c>
      <c r="K941" s="4">
        <v>20.915116000000001</v>
      </c>
      <c r="L941" s="4">
        <v>-3.4500310000000001</v>
      </c>
      <c r="M941" s="4">
        <v>-3.7146050000000002</v>
      </c>
      <c r="N941" s="4">
        <v>50.142705999999997</v>
      </c>
      <c r="O941" s="4">
        <v>49.385736999999999</v>
      </c>
      <c r="P941" s="4">
        <v>1.2581059999999999</v>
      </c>
      <c r="Q941" s="4">
        <v>12.60079</v>
      </c>
      <c r="R941" s="4">
        <v>38.251739999999998</v>
      </c>
      <c r="S941" s="3" t="s">
        <v>4678</v>
      </c>
      <c r="T941" s="4">
        <v>94.87</v>
      </c>
      <c r="U941" s="4">
        <v>21924.136813749999</v>
      </c>
      <c r="V941" s="10">
        <v>22927.136813000001</v>
      </c>
      <c r="W941" s="4">
        <v>2.42437019078739</v>
      </c>
      <c r="X941" s="4">
        <v>101.27</v>
      </c>
      <c r="Y941" s="4">
        <v>69.12</v>
      </c>
      <c r="Z941" s="4">
        <v>50.142705999999997</v>
      </c>
      <c r="AA941" s="10">
        <v>28.938779245300001</v>
      </c>
      <c r="AB941" s="10">
        <v>82.908029503199998</v>
      </c>
      <c r="AC941" s="4">
        <v>6.9666170000000003</v>
      </c>
      <c r="AD941" s="4">
        <v>3.1117058144076002</v>
      </c>
      <c r="AE941" s="4">
        <v>6.5908283741601004</v>
      </c>
      <c r="AF941" s="4">
        <v>12.60079</v>
      </c>
      <c r="AG941" s="4">
        <v>5.6371454103148002</v>
      </c>
      <c r="AH941" s="4">
        <v>11.3181781459453</v>
      </c>
      <c r="AI941" s="4">
        <v>1.2581059999999999</v>
      </c>
      <c r="AJ941" s="4">
        <v>1.2581059999999999</v>
      </c>
    </row>
    <row r="942" spans="1:36" x14ac:dyDescent="0.3">
      <c r="A942" s="1" t="s">
        <v>936</v>
      </c>
      <c r="B942" s="2">
        <v>4122573</v>
      </c>
      <c r="C942" s="3" t="s">
        <v>2919</v>
      </c>
      <c r="D942" s="4">
        <v>23712.010332499998</v>
      </c>
      <c r="E942" s="3" t="s">
        <v>2925</v>
      </c>
      <c r="F942" s="3" t="s">
        <v>2980</v>
      </c>
      <c r="G942" s="3" t="s">
        <v>2981</v>
      </c>
      <c r="H942" s="3" t="s">
        <v>3059</v>
      </c>
      <c r="I942" s="3" t="s">
        <v>3060</v>
      </c>
      <c r="J942" s="4">
        <v>18.955636999999999</v>
      </c>
      <c r="K942" s="4">
        <v>28.262982999999998</v>
      </c>
      <c r="L942" s="4">
        <v>3.1546620000000001</v>
      </c>
      <c r="M942" s="4">
        <v>0.95628400000000002</v>
      </c>
      <c r="N942" s="4">
        <v>26.392856999999999</v>
      </c>
      <c r="O942" s="4">
        <v>12.964912</v>
      </c>
      <c r="P942" s="4">
        <v>18.005068000000001</v>
      </c>
      <c r="Q942" s="4">
        <v>14.258888000000001</v>
      </c>
      <c r="R942" s="4">
        <v>14.223632</v>
      </c>
      <c r="S942" s="3" t="s">
        <v>4679</v>
      </c>
      <c r="T942" s="4">
        <v>184.75</v>
      </c>
      <c r="U942" s="4">
        <v>23712.010332499998</v>
      </c>
      <c r="V942" s="10">
        <v>25887.010332000002</v>
      </c>
      <c r="W942" s="4">
        <v>0</v>
      </c>
      <c r="X942" s="5">
        <v>192.34</v>
      </c>
      <c r="Y942" s="4">
        <v>107.25</v>
      </c>
      <c r="Z942" s="4">
        <v>26.392856999999999</v>
      </c>
      <c r="AA942" s="10">
        <v>13.706913180800001</v>
      </c>
      <c r="AB942" s="10">
        <v>15.572608392899999</v>
      </c>
      <c r="AC942" s="4">
        <v>1.9327319999999999</v>
      </c>
      <c r="AD942" s="4">
        <v>1.7930109015669999</v>
      </c>
      <c r="AE942" s="4">
        <v>1.9062557024311</v>
      </c>
      <c r="AF942" s="4">
        <v>14.258888000000001</v>
      </c>
      <c r="AG942" s="4">
        <v>8.3371428606394993</v>
      </c>
      <c r="AH942" s="4">
        <v>9.0427528525006</v>
      </c>
      <c r="AI942" s="4">
        <v>18.005068000000001</v>
      </c>
      <c r="AJ942" s="4" t="s">
        <v>2924</v>
      </c>
    </row>
    <row r="943" spans="1:36" x14ac:dyDescent="0.3">
      <c r="A943" s="1" t="s">
        <v>937</v>
      </c>
      <c r="B943" s="2">
        <v>4077460</v>
      </c>
      <c r="C943" s="3" t="s">
        <v>2935</v>
      </c>
      <c r="D943" s="4">
        <v>15604.51009908</v>
      </c>
      <c r="E943" s="3" t="s">
        <v>2936</v>
      </c>
      <c r="F943" s="3" t="s">
        <v>3056</v>
      </c>
      <c r="G943" s="3" t="s">
        <v>3057</v>
      </c>
      <c r="H943" s="3" t="s">
        <v>3057</v>
      </c>
      <c r="I943" s="3" t="s">
        <v>3436</v>
      </c>
      <c r="J943" s="4">
        <v>-13.521061</v>
      </c>
      <c r="K943" s="4">
        <v>-9.4982950000000006</v>
      </c>
      <c r="L943" s="4">
        <v>-6.264189</v>
      </c>
      <c r="M943" s="4">
        <v>-5.9319889999999997</v>
      </c>
      <c r="N943" s="4">
        <v>22.295999999999999</v>
      </c>
      <c r="O943" s="4">
        <v>26.862651</v>
      </c>
      <c r="P943" s="4">
        <v>6.6211320000000002</v>
      </c>
      <c r="Q943" s="4">
        <v>11.914626</v>
      </c>
      <c r="R943" s="4">
        <v>32.504376000000001</v>
      </c>
      <c r="S943" s="3" t="s">
        <v>4680</v>
      </c>
      <c r="T943" s="4">
        <v>111.48</v>
      </c>
      <c r="U943" s="4">
        <v>15604.51009908</v>
      </c>
      <c r="V943" s="10">
        <v>14856.633099000001</v>
      </c>
      <c r="W943" s="4">
        <v>1.30965195550771</v>
      </c>
      <c r="X943" s="4">
        <v>131.59</v>
      </c>
      <c r="Y943" s="5">
        <v>111.05</v>
      </c>
      <c r="Z943" s="4">
        <v>22.295999999999999</v>
      </c>
      <c r="AA943" s="10">
        <v>20.302682620300001</v>
      </c>
      <c r="AB943" s="10">
        <v>20.410068820799999</v>
      </c>
      <c r="AC943" s="4">
        <v>1.497104</v>
      </c>
      <c r="AD943" s="4">
        <v>1.3762431571850999</v>
      </c>
      <c r="AE943" s="4">
        <v>1.4267290656884</v>
      </c>
      <c r="AF943" s="4">
        <v>11.914626</v>
      </c>
      <c r="AG943" s="4">
        <v>14.178047636439</v>
      </c>
      <c r="AH943" s="4">
        <v>14.0252057202124</v>
      </c>
      <c r="AI943" s="4">
        <v>6.6211320000000002</v>
      </c>
      <c r="AJ943" s="4">
        <v>6.6436229999999998</v>
      </c>
    </row>
    <row r="944" spans="1:36" x14ac:dyDescent="0.3">
      <c r="A944" s="1" t="s">
        <v>457</v>
      </c>
      <c r="B944" s="2">
        <v>4200091</v>
      </c>
      <c r="C944" s="3" t="s">
        <v>2935</v>
      </c>
      <c r="D944" s="4">
        <v>9024.2117788800006</v>
      </c>
      <c r="E944" s="3" t="s">
        <v>2936</v>
      </c>
      <c r="F944" s="3" t="s">
        <v>2966</v>
      </c>
      <c r="G944" s="3" t="s">
        <v>3082</v>
      </c>
      <c r="H944" s="3" t="s">
        <v>3118</v>
      </c>
      <c r="I944" s="3" t="s">
        <v>3262</v>
      </c>
      <c r="J944" s="10">
        <v>25.481397999999999</v>
      </c>
      <c r="K944" s="10">
        <v>-18.009691</v>
      </c>
      <c r="L944" s="10">
        <v>-11.470653</v>
      </c>
      <c r="M944" s="10">
        <v>-1.7540439999999999</v>
      </c>
      <c r="N944" s="4">
        <v>19.948484000000001</v>
      </c>
      <c r="O944" s="4">
        <v>22.405697</v>
      </c>
      <c r="P944" s="4">
        <v>2.4599299999999999</v>
      </c>
      <c r="Q944" s="4">
        <v>11.550464</v>
      </c>
      <c r="R944" s="4">
        <v>27.038457000000001</v>
      </c>
      <c r="S944" s="3" t="s">
        <v>4201</v>
      </c>
      <c r="T944" s="4">
        <v>402.72</v>
      </c>
      <c r="U944" s="4">
        <v>9024.2117788800006</v>
      </c>
      <c r="V944" s="10">
        <v>10789.371778000001</v>
      </c>
      <c r="W944" s="4">
        <v>0</v>
      </c>
      <c r="X944" s="4">
        <v>588.26</v>
      </c>
      <c r="Y944" s="5">
        <v>314.06</v>
      </c>
      <c r="Z944" s="4">
        <v>19.948484000000001</v>
      </c>
      <c r="AA944" s="10">
        <v>16.442181675600001</v>
      </c>
      <c r="AB944" s="10">
        <v>16.8045346205</v>
      </c>
      <c r="AC944" s="4">
        <v>1.3715459999999999</v>
      </c>
      <c r="AD944" s="4">
        <v>1.2278107961533</v>
      </c>
      <c r="AE944" s="4">
        <v>1.2644629084175001</v>
      </c>
      <c r="AF944" s="4">
        <v>11.550464</v>
      </c>
      <c r="AG944" s="4">
        <v>10.805075875277099</v>
      </c>
      <c r="AH944" s="4">
        <v>11.295968398510301</v>
      </c>
      <c r="AI944" s="4">
        <v>2.4599299999999999</v>
      </c>
      <c r="AJ944" s="4" t="s">
        <v>2924</v>
      </c>
    </row>
    <row r="945" spans="1:36" x14ac:dyDescent="0.3">
      <c r="A945" s="1" t="s">
        <v>939</v>
      </c>
      <c r="B945" s="2">
        <v>6330816</v>
      </c>
      <c r="C945" s="3" t="s">
        <v>2935</v>
      </c>
      <c r="D945" s="4">
        <v>1345.3187805</v>
      </c>
      <c r="E945" s="3" t="s">
        <v>3093</v>
      </c>
      <c r="F945" s="3" t="s">
        <v>3093</v>
      </c>
      <c r="G945" s="3" t="s">
        <v>3172</v>
      </c>
      <c r="H945" s="3" t="s">
        <v>3173</v>
      </c>
      <c r="I945" s="3" t="s">
        <v>3274</v>
      </c>
      <c r="J945" s="4">
        <v>-28.926133</v>
      </c>
      <c r="K945" s="4">
        <v>-36.318131000000001</v>
      </c>
      <c r="L945" s="4">
        <v>-11.514683</v>
      </c>
      <c r="M945" s="4">
        <v>2.9676260000000001</v>
      </c>
      <c r="N945" s="4">
        <v>79.513889000000006</v>
      </c>
      <c r="O945" s="4" t="s">
        <v>2924</v>
      </c>
      <c r="P945" s="4">
        <v>0.90678700000000001</v>
      </c>
      <c r="Q945" s="4">
        <v>2.9506610000000002</v>
      </c>
      <c r="R945" s="4">
        <v>88.935247000000004</v>
      </c>
      <c r="S945" s="3" t="s">
        <v>4682</v>
      </c>
      <c r="T945" s="4">
        <v>11.45</v>
      </c>
      <c r="U945" s="4">
        <v>1345.3187805</v>
      </c>
      <c r="V945" s="10">
        <v>1395.56078</v>
      </c>
      <c r="W945" s="4">
        <v>0</v>
      </c>
      <c r="X945" s="4">
        <v>24.5</v>
      </c>
      <c r="Y945" s="4">
        <v>10.71</v>
      </c>
      <c r="Z945" s="4">
        <v>79.513889000000006</v>
      </c>
      <c r="AA945" s="10">
        <v>9.9686574960000005</v>
      </c>
      <c r="AB945" s="10">
        <v>12.9965947786</v>
      </c>
      <c r="AC945" s="4">
        <v>0.82935400000000004</v>
      </c>
      <c r="AD945" s="4">
        <v>0.80515241857910003</v>
      </c>
      <c r="AE945" s="4">
        <v>0.82257345707450003</v>
      </c>
      <c r="AF945" s="4">
        <v>2.9506610000000002</v>
      </c>
      <c r="AG945" s="4">
        <v>3.9791919367761999</v>
      </c>
      <c r="AH945" s="4">
        <v>4.1462781395543997</v>
      </c>
      <c r="AI945" s="4">
        <v>0.90678700000000001</v>
      </c>
      <c r="AJ945" s="4">
        <v>1.618603</v>
      </c>
    </row>
    <row r="946" spans="1:36" x14ac:dyDescent="0.3">
      <c r="A946" s="1" t="s">
        <v>940</v>
      </c>
      <c r="B946" s="2">
        <v>4092889</v>
      </c>
      <c r="C946" s="3" t="s">
        <v>2935</v>
      </c>
      <c r="D946" s="4">
        <v>31161.584642999998</v>
      </c>
      <c r="E946" s="3" t="s">
        <v>2976</v>
      </c>
      <c r="F946" s="3" t="s">
        <v>2977</v>
      </c>
      <c r="G946" s="3" t="s">
        <v>3133</v>
      </c>
      <c r="H946" s="3" t="s">
        <v>3384</v>
      </c>
      <c r="I946" s="3" t="s">
        <v>3438</v>
      </c>
      <c r="J946" s="4">
        <v>-6.0942889999999998</v>
      </c>
      <c r="K946" s="4">
        <v>-18.518929</v>
      </c>
      <c r="L946" s="4">
        <v>-10.930683999999999</v>
      </c>
      <c r="M946" s="4">
        <v>-7.0796460000000003</v>
      </c>
      <c r="N946" s="4">
        <v>38.481675392670198</v>
      </c>
      <c r="O946" s="4">
        <v>17.071187999999999</v>
      </c>
      <c r="P946" s="4">
        <v>2.2241390000000001</v>
      </c>
      <c r="Q946" s="4">
        <v>19.145785</v>
      </c>
      <c r="R946" s="4">
        <v>32.332903999999999</v>
      </c>
      <c r="S946" s="3" t="s">
        <v>4683</v>
      </c>
      <c r="T946" s="4">
        <v>147</v>
      </c>
      <c r="U946" s="4">
        <v>31161.584642999998</v>
      </c>
      <c r="V946" s="10">
        <v>44249.421643000001</v>
      </c>
      <c r="W946" s="4">
        <v>4.4081632653061202</v>
      </c>
      <c r="X946" s="4">
        <v>184.87</v>
      </c>
      <c r="Y946" s="4">
        <v>131.02000000000001</v>
      </c>
      <c r="Z946" s="4">
        <v>49</v>
      </c>
      <c r="AA946" s="10">
        <v>32.866788892300001</v>
      </c>
      <c r="AB946" s="10">
        <v>37.3770941979</v>
      </c>
      <c r="AC946" s="4">
        <v>13.363355</v>
      </c>
      <c r="AD946" s="4">
        <v>15.5815695768431</v>
      </c>
      <c r="AE946" s="4">
        <v>15.787499281481001</v>
      </c>
      <c r="AF946" s="4">
        <v>19.145785</v>
      </c>
      <c r="AG946" s="4">
        <v>18.594846467804999</v>
      </c>
      <c r="AH946" s="4">
        <v>18.999924769190301</v>
      </c>
      <c r="AI946" s="4">
        <v>2.2241390000000001</v>
      </c>
      <c r="AJ946" s="4">
        <v>2.3168579999999999</v>
      </c>
    </row>
    <row r="947" spans="1:36" x14ac:dyDescent="0.3">
      <c r="A947" s="1" t="s">
        <v>941</v>
      </c>
      <c r="B947" s="2">
        <v>4433078</v>
      </c>
      <c r="C947" s="3" t="s">
        <v>2919</v>
      </c>
      <c r="D947" s="4">
        <v>2344.0734985399999</v>
      </c>
      <c r="E947" s="3" t="s">
        <v>2945</v>
      </c>
      <c r="F947" s="3" t="s">
        <v>3021</v>
      </c>
      <c r="G947" s="3" t="s">
        <v>3022</v>
      </c>
      <c r="H947" s="3" t="s">
        <v>3022</v>
      </c>
      <c r="I947" s="3" t="s">
        <v>3160</v>
      </c>
      <c r="J947" s="4">
        <v>-0.112613</v>
      </c>
      <c r="K947" s="4">
        <v>15.796345000000001</v>
      </c>
      <c r="L947" s="4">
        <v>14.970836</v>
      </c>
      <c r="M947" s="4">
        <v>-2.3665379999999998</v>
      </c>
      <c r="N947" s="4" t="s">
        <v>2924</v>
      </c>
      <c r="O947" s="4" t="s">
        <v>2924</v>
      </c>
      <c r="P947" s="4">
        <v>71.532257999999999</v>
      </c>
      <c r="Q947" s="4" t="s">
        <v>2924</v>
      </c>
      <c r="R947" s="4">
        <v>118.46449699999999</v>
      </c>
      <c r="S947" s="3" t="s">
        <v>4684</v>
      </c>
      <c r="T947" s="4">
        <v>17.739999999999998</v>
      </c>
      <c r="U947" s="4">
        <v>2344.0734985399999</v>
      </c>
      <c r="V947" s="10">
        <v>2420.6294979999998</v>
      </c>
      <c r="W947" s="4">
        <v>0</v>
      </c>
      <c r="X947" s="4">
        <v>19.239999999999998</v>
      </c>
      <c r="Y947" s="5">
        <v>10.494999999999999</v>
      </c>
      <c r="Z947" s="4" t="s">
        <v>2924</v>
      </c>
      <c r="AA947" s="10">
        <v>21.823102472599999</v>
      </c>
      <c r="AB947" s="10">
        <v>23.019827675599998</v>
      </c>
      <c r="AC947" s="4">
        <v>2.3426879999999999</v>
      </c>
      <c r="AD947" s="4">
        <v>2.1086656932740002</v>
      </c>
      <c r="AE947" s="4">
        <v>2.1516915506415</v>
      </c>
      <c r="AF947" s="4" t="s">
        <v>2924</v>
      </c>
      <c r="AG947" s="4">
        <v>14.3555982829951</v>
      </c>
      <c r="AH947" s="4">
        <v>15.0087964513055</v>
      </c>
      <c r="AI947" s="4">
        <v>71.532257999999999</v>
      </c>
      <c r="AJ947" s="4" t="s">
        <v>2924</v>
      </c>
    </row>
    <row r="948" spans="1:36" x14ac:dyDescent="0.3">
      <c r="A948" s="1" t="s">
        <v>942</v>
      </c>
      <c r="B948" s="2">
        <v>3007562</v>
      </c>
      <c r="C948" s="3" t="s">
        <v>2935</v>
      </c>
      <c r="D948" s="4">
        <v>465308.65852632001</v>
      </c>
      <c r="E948" s="3" t="s">
        <v>3093</v>
      </c>
      <c r="F948" s="3" t="s">
        <v>3093</v>
      </c>
      <c r="G948" s="3" t="s">
        <v>3094</v>
      </c>
      <c r="H948" s="3" t="s">
        <v>3336</v>
      </c>
      <c r="I948" s="3" t="s">
        <v>3253</v>
      </c>
      <c r="J948" s="4">
        <v>3.8857819999999998</v>
      </c>
      <c r="K948" s="4">
        <v>-8.1547669999999997</v>
      </c>
      <c r="L948" s="4">
        <v>-12.009641</v>
      </c>
      <c r="M948" s="4">
        <v>-4.4839409999999997</v>
      </c>
      <c r="N948" s="4">
        <v>13.233750000000001</v>
      </c>
      <c r="O948" s="4">
        <v>13.562644000000001</v>
      </c>
      <c r="P948" s="4">
        <v>1.7323930000000001</v>
      </c>
      <c r="Q948" s="4">
        <v>6.0109050000000002</v>
      </c>
      <c r="R948" s="4">
        <v>16.613448999999999</v>
      </c>
      <c r="S948" s="3" t="s">
        <v>4685</v>
      </c>
      <c r="T948" s="4">
        <v>105.87</v>
      </c>
      <c r="U948" s="4">
        <v>465308.65852632001</v>
      </c>
      <c r="V948" s="10">
        <v>488740.65852599998</v>
      </c>
      <c r="W948" s="4">
        <v>3.74043638424483</v>
      </c>
      <c r="X948" s="4">
        <v>126.34</v>
      </c>
      <c r="Y948" s="4">
        <v>95.77</v>
      </c>
      <c r="Z948" s="4">
        <v>13.233750000000001</v>
      </c>
      <c r="AA948" s="10">
        <v>13.8664047151</v>
      </c>
      <c r="AB948" s="10">
        <v>13.281047128999999</v>
      </c>
      <c r="AC948" s="4">
        <v>1.4215100000000001</v>
      </c>
      <c r="AD948" s="4">
        <v>1.4158016339857</v>
      </c>
      <c r="AE948" s="4">
        <v>1.3789250054011</v>
      </c>
      <c r="AF948" s="4">
        <v>6.0109050000000002</v>
      </c>
      <c r="AG948" s="4">
        <v>6.6413279640646001</v>
      </c>
      <c r="AH948" s="4">
        <v>6.5600583191431996</v>
      </c>
      <c r="AI948" s="4">
        <v>1.7323930000000001</v>
      </c>
      <c r="AJ948" s="4">
        <v>1.7323930000000001</v>
      </c>
    </row>
    <row r="949" spans="1:36" x14ac:dyDescent="0.3">
      <c r="A949" s="1" t="s">
        <v>943</v>
      </c>
      <c r="B949" s="2">
        <v>4811018</v>
      </c>
      <c r="C949" s="3" t="s">
        <v>2940</v>
      </c>
      <c r="D949" s="4">
        <v>498.13685909999998</v>
      </c>
      <c r="E949" s="3" t="s">
        <v>2920</v>
      </c>
      <c r="F949" s="3" t="s">
        <v>2921</v>
      </c>
      <c r="G949" s="3" t="s">
        <v>3109</v>
      </c>
      <c r="H949" s="3" t="s">
        <v>3109</v>
      </c>
      <c r="I949" s="3" t="s">
        <v>3048</v>
      </c>
      <c r="J949" s="4">
        <v>-68.556245000000004</v>
      </c>
      <c r="K949" s="4">
        <v>-20.314253999999998</v>
      </c>
      <c r="L949" s="4">
        <v>-20.714684999999999</v>
      </c>
      <c r="M949" s="4">
        <v>-4.8257370000000002</v>
      </c>
      <c r="N949" s="4" t="s">
        <v>2924</v>
      </c>
      <c r="O949" s="4" t="s">
        <v>2924</v>
      </c>
      <c r="P949" s="4">
        <v>1.7372160000000001</v>
      </c>
      <c r="Q949" s="4" t="s">
        <v>2924</v>
      </c>
      <c r="R949" s="4" t="s">
        <v>2924</v>
      </c>
      <c r="S949" s="3" t="s">
        <v>4686</v>
      </c>
      <c r="T949" s="4">
        <v>7.1</v>
      </c>
      <c r="U949" s="4">
        <v>498.13685909999998</v>
      </c>
      <c r="V949" s="10">
        <v>267.45385900000002</v>
      </c>
      <c r="W949" s="4">
        <v>0</v>
      </c>
      <c r="X949" s="4">
        <v>30.99</v>
      </c>
      <c r="Y949" s="5">
        <v>6.9</v>
      </c>
      <c r="Z949" s="4" t="s">
        <v>2924</v>
      </c>
      <c r="AA949" s="10" t="s">
        <v>2924</v>
      </c>
      <c r="AB949" s="10" t="s">
        <v>2924</v>
      </c>
      <c r="AC949" s="4">
        <v>5.8507179999999996</v>
      </c>
      <c r="AD949" s="4">
        <v>10.4292873325664</v>
      </c>
      <c r="AE949" s="4">
        <v>6.3738539442136002</v>
      </c>
      <c r="AF949" s="4" t="s">
        <v>2924</v>
      </c>
      <c r="AG949" s="4">
        <v>1.354458730752</v>
      </c>
      <c r="AH949" s="4">
        <v>1.5258680335174</v>
      </c>
      <c r="AI949" s="4">
        <v>1.7372160000000001</v>
      </c>
      <c r="AJ949" s="4">
        <v>1.7372160000000001</v>
      </c>
    </row>
    <row r="950" spans="1:36" x14ac:dyDescent="0.3">
      <c r="A950" s="1" t="s">
        <v>944</v>
      </c>
      <c r="B950" s="2">
        <v>102856</v>
      </c>
      <c r="C950" s="3" t="s">
        <v>2919</v>
      </c>
      <c r="D950" s="4">
        <v>641.60297744000002</v>
      </c>
      <c r="E950" s="3" t="s">
        <v>2930</v>
      </c>
      <c r="F950" s="3" t="s">
        <v>2953</v>
      </c>
      <c r="G950" s="3" t="s">
        <v>3101</v>
      </c>
      <c r="H950" s="3" t="s">
        <v>3101</v>
      </c>
      <c r="I950" s="3" t="s">
        <v>3111</v>
      </c>
      <c r="J950" s="4">
        <v>32.657657999999998</v>
      </c>
      <c r="K950" s="4">
        <v>9.3779020000000006</v>
      </c>
      <c r="L950" s="4">
        <v>-2.5641029999999998</v>
      </c>
      <c r="M950" s="4">
        <v>-3.4426230000000002</v>
      </c>
      <c r="N950" s="4">
        <v>10.689655</v>
      </c>
      <c r="O950" s="4">
        <v>8.3133379999999999</v>
      </c>
      <c r="P950" s="4">
        <v>0.79875200000000002</v>
      </c>
      <c r="Q950" s="4">
        <v>4.1914910000000001</v>
      </c>
      <c r="R950" s="4">
        <v>12.328631</v>
      </c>
      <c r="S950" s="3" t="s">
        <v>4687</v>
      </c>
      <c r="T950" s="5">
        <v>11.78</v>
      </c>
      <c r="U950" s="4">
        <v>641.60297744000002</v>
      </c>
      <c r="V950" s="10">
        <v>1039.7119769999999</v>
      </c>
      <c r="W950" s="4">
        <v>0</v>
      </c>
      <c r="X950" s="4">
        <v>12.85</v>
      </c>
      <c r="Y950" s="4">
        <v>8.1999999999999993</v>
      </c>
      <c r="Z950" s="4">
        <v>10.689655</v>
      </c>
      <c r="AA950" s="11">
        <v>9.4239999999999995</v>
      </c>
      <c r="AB950" s="11">
        <v>9.4239999999999995</v>
      </c>
      <c r="AC950" s="4">
        <v>0.89506699999999995</v>
      </c>
      <c r="AD950" s="4">
        <v>0.83334738821059995</v>
      </c>
      <c r="AE950" s="4">
        <v>0.83334738821059995</v>
      </c>
      <c r="AF950" s="4">
        <v>4.1914910000000001</v>
      </c>
      <c r="AG950" s="4">
        <v>6.5929738554217003</v>
      </c>
      <c r="AH950" s="4">
        <v>6.5929738554217003</v>
      </c>
      <c r="AI950" s="4">
        <v>0.79875200000000002</v>
      </c>
      <c r="AJ950" s="4">
        <v>1.4629909999999999</v>
      </c>
    </row>
    <row r="951" spans="1:36" x14ac:dyDescent="0.3">
      <c r="A951" s="1" t="s">
        <v>945</v>
      </c>
      <c r="B951" s="2">
        <v>4998779</v>
      </c>
      <c r="C951" s="3" t="s">
        <v>2935</v>
      </c>
      <c r="D951" s="4">
        <v>5266.9280429700002</v>
      </c>
      <c r="E951" s="3" t="s">
        <v>2930</v>
      </c>
      <c r="F951" s="3" t="s">
        <v>2957</v>
      </c>
      <c r="G951" s="3" t="s">
        <v>2957</v>
      </c>
      <c r="H951" s="3" t="s">
        <v>3042</v>
      </c>
      <c r="I951" s="3" t="s">
        <v>3043</v>
      </c>
      <c r="J951" s="4">
        <v>-6.888096</v>
      </c>
      <c r="K951" s="4">
        <v>-1.4393579999999999</v>
      </c>
      <c r="L951" s="4">
        <v>-8.0158559999999994</v>
      </c>
      <c r="M951" s="4">
        <v>-6.4292119999999997</v>
      </c>
      <c r="N951" s="4" t="s">
        <v>2924</v>
      </c>
      <c r="O951" s="4">
        <v>0.76294753466826604</v>
      </c>
      <c r="P951" s="4">
        <v>1.211919</v>
      </c>
      <c r="Q951" s="4">
        <v>22.06174</v>
      </c>
      <c r="R951" s="4">
        <v>2.2857560000000001</v>
      </c>
      <c r="S951" s="3" t="s">
        <v>4688</v>
      </c>
      <c r="T951" s="4">
        <v>41.77</v>
      </c>
      <c r="U951" s="4">
        <v>5266.9280429700002</v>
      </c>
      <c r="V951" s="10">
        <v>3904.928042</v>
      </c>
      <c r="W951" s="4">
        <v>2.1067751975101698</v>
      </c>
      <c r="X951" s="4">
        <v>50.75</v>
      </c>
      <c r="Y951" s="4">
        <v>34.9</v>
      </c>
      <c r="Z951" s="4" t="s">
        <v>2924</v>
      </c>
      <c r="AA951" s="10">
        <v>7.9683326974000002</v>
      </c>
      <c r="AB951" s="10">
        <v>9.5927502048999997</v>
      </c>
      <c r="AC951" s="4">
        <v>0.66934000000000005</v>
      </c>
      <c r="AD951" s="4">
        <v>0.77210638497280004</v>
      </c>
      <c r="AE951" s="4">
        <v>0.71102112927899996</v>
      </c>
      <c r="AF951" s="4">
        <v>22.06174</v>
      </c>
      <c r="AG951" s="4" t="s">
        <v>2934</v>
      </c>
      <c r="AH951" s="4" t="s">
        <v>2934</v>
      </c>
      <c r="AI951" s="4">
        <v>1.211919</v>
      </c>
      <c r="AJ951" s="4">
        <v>4.9502249999999997</v>
      </c>
    </row>
    <row r="952" spans="1:36" x14ac:dyDescent="0.3">
      <c r="A952" s="1" t="s">
        <v>946</v>
      </c>
      <c r="B952" s="2">
        <v>100237</v>
      </c>
      <c r="C952" s="3" t="s">
        <v>2935</v>
      </c>
      <c r="D952" s="4">
        <v>5213.9898659999999</v>
      </c>
      <c r="E952" s="3" t="s">
        <v>2930</v>
      </c>
      <c r="F952" s="3" t="s">
        <v>2931</v>
      </c>
      <c r="G952" s="3" t="s">
        <v>2931</v>
      </c>
      <c r="H952" s="3" t="s">
        <v>2932</v>
      </c>
      <c r="I952" s="3" t="s">
        <v>2933</v>
      </c>
      <c r="J952" s="4">
        <v>5.9941519999999997</v>
      </c>
      <c r="K952" s="4">
        <v>1.3277429999999999</v>
      </c>
      <c r="L952" s="4">
        <v>-11.639244</v>
      </c>
      <c r="M952" s="4">
        <v>-8.8623510000000003</v>
      </c>
      <c r="N952" s="4">
        <v>13.302752293577999</v>
      </c>
      <c r="O952" s="4">
        <v>28.48723</v>
      </c>
      <c r="P952" s="4">
        <v>0.83438800000000002</v>
      </c>
      <c r="Q952" s="4" t="s">
        <v>2934</v>
      </c>
      <c r="R952" s="4" t="s">
        <v>2934</v>
      </c>
      <c r="S952" s="3" t="s">
        <v>4689</v>
      </c>
      <c r="T952" s="4">
        <v>14.5</v>
      </c>
      <c r="U952" s="4">
        <v>5213.9898659999999</v>
      </c>
      <c r="V952" s="10" t="s">
        <v>2934</v>
      </c>
      <c r="W952" s="4">
        <v>3.31034482758621</v>
      </c>
      <c r="X952" s="4">
        <v>17.7</v>
      </c>
      <c r="Y952" s="4">
        <v>12.49</v>
      </c>
      <c r="Z952" s="4">
        <v>13.302752</v>
      </c>
      <c r="AA952" s="10">
        <v>10.810407813299999</v>
      </c>
      <c r="AB952" s="10">
        <v>10.780669144899999</v>
      </c>
      <c r="AC952" s="4" t="s">
        <v>2934</v>
      </c>
      <c r="AD952" s="4" t="s">
        <v>2934</v>
      </c>
      <c r="AE952" s="4" t="s">
        <v>2934</v>
      </c>
      <c r="AF952" s="4" t="s">
        <v>2934</v>
      </c>
      <c r="AG952" s="4" t="s">
        <v>2934</v>
      </c>
      <c r="AH952" s="4" t="s">
        <v>2934</v>
      </c>
      <c r="AI952" s="4">
        <v>0.83438800000000002</v>
      </c>
      <c r="AJ952" s="4">
        <v>1.403543</v>
      </c>
    </row>
    <row r="953" spans="1:36" x14ac:dyDescent="0.3">
      <c r="A953" s="1" t="s">
        <v>947</v>
      </c>
      <c r="B953" s="2">
        <v>4135450</v>
      </c>
      <c r="C953" s="3" t="s">
        <v>2919</v>
      </c>
      <c r="D953" s="4">
        <v>14785.599696249999</v>
      </c>
      <c r="E953" s="3" t="s">
        <v>2945</v>
      </c>
      <c r="F953" s="3" t="s">
        <v>3021</v>
      </c>
      <c r="G953" s="3" t="s">
        <v>3022</v>
      </c>
      <c r="H953" s="3" t="s">
        <v>3022</v>
      </c>
      <c r="I953" s="3" t="s">
        <v>3418</v>
      </c>
      <c r="J953" s="4">
        <v>40.929661000000003</v>
      </c>
      <c r="K953" s="4">
        <v>15.056559</v>
      </c>
      <c r="L953" s="4">
        <v>4.2269230000000002</v>
      </c>
      <c r="M953" s="4">
        <v>-3.6515029999999999</v>
      </c>
      <c r="N953" s="4">
        <v>28.027778000000001</v>
      </c>
      <c r="O953" s="4">
        <v>21.020833</v>
      </c>
      <c r="P953" s="4">
        <v>4.68283</v>
      </c>
      <c r="Q953" s="4">
        <v>16.600922000000001</v>
      </c>
      <c r="R953" s="4">
        <v>18.668576000000002</v>
      </c>
      <c r="S953" s="3" t="s">
        <v>4690</v>
      </c>
      <c r="T953" s="4">
        <v>252.25</v>
      </c>
      <c r="U953" s="4">
        <v>14785.599696249999</v>
      </c>
      <c r="V953" s="10">
        <v>13960.561696000001</v>
      </c>
      <c r="W953" s="4">
        <v>0</v>
      </c>
      <c r="X953" s="4">
        <v>264.5</v>
      </c>
      <c r="Y953" s="4">
        <v>159.005</v>
      </c>
      <c r="Z953" s="4">
        <v>28.027778000000001</v>
      </c>
      <c r="AA953" s="10">
        <v>17.678369314899999</v>
      </c>
      <c r="AB953" s="10">
        <v>17.678369314899999</v>
      </c>
      <c r="AC953" s="4">
        <v>4.9573749999999999</v>
      </c>
      <c r="AD953" s="4">
        <v>4.7344177026510996</v>
      </c>
      <c r="AE953" s="4">
        <v>4.7344177026510996</v>
      </c>
      <c r="AF953" s="4">
        <v>16.600922000000001</v>
      </c>
      <c r="AG953" s="4">
        <v>12.2821797282158</v>
      </c>
      <c r="AH953" s="4">
        <v>12.2821797282158</v>
      </c>
      <c r="AI953" s="4">
        <v>4.68283</v>
      </c>
      <c r="AJ953" s="4">
        <v>20.773285000000001</v>
      </c>
    </row>
    <row r="954" spans="1:36" x14ac:dyDescent="0.3">
      <c r="A954" s="1" t="s">
        <v>948</v>
      </c>
      <c r="B954" s="2">
        <v>4967574</v>
      </c>
      <c r="C954" s="3" t="s">
        <v>2935</v>
      </c>
      <c r="D954" s="4">
        <v>8024.6328988799996</v>
      </c>
      <c r="E954" s="3" t="s">
        <v>2945</v>
      </c>
      <c r="F954" s="3" t="s">
        <v>3021</v>
      </c>
      <c r="G954" s="3" t="s">
        <v>3027</v>
      </c>
      <c r="H954" s="3" t="s">
        <v>3238</v>
      </c>
      <c r="I954" s="3" t="s">
        <v>3233</v>
      </c>
      <c r="J954" s="4">
        <v>15.257592000000001</v>
      </c>
      <c r="K954" s="4">
        <v>-4.4480909999999998</v>
      </c>
      <c r="L954" s="4">
        <v>-2.2271320000000001</v>
      </c>
      <c r="M954" s="4">
        <v>-10.731865000000001</v>
      </c>
      <c r="N954" s="4">
        <v>26.187715000000001</v>
      </c>
      <c r="O954" s="4">
        <v>27.258838999999998</v>
      </c>
      <c r="P954" s="4">
        <v>4.3932169999999999</v>
      </c>
      <c r="Q954" s="4">
        <v>20.752403000000001</v>
      </c>
      <c r="R954" s="4">
        <v>45.907035999999998</v>
      </c>
      <c r="S954" s="3" t="s">
        <v>4691</v>
      </c>
      <c r="T954" s="4">
        <v>221.26</v>
      </c>
      <c r="U954" s="4">
        <v>8024.6328988799996</v>
      </c>
      <c r="V954" s="10">
        <v>7120.6058979999998</v>
      </c>
      <c r="W954" s="4">
        <v>0</v>
      </c>
      <c r="X954" s="4">
        <v>278.38</v>
      </c>
      <c r="Y954" s="4">
        <v>159.69</v>
      </c>
      <c r="Z954" s="4">
        <v>26.187715000000001</v>
      </c>
      <c r="AA954" s="10">
        <v>21.231516221500002</v>
      </c>
      <c r="AB954" s="10">
        <v>21.877147447700001</v>
      </c>
      <c r="AC954" s="4">
        <v>2.3721770000000002</v>
      </c>
      <c r="AD954" s="4">
        <v>2.1151061955842998</v>
      </c>
      <c r="AE954" s="4">
        <v>2.1410060683998</v>
      </c>
      <c r="AF954" s="4">
        <v>20.752403000000001</v>
      </c>
      <c r="AG954" s="4">
        <v>17.3229677606131</v>
      </c>
      <c r="AH954" s="4">
        <v>17.434212926344401</v>
      </c>
      <c r="AI954" s="4">
        <v>4.3932169999999999</v>
      </c>
      <c r="AJ954" s="4">
        <v>4.3984569999999996</v>
      </c>
    </row>
    <row r="955" spans="1:36" x14ac:dyDescent="0.3">
      <c r="A955" s="1" t="s">
        <v>949</v>
      </c>
      <c r="B955" s="2">
        <v>4047873</v>
      </c>
      <c r="C955" s="3" t="s">
        <v>2935</v>
      </c>
      <c r="D955" s="4">
        <v>18368.366334400002</v>
      </c>
      <c r="E955" s="3" t="s">
        <v>2930</v>
      </c>
      <c r="F955" s="3" t="s">
        <v>2953</v>
      </c>
      <c r="G955" s="3" t="s">
        <v>2954</v>
      </c>
      <c r="H955" s="3" t="s">
        <v>3346</v>
      </c>
      <c r="I955" s="3" t="s">
        <v>3221</v>
      </c>
      <c r="J955" s="4">
        <v>3.06738</v>
      </c>
      <c r="K955" s="4">
        <v>3.7797000000000001</v>
      </c>
      <c r="L955" s="4">
        <v>1.913835</v>
      </c>
      <c r="M955" s="4">
        <v>-1.0680529999999999</v>
      </c>
      <c r="N955" s="4">
        <v>34.660931899641596</v>
      </c>
      <c r="O955" s="4">
        <v>34.806704269528403</v>
      </c>
      <c r="P955" s="4" t="s">
        <v>2934</v>
      </c>
      <c r="Q955" s="4" t="s">
        <v>2934</v>
      </c>
      <c r="R955" s="4" t="s">
        <v>2934</v>
      </c>
      <c r="S955" s="3" t="s">
        <v>4692</v>
      </c>
      <c r="T955" s="4">
        <v>483.52</v>
      </c>
      <c r="U955" s="4">
        <v>18368.366334400002</v>
      </c>
      <c r="V955" s="10">
        <v>19561.484334000001</v>
      </c>
      <c r="W955" s="4">
        <v>0.86035737921905997</v>
      </c>
      <c r="X955" s="4">
        <v>499.87</v>
      </c>
      <c r="Y955" s="4">
        <v>391.84</v>
      </c>
      <c r="Z955" s="4" t="s">
        <v>2934</v>
      </c>
      <c r="AA955" s="10">
        <v>27.733039667700002</v>
      </c>
      <c r="AB955" s="10">
        <v>28.114275879400001</v>
      </c>
      <c r="AC955" s="4" t="s">
        <v>2934</v>
      </c>
      <c r="AD955" s="4">
        <v>8.3817325234749003</v>
      </c>
      <c r="AE955" s="4">
        <v>8.4903511720391993</v>
      </c>
      <c r="AF955" s="4" t="s">
        <v>2934</v>
      </c>
      <c r="AG955" s="4">
        <v>21.304281044876099</v>
      </c>
      <c r="AH955" s="4">
        <v>21.548663273487101</v>
      </c>
      <c r="AI955" s="4" t="s">
        <v>2934</v>
      </c>
      <c r="AJ955" s="4" t="s">
        <v>2934</v>
      </c>
    </row>
    <row r="956" spans="1:36" x14ac:dyDescent="0.3">
      <c r="A956" s="1" t="s">
        <v>950</v>
      </c>
      <c r="B956" s="2">
        <v>108391</v>
      </c>
      <c r="C956" s="3" t="s">
        <v>2935</v>
      </c>
      <c r="D956" s="4">
        <v>50910.978214939998</v>
      </c>
      <c r="E956" s="3" t="s">
        <v>2945</v>
      </c>
      <c r="F956" s="3" t="s">
        <v>2946</v>
      </c>
      <c r="G956" s="3" t="s">
        <v>2947</v>
      </c>
      <c r="H956" s="3" t="s">
        <v>2989</v>
      </c>
      <c r="I956" s="3" t="s">
        <v>3418</v>
      </c>
      <c r="J956" s="4">
        <v>78.887482000000006</v>
      </c>
      <c r="K956" s="4">
        <v>8.0816490000000005</v>
      </c>
      <c r="L956" s="4">
        <v>-9.4657079999999993</v>
      </c>
      <c r="M956" s="4">
        <v>-3.5921599999999998</v>
      </c>
      <c r="N956" s="4">
        <v>104.54900000000001</v>
      </c>
      <c r="O956" s="4">
        <v>84.943939</v>
      </c>
      <c r="P956" s="4" t="s">
        <v>2924</v>
      </c>
      <c r="Q956" s="4">
        <v>69.216673</v>
      </c>
      <c r="R956" s="4">
        <v>88.592986999999994</v>
      </c>
      <c r="S956" s="3" t="s">
        <v>4693</v>
      </c>
      <c r="T956" s="4">
        <v>2090.98</v>
      </c>
      <c r="U956" s="4">
        <v>50910.978214939998</v>
      </c>
      <c r="V956" s="10">
        <v>53013.257213999997</v>
      </c>
      <c r="W956" s="4">
        <v>0</v>
      </c>
      <c r="X956" s="4">
        <v>2402.5149999999999</v>
      </c>
      <c r="Y956" s="4">
        <v>1105.6500000000001</v>
      </c>
      <c r="Z956" s="4">
        <v>104.54900000000001</v>
      </c>
      <c r="AA956" s="10">
        <v>70.346379330399998</v>
      </c>
      <c r="AB956" s="10">
        <v>70.346379330399998</v>
      </c>
      <c r="AC956" s="4">
        <v>30.866057999999999</v>
      </c>
      <c r="AD956" s="4">
        <v>26.401268142180601</v>
      </c>
      <c r="AE956" s="4">
        <v>26.401268142180601</v>
      </c>
      <c r="AF956" s="4">
        <v>69.216673</v>
      </c>
      <c r="AG956" s="4">
        <v>47.529905926693097</v>
      </c>
      <c r="AH956" s="4">
        <v>47.529905926693097</v>
      </c>
      <c r="AI956" s="4" t="s">
        <v>2924</v>
      </c>
      <c r="AJ956" s="4" t="s">
        <v>2924</v>
      </c>
    </row>
    <row r="957" spans="1:36" x14ac:dyDescent="0.3">
      <c r="A957" s="1" t="s">
        <v>951</v>
      </c>
      <c r="B957" s="2">
        <v>100716</v>
      </c>
      <c r="C957" s="3" t="s">
        <v>2956</v>
      </c>
      <c r="D957" s="4">
        <v>546.52562327999999</v>
      </c>
      <c r="E957" s="3" t="s">
        <v>2930</v>
      </c>
      <c r="F957" s="3" t="s">
        <v>2931</v>
      </c>
      <c r="G957" s="3" t="s">
        <v>2931</v>
      </c>
      <c r="H957" s="3" t="s">
        <v>2932</v>
      </c>
      <c r="I957" s="3" t="s">
        <v>2933</v>
      </c>
      <c r="J957" s="4">
        <v>1.3947000000000001</v>
      </c>
      <c r="K957" s="4">
        <v>-3.131246</v>
      </c>
      <c r="L957" s="4">
        <v>-4.0264030000000002</v>
      </c>
      <c r="M957" s="4">
        <v>-4.9051669999999996</v>
      </c>
      <c r="N957" s="4">
        <v>11.821138211382101</v>
      </c>
      <c r="O957" s="4">
        <v>9.3384710000000002</v>
      </c>
      <c r="P957" s="4">
        <v>1.242523</v>
      </c>
      <c r="Q957" s="4" t="s">
        <v>2934</v>
      </c>
      <c r="R957" s="4" t="s">
        <v>2934</v>
      </c>
      <c r="S957" s="3" t="s">
        <v>4694</v>
      </c>
      <c r="T957" s="4">
        <v>14.54</v>
      </c>
      <c r="U957" s="4">
        <v>546.52562327999999</v>
      </c>
      <c r="V957" s="10" t="s">
        <v>2934</v>
      </c>
      <c r="W957" s="4">
        <v>4.6767537826685004</v>
      </c>
      <c r="X957" s="4">
        <v>16.32</v>
      </c>
      <c r="Y957" s="4">
        <v>11.55</v>
      </c>
      <c r="Z957" s="4">
        <v>11.821137999999999</v>
      </c>
      <c r="AA957" s="10">
        <v>10.312056737500001</v>
      </c>
      <c r="AB957" s="10">
        <v>11.821138211299999</v>
      </c>
      <c r="AC957" s="4" t="s">
        <v>2934</v>
      </c>
      <c r="AD957" s="4" t="s">
        <v>2934</v>
      </c>
      <c r="AE957" s="4" t="s">
        <v>2934</v>
      </c>
      <c r="AF957" s="4" t="s">
        <v>2934</v>
      </c>
      <c r="AG957" s="4" t="s">
        <v>2934</v>
      </c>
      <c r="AH957" s="4" t="s">
        <v>2934</v>
      </c>
      <c r="AI957" s="4">
        <v>1.242523</v>
      </c>
      <c r="AJ957" s="4">
        <v>2.173718</v>
      </c>
    </row>
    <row r="958" spans="1:36" x14ac:dyDescent="0.3">
      <c r="A958" s="1" t="s">
        <v>952</v>
      </c>
      <c r="B958" s="2">
        <v>4426904</v>
      </c>
      <c r="C958" s="3" t="s">
        <v>2935</v>
      </c>
      <c r="D958" s="4">
        <v>588.97776783999996</v>
      </c>
      <c r="E958" s="3" t="s">
        <v>2976</v>
      </c>
      <c r="F958" s="3" t="s">
        <v>2977</v>
      </c>
      <c r="G958" s="3" t="s">
        <v>3133</v>
      </c>
      <c r="H958" s="3" t="s">
        <v>3423</v>
      </c>
      <c r="I958" s="3" t="s">
        <v>2979</v>
      </c>
      <c r="J958" s="4">
        <v>-3.4482759999999999</v>
      </c>
      <c r="K958" s="4">
        <v>17.445186</v>
      </c>
      <c r="L958" s="4">
        <v>-0.72522200000000003</v>
      </c>
      <c r="M958" s="4">
        <v>-2.5316459999999998</v>
      </c>
      <c r="N958" s="4">
        <v>45.629629629629598</v>
      </c>
      <c r="O958" s="4">
        <v>67.692307999999997</v>
      </c>
      <c r="P958" s="4">
        <v>1.162374</v>
      </c>
      <c r="Q958" s="4">
        <v>32.268205999999999</v>
      </c>
      <c r="R958" s="4">
        <v>44.227457000000001</v>
      </c>
      <c r="S958" s="3" t="s">
        <v>4695</v>
      </c>
      <c r="T958" s="4">
        <v>12.32</v>
      </c>
      <c r="U958" s="4">
        <v>588.97776783999996</v>
      </c>
      <c r="V958" s="10">
        <v>1086.5027669999999</v>
      </c>
      <c r="W958" s="4">
        <v>1.94805194805195</v>
      </c>
      <c r="X958" s="4">
        <v>13.04</v>
      </c>
      <c r="Y958" s="5">
        <v>9.6999999999999993</v>
      </c>
      <c r="Z958" s="4">
        <v>38.380062000000002</v>
      </c>
      <c r="AA958" s="10">
        <v>12.5714285714</v>
      </c>
      <c r="AB958" s="10">
        <v>11.407407407399999</v>
      </c>
      <c r="AC958" s="4">
        <v>18.583815000000001</v>
      </c>
      <c r="AD958" s="4">
        <v>22.781656609074901</v>
      </c>
      <c r="AE958" s="4">
        <v>19.929614010308701</v>
      </c>
      <c r="AF958" s="4">
        <v>32.268205999999999</v>
      </c>
      <c r="AG958" s="4">
        <v>41.540920168227899</v>
      </c>
      <c r="AH958" s="4">
        <v>30.976557861724899</v>
      </c>
      <c r="AI958" s="4">
        <v>1.162374</v>
      </c>
      <c r="AJ958" s="4">
        <v>1.173333</v>
      </c>
    </row>
    <row r="959" spans="1:36" x14ac:dyDescent="0.3">
      <c r="A959" s="1" t="s">
        <v>953</v>
      </c>
      <c r="B959" s="2">
        <v>4965825</v>
      </c>
      <c r="C959" s="3" t="s">
        <v>2919</v>
      </c>
      <c r="D959" s="4">
        <v>493.17461061</v>
      </c>
      <c r="E959" s="3" t="s">
        <v>2945</v>
      </c>
      <c r="F959" s="3" t="s">
        <v>3021</v>
      </c>
      <c r="G959" s="3" t="s">
        <v>3027</v>
      </c>
      <c r="H959" s="3" t="s">
        <v>3028</v>
      </c>
      <c r="I959" s="3" t="s">
        <v>3181</v>
      </c>
      <c r="J959" s="4">
        <v>18.661812000000001</v>
      </c>
      <c r="K959" s="4">
        <v>44.432133</v>
      </c>
      <c r="L959" s="4">
        <v>2.2352940000000001</v>
      </c>
      <c r="M959" s="4">
        <v>-4.6800730000000001</v>
      </c>
      <c r="N959" s="4" t="s">
        <v>2924</v>
      </c>
      <c r="O959" s="4">
        <v>25.310680000000001</v>
      </c>
      <c r="P959" s="4">
        <v>1.929111</v>
      </c>
      <c r="Q959" s="4">
        <v>15.666823000000001</v>
      </c>
      <c r="R959" s="4">
        <v>12.104528</v>
      </c>
      <c r="S959" s="3" t="s">
        <v>4696</v>
      </c>
      <c r="T959" s="4">
        <v>26.07</v>
      </c>
      <c r="U959" s="4">
        <v>493.17461061</v>
      </c>
      <c r="V959" s="10">
        <v>494.60160999999999</v>
      </c>
      <c r="W959" s="4">
        <v>0</v>
      </c>
      <c r="X959" s="4">
        <v>29.296600000000002</v>
      </c>
      <c r="Y959" s="4">
        <v>13.52</v>
      </c>
      <c r="Z959" s="4" t="s">
        <v>2924</v>
      </c>
      <c r="AA959" s="10">
        <v>28.6483516483</v>
      </c>
      <c r="AB959" s="10">
        <v>30.138728323599999</v>
      </c>
      <c r="AC959" s="4">
        <v>1.422364</v>
      </c>
      <c r="AD959" s="4">
        <v>1.4289268926864001</v>
      </c>
      <c r="AE959" s="4">
        <v>1.4550658248924999</v>
      </c>
      <c r="AF959" s="4">
        <v>15.666823000000001</v>
      </c>
      <c r="AG959" s="4">
        <v>13.412015727747301</v>
      </c>
      <c r="AH959" s="4">
        <v>13.908344979823701</v>
      </c>
      <c r="AI959" s="4">
        <v>1.929111</v>
      </c>
      <c r="AJ959" s="4">
        <v>5.0182869999999999</v>
      </c>
    </row>
    <row r="960" spans="1:36" x14ac:dyDescent="0.3">
      <c r="A960" s="1" t="s">
        <v>954</v>
      </c>
      <c r="B960" s="2">
        <v>4101711</v>
      </c>
      <c r="C960" s="3" t="s">
        <v>2919</v>
      </c>
      <c r="D960" s="4">
        <v>42863.367555899997</v>
      </c>
      <c r="E960" s="3" t="s">
        <v>2936</v>
      </c>
      <c r="F960" s="3" t="s">
        <v>2937</v>
      </c>
      <c r="G960" s="3" t="s">
        <v>3037</v>
      </c>
      <c r="H960" s="3" t="s">
        <v>3037</v>
      </c>
      <c r="I960" s="3" t="s">
        <v>3439</v>
      </c>
      <c r="J960" s="4">
        <v>14.508724000000001</v>
      </c>
      <c r="K960" s="4">
        <v>5.75265</v>
      </c>
      <c r="L960" s="4">
        <v>-8.5553650000000001</v>
      </c>
      <c r="M960" s="4">
        <v>-4.651459</v>
      </c>
      <c r="N960" s="4">
        <v>37.076312999999999</v>
      </c>
      <c r="O960" s="4">
        <v>41.10989</v>
      </c>
      <c r="P960" s="4">
        <v>11.91591</v>
      </c>
      <c r="Q960" s="4">
        <v>23.300291999999999</v>
      </c>
      <c r="R960" s="4">
        <v>52.115200000000002</v>
      </c>
      <c r="S960" s="3" t="s">
        <v>4697</v>
      </c>
      <c r="T960" s="4">
        <v>74.819999999999993</v>
      </c>
      <c r="U960" s="4">
        <v>42863.367555899997</v>
      </c>
      <c r="V960" s="10">
        <v>43097.967555000003</v>
      </c>
      <c r="W960" s="4">
        <v>2.0850040096231002</v>
      </c>
      <c r="X960" s="4">
        <v>84.88</v>
      </c>
      <c r="Y960" s="4">
        <v>61.33</v>
      </c>
      <c r="Z960" s="4">
        <v>37.076312999999999</v>
      </c>
      <c r="AA960" s="10">
        <v>35.192850423300001</v>
      </c>
      <c r="AB960" s="10">
        <v>36.8956743002</v>
      </c>
      <c r="AC960" s="4">
        <v>5.7616829999999997</v>
      </c>
      <c r="AD960" s="4">
        <v>5.4060930714977999</v>
      </c>
      <c r="AE960" s="4">
        <v>5.6975385064420001</v>
      </c>
      <c r="AF960" s="4">
        <v>23.300291999999999</v>
      </c>
      <c r="AG960" s="4">
        <v>23.916977401330598</v>
      </c>
      <c r="AH960" s="4">
        <v>25.3101809436757</v>
      </c>
      <c r="AI960" s="4">
        <v>11.91591</v>
      </c>
      <c r="AJ960" s="4">
        <v>11.91591</v>
      </c>
    </row>
    <row r="961" spans="1:36" x14ac:dyDescent="0.3">
      <c r="A961" s="1" t="s">
        <v>955</v>
      </c>
      <c r="B961" s="2">
        <v>5231027</v>
      </c>
      <c r="C961" s="3" t="s">
        <v>2935</v>
      </c>
      <c r="D961" s="4">
        <v>1414.2239999999999</v>
      </c>
      <c r="E961" s="3" t="s">
        <v>2945</v>
      </c>
      <c r="F961" s="3" t="s">
        <v>2946</v>
      </c>
      <c r="G961" s="3" t="s">
        <v>2984</v>
      </c>
      <c r="H961" s="3" t="s">
        <v>3061</v>
      </c>
      <c r="I961" s="3" t="s">
        <v>2949</v>
      </c>
      <c r="J961" s="4">
        <v>-45.513514000000001</v>
      </c>
      <c r="K961" s="4">
        <v>39.419086999999998</v>
      </c>
      <c r="L961" s="4">
        <v>55.555556000000003</v>
      </c>
      <c r="M961" s="4">
        <v>-3.8167939999999998</v>
      </c>
      <c r="N961" s="4" t="s">
        <v>2924</v>
      </c>
      <c r="O961" s="4" t="s">
        <v>2924</v>
      </c>
      <c r="P961" s="4">
        <v>1.456437</v>
      </c>
      <c r="Q961" s="4" t="s">
        <v>2924</v>
      </c>
      <c r="R961" s="4">
        <v>41.630937000000003</v>
      </c>
      <c r="S961" s="3" t="s">
        <v>4698</v>
      </c>
      <c r="T961" s="4">
        <v>10.08</v>
      </c>
      <c r="U961" s="4">
        <v>1414.2239999999999</v>
      </c>
      <c r="V961" s="10">
        <v>1519.779</v>
      </c>
      <c r="W961" s="4">
        <v>0</v>
      </c>
      <c r="X961" s="4">
        <v>25.87</v>
      </c>
      <c r="Y961" s="4">
        <v>5.52</v>
      </c>
      <c r="Z961" s="4" t="s">
        <v>2924</v>
      </c>
      <c r="AA961" s="10" t="s">
        <v>2924</v>
      </c>
      <c r="AB961" s="10" t="s">
        <v>2924</v>
      </c>
      <c r="AC961" s="4">
        <v>2.8098580000000002</v>
      </c>
      <c r="AD961" s="4">
        <v>2.7021660832754</v>
      </c>
      <c r="AE961" s="4">
        <v>2.8058453889149</v>
      </c>
      <c r="AF961" s="4" t="s">
        <v>2924</v>
      </c>
      <c r="AG961" s="4">
        <v>34.1879847751363</v>
      </c>
      <c r="AH961" s="4">
        <v>60.048954917223099</v>
      </c>
      <c r="AI961" s="4">
        <v>1.456437</v>
      </c>
      <c r="AJ961" s="4">
        <v>8.0704560000000001</v>
      </c>
    </row>
    <row r="962" spans="1:36" x14ac:dyDescent="0.3">
      <c r="A962" s="1" t="s">
        <v>956</v>
      </c>
      <c r="B962" s="2">
        <v>1019856</v>
      </c>
      <c r="C962" s="3" t="s">
        <v>2935</v>
      </c>
      <c r="D962" s="4">
        <v>2402.1624369599999</v>
      </c>
      <c r="E962" s="3" t="s">
        <v>2930</v>
      </c>
      <c r="F962" s="3" t="s">
        <v>2931</v>
      </c>
      <c r="G962" s="3" t="s">
        <v>2931</v>
      </c>
      <c r="H962" s="3" t="s">
        <v>2932</v>
      </c>
      <c r="I962" s="3" t="s">
        <v>2933</v>
      </c>
      <c r="J962" s="4">
        <v>28.635681999999999</v>
      </c>
      <c r="K962" s="4">
        <v>7.6086960000000001</v>
      </c>
      <c r="L962" s="4">
        <v>-5.2631579999999998</v>
      </c>
      <c r="M962" s="4">
        <v>-6.5868260000000003</v>
      </c>
      <c r="N962" s="4">
        <v>22.480349344978201</v>
      </c>
      <c r="O962" s="4">
        <v>13.350622</v>
      </c>
      <c r="P962" s="4">
        <v>1.5374049999999999</v>
      </c>
      <c r="Q962" s="4" t="s">
        <v>2934</v>
      </c>
      <c r="R962" s="4" t="s">
        <v>2934</v>
      </c>
      <c r="S962" s="3" t="s">
        <v>4699</v>
      </c>
      <c r="T962" s="4">
        <v>51.48</v>
      </c>
      <c r="U962" s="4">
        <v>2402.1624369599999</v>
      </c>
      <c r="V962" s="10" t="s">
        <v>2934</v>
      </c>
      <c r="W962" s="4">
        <v>1.3209013209013201</v>
      </c>
      <c r="X962" s="4">
        <v>58.875</v>
      </c>
      <c r="Y962" s="4">
        <v>33.35</v>
      </c>
      <c r="Z962" s="4">
        <v>22.402089</v>
      </c>
      <c r="AA962" s="10">
        <v>15.082178536800001</v>
      </c>
      <c r="AB962" s="10">
        <v>15.2007724401</v>
      </c>
      <c r="AC962" s="4" t="s">
        <v>2934</v>
      </c>
      <c r="AD962" s="4" t="s">
        <v>2934</v>
      </c>
      <c r="AE962" s="4" t="s">
        <v>2934</v>
      </c>
      <c r="AF962" s="4" t="s">
        <v>2934</v>
      </c>
      <c r="AG962" s="4" t="s">
        <v>2934</v>
      </c>
      <c r="AH962" s="4" t="s">
        <v>2934</v>
      </c>
      <c r="AI962" s="4">
        <v>1.5374049999999999</v>
      </c>
      <c r="AJ962" s="4">
        <v>1.8289040000000001</v>
      </c>
    </row>
    <row r="963" spans="1:36" x14ac:dyDescent="0.3">
      <c r="A963" s="1" t="s">
        <v>957</v>
      </c>
      <c r="B963" s="2">
        <v>102893</v>
      </c>
      <c r="C963" s="3" t="s">
        <v>2935</v>
      </c>
      <c r="D963" s="4">
        <v>2128.9061295900001</v>
      </c>
      <c r="E963" s="3" t="s">
        <v>2930</v>
      </c>
      <c r="F963" s="3" t="s">
        <v>2953</v>
      </c>
      <c r="G963" s="3" t="s">
        <v>2953</v>
      </c>
      <c r="H963" s="3" t="s">
        <v>3414</v>
      </c>
      <c r="I963" s="3" t="s">
        <v>3440</v>
      </c>
      <c r="J963" s="4">
        <v>5.980772</v>
      </c>
      <c r="K963" s="4">
        <v>8.8246520000000004</v>
      </c>
      <c r="L963" s="4">
        <v>-1.1101749999999999</v>
      </c>
      <c r="M963" s="4">
        <v>-5.089664</v>
      </c>
      <c r="N963" s="4">
        <v>12.830686</v>
      </c>
      <c r="O963" s="4">
        <v>32.736668999999999</v>
      </c>
      <c r="P963" s="4">
        <v>2.0661909999999999</v>
      </c>
      <c r="Q963" s="4" t="s">
        <v>2934</v>
      </c>
      <c r="R963" s="4" t="s">
        <v>2934</v>
      </c>
      <c r="S963" s="3" t="s">
        <v>4700</v>
      </c>
      <c r="T963" s="5">
        <v>199.53</v>
      </c>
      <c r="U963" s="4">
        <v>2128.9061295900001</v>
      </c>
      <c r="V963" s="10" t="s">
        <v>2934</v>
      </c>
      <c r="W963" s="4">
        <v>2.8065954994236502</v>
      </c>
      <c r="X963" s="4">
        <v>217.59989999999999</v>
      </c>
      <c r="Y963" s="4">
        <v>169.17</v>
      </c>
      <c r="Z963" s="4">
        <v>12.830686</v>
      </c>
      <c r="AA963" s="10">
        <v>11.672994682100001</v>
      </c>
      <c r="AB963" s="10">
        <v>12.580706179</v>
      </c>
      <c r="AC963" s="4" t="s">
        <v>2934</v>
      </c>
      <c r="AD963" s="4" t="s">
        <v>2934</v>
      </c>
      <c r="AE963" s="4" t="s">
        <v>2934</v>
      </c>
      <c r="AF963" s="4" t="s">
        <v>2934</v>
      </c>
      <c r="AG963" s="4" t="s">
        <v>2934</v>
      </c>
      <c r="AH963" s="4" t="s">
        <v>2934</v>
      </c>
      <c r="AI963" s="4">
        <v>2.0661909999999999</v>
      </c>
      <c r="AJ963" s="4">
        <v>2.0661909999999999</v>
      </c>
    </row>
    <row r="964" spans="1:36" x14ac:dyDescent="0.3">
      <c r="A964" s="1" t="s">
        <v>958</v>
      </c>
      <c r="B964" s="2">
        <v>102950</v>
      </c>
      <c r="C964" s="3" t="s">
        <v>2935</v>
      </c>
      <c r="D964" s="4">
        <v>9509.1854296000001</v>
      </c>
      <c r="E964" s="3" t="s">
        <v>2976</v>
      </c>
      <c r="F964" s="3" t="s">
        <v>2977</v>
      </c>
      <c r="G964" s="3" t="s">
        <v>2978</v>
      </c>
      <c r="H964" s="3" t="s">
        <v>2978</v>
      </c>
      <c r="I964" s="3" t="s">
        <v>2979</v>
      </c>
      <c r="J964" s="4">
        <v>7.6050380000000004</v>
      </c>
      <c r="K964" s="4">
        <v>-0.98204000000000002</v>
      </c>
      <c r="L964" s="4">
        <v>-1.087053</v>
      </c>
      <c r="M964" s="4">
        <v>-2.0393870000000001</v>
      </c>
      <c r="N964" s="4">
        <v>32.534883720930203</v>
      </c>
      <c r="O964" s="4">
        <v>19.896889000000002</v>
      </c>
      <c r="P964" s="4">
        <v>3.2211829999999999</v>
      </c>
      <c r="Q964" s="4">
        <v>18.489369</v>
      </c>
      <c r="R964" s="4">
        <v>30.352824999999999</v>
      </c>
      <c r="S964" s="3" t="s">
        <v>4701</v>
      </c>
      <c r="T964" s="4">
        <v>111.92</v>
      </c>
      <c r="U964" s="4">
        <v>9509.1854296000001</v>
      </c>
      <c r="V964" s="10">
        <v>14385.080429</v>
      </c>
      <c r="W964" s="4">
        <v>3.9313795568262999</v>
      </c>
      <c r="X964" s="4">
        <v>118.34</v>
      </c>
      <c r="Y964" s="4">
        <v>95.974999999999994</v>
      </c>
      <c r="Z964" s="4">
        <v>37.306666999999997</v>
      </c>
      <c r="AA964" s="10">
        <v>36.100896716299999</v>
      </c>
      <c r="AB964" s="10">
        <v>35.681721088300002</v>
      </c>
      <c r="AC964" s="4">
        <v>12.139103</v>
      </c>
      <c r="AD964" s="4">
        <v>11.441618744169901</v>
      </c>
      <c r="AE964" s="4">
        <v>11.966343417761401</v>
      </c>
      <c r="AF964" s="4">
        <v>18.489369</v>
      </c>
      <c r="AG964" s="4">
        <v>18.041831265108499</v>
      </c>
      <c r="AH964" s="4">
        <v>18.9406988258491</v>
      </c>
      <c r="AI964" s="4">
        <v>3.2211829999999999</v>
      </c>
      <c r="AJ964" s="4">
        <v>3.2211829999999999</v>
      </c>
    </row>
    <row r="965" spans="1:36" x14ac:dyDescent="0.3">
      <c r="A965" s="1" t="s">
        <v>959</v>
      </c>
      <c r="B965" s="2">
        <v>4210001</v>
      </c>
      <c r="C965" s="3" t="s">
        <v>2935</v>
      </c>
      <c r="D965" s="4">
        <v>5609.5702739999997</v>
      </c>
      <c r="E965" s="3" t="s">
        <v>2936</v>
      </c>
      <c r="F965" s="3" t="s">
        <v>2937</v>
      </c>
      <c r="G965" s="3" t="s">
        <v>3044</v>
      </c>
      <c r="H965" s="3" t="s">
        <v>3099</v>
      </c>
      <c r="I965" s="3" t="s">
        <v>3441</v>
      </c>
      <c r="J965" s="4">
        <v>19.469027000000001</v>
      </c>
      <c r="K965" s="4">
        <v>0.25117400000000001</v>
      </c>
      <c r="L965" s="4">
        <v>0.15273800000000001</v>
      </c>
      <c r="M965" s="4">
        <v>-4.8408829999999998</v>
      </c>
      <c r="N965" s="4">
        <v>26.616410999999999</v>
      </c>
      <c r="O965" s="4">
        <v>27.534493000000001</v>
      </c>
      <c r="P965" s="4">
        <v>4.8803830000000001</v>
      </c>
      <c r="Q965" s="4">
        <v>16.529502999999998</v>
      </c>
      <c r="R965" s="4">
        <v>26.360752000000002</v>
      </c>
      <c r="S965" s="3" t="s">
        <v>4702</v>
      </c>
      <c r="T965" s="4">
        <v>91.8</v>
      </c>
      <c r="U965" s="4">
        <v>5609.5702739999997</v>
      </c>
      <c r="V965" s="10">
        <v>5796.0702739999997</v>
      </c>
      <c r="W965" s="4">
        <v>0.52287581699346397</v>
      </c>
      <c r="X965" s="4">
        <v>102.18</v>
      </c>
      <c r="Y965" s="4">
        <v>71.290000000000006</v>
      </c>
      <c r="Z965" s="4">
        <v>26.616410999999999</v>
      </c>
      <c r="AA965" s="10">
        <v>25.282987688999999</v>
      </c>
      <c r="AB965" s="10">
        <v>27.4146874636</v>
      </c>
      <c r="AC965" s="4">
        <v>3.1536369999999998</v>
      </c>
      <c r="AD965" s="4">
        <v>2.9380470780346002</v>
      </c>
      <c r="AE965" s="4">
        <v>3.0955535726663999</v>
      </c>
      <c r="AF965" s="4">
        <v>16.529502999999998</v>
      </c>
      <c r="AG965" s="4">
        <v>15.251142898266201</v>
      </c>
      <c r="AH965" s="4">
        <v>16.374621582308901</v>
      </c>
      <c r="AI965" s="4">
        <v>4.8803830000000001</v>
      </c>
      <c r="AJ965" s="4">
        <v>11.668996999999999</v>
      </c>
    </row>
    <row r="966" spans="1:36" x14ac:dyDescent="0.3">
      <c r="A966" s="1" t="s">
        <v>960</v>
      </c>
      <c r="B966" s="2">
        <v>110641</v>
      </c>
      <c r="C966" s="3" t="s">
        <v>2935</v>
      </c>
      <c r="D966" s="4">
        <v>3198.9122989000002</v>
      </c>
      <c r="E966" s="3" t="s">
        <v>2930</v>
      </c>
      <c r="F966" s="3" t="s">
        <v>2953</v>
      </c>
      <c r="G966" s="3" t="s">
        <v>2954</v>
      </c>
      <c r="H966" s="3" t="s">
        <v>2955</v>
      </c>
      <c r="I966" s="3" t="s">
        <v>3097</v>
      </c>
      <c r="J966" s="4">
        <v>20.345939999999999</v>
      </c>
      <c r="K966" s="4">
        <v>14.091162000000001</v>
      </c>
      <c r="L966" s="4">
        <v>-0.89328799999999997</v>
      </c>
      <c r="M966" s="4">
        <v>-3.6384979999999998</v>
      </c>
      <c r="N966" s="4">
        <v>12.974083</v>
      </c>
      <c r="O966" s="4">
        <v>9.5911209999999993</v>
      </c>
      <c r="P966" s="4">
        <v>2.952388</v>
      </c>
      <c r="Q966" s="4">
        <v>7.9778700000000002</v>
      </c>
      <c r="R966" s="4">
        <v>11.527532000000001</v>
      </c>
      <c r="S966" s="3" t="s">
        <v>4703</v>
      </c>
      <c r="T966" s="4">
        <v>41.05</v>
      </c>
      <c r="U966" s="4">
        <v>3198.9122989000002</v>
      </c>
      <c r="V966" s="10">
        <v>3135.1112979999998</v>
      </c>
      <c r="W966" s="4">
        <v>3.0207064555420202</v>
      </c>
      <c r="X966" s="4">
        <v>43.92</v>
      </c>
      <c r="Y966" s="4">
        <v>31.24</v>
      </c>
      <c r="Z966" s="4">
        <v>12.974083</v>
      </c>
      <c r="AA966" s="10">
        <v>10.0986494132</v>
      </c>
      <c r="AB966" s="10">
        <v>11.9514836726</v>
      </c>
      <c r="AC966" s="4">
        <v>1.9607840000000001</v>
      </c>
      <c r="AD966" s="4">
        <v>1.8522818374526999</v>
      </c>
      <c r="AE966" s="4">
        <v>1.9276410738</v>
      </c>
      <c r="AF966" s="4">
        <v>7.9778700000000002</v>
      </c>
      <c r="AG966" s="4">
        <v>5.4784592323614003</v>
      </c>
      <c r="AH966" s="4">
        <v>4.0070955128310004</v>
      </c>
      <c r="AI966" s="4">
        <v>2.952388</v>
      </c>
      <c r="AJ966" s="4" t="s">
        <v>2924</v>
      </c>
    </row>
    <row r="967" spans="1:36" x14ac:dyDescent="0.3">
      <c r="A967" s="1" t="s">
        <v>961</v>
      </c>
      <c r="B967" s="2">
        <v>4379438</v>
      </c>
      <c r="C967" s="3" t="s">
        <v>2935</v>
      </c>
      <c r="D967" s="4">
        <v>67367.308728720003</v>
      </c>
      <c r="E967" s="3" t="s">
        <v>2936</v>
      </c>
      <c r="F967" s="3" t="s">
        <v>3056</v>
      </c>
      <c r="G967" s="3" t="s">
        <v>3057</v>
      </c>
      <c r="H967" s="3" t="s">
        <v>3057</v>
      </c>
      <c r="I967" s="3" t="s">
        <v>3245</v>
      </c>
      <c r="J967" s="4">
        <v>11.168004</v>
      </c>
      <c r="K967" s="4">
        <v>8.2822809999999993</v>
      </c>
      <c r="L967" s="4">
        <v>-4.2703889999999998</v>
      </c>
      <c r="M967" s="4">
        <v>-2.7132879999999999</v>
      </c>
      <c r="N967" s="4" t="s">
        <v>2934</v>
      </c>
      <c r="O967" s="4" t="s">
        <v>2934</v>
      </c>
      <c r="P967" s="4" t="s">
        <v>2934</v>
      </c>
      <c r="Q967" s="4" t="s">
        <v>2934</v>
      </c>
      <c r="R967" s="4" t="s">
        <v>2934</v>
      </c>
      <c r="S967" s="3" t="s">
        <v>4704</v>
      </c>
      <c r="T967" s="4">
        <v>275.73</v>
      </c>
      <c r="U967" s="4">
        <v>67367.308728720003</v>
      </c>
      <c r="V967" s="10">
        <v>99612.308728000004</v>
      </c>
      <c r="W967" s="4">
        <v>2.0019584376020001</v>
      </c>
      <c r="X967" s="4">
        <v>313.83999999999997</v>
      </c>
      <c r="Y967" s="4">
        <v>234.45</v>
      </c>
      <c r="Z967" s="4" t="s">
        <v>2934</v>
      </c>
      <c r="AA967" s="10">
        <v>12.9636943214</v>
      </c>
      <c r="AB967" s="10">
        <v>14.2613310161</v>
      </c>
      <c r="AC967" s="4" t="s">
        <v>2934</v>
      </c>
      <c r="AD967" s="4">
        <v>1.1134820461357</v>
      </c>
      <c r="AE967" s="4">
        <v>1.1335546852098</v>
      </c>
      <c r="AF967" s="4" t="s">
        <v>2934</v>
      </c>
      <c r="AG967" s="4">
        <v>8.6884495578200003</v>
      </c>
      <c r="AH967" s="4">
        <v>9.2097569167122</v>
      </c>
      <c r="AI967" s="4" t="s">
        <v>2934</v>
      </c>
      <c r="AJ967" s="4" t="s">
        <v>2934</v>
      </c>
    </row>
    <row r="968" spans="1:36" x14ac:dyDescent="0.3">
      <c r="A968" s="1" t="s">
        <v>962</v>
      </c>
      <c r="B968" s="2">
        <v>4187120</v>
      </c>
      <c r="C968" s="3" t="s">
        <v>2935</v>
      </c>
      <c r="D968" s="4">
        <v>35624.315035140004</v>
      </c>
      <c r="E968" s="3" t="s">
        <v>2936</v>
      </c>
      <c r="F968" s="3" t="s">
        <v>2937</v>
      </c>
      <c r="G968" s="3" t="s">
        <v>3037</v>
      </c>
      <c r="H968" s="3" t="s">
        <v>3037</v>
      </c>
      <c r="I968" s="3" t="s">
        <v>3442</v>
      </c>
      <c r="J968" s="4">
        <v>-7.2610869999999998</v>
      </c>
      <c r="K968" s="4">
        <v>-9.337472</v>
      </c>
      <c r="L968" s="4">
        <v>-12.118969999999999</v>
      </c>
      <c r="M968" s="4">
        <v>-4.9709320000000004</v>
      </c>
      <c r="N968" s="4" t="s">
        <v>2934</v>
      </c>
      <c r="O968" s="4" t="s">
        <v>2934</v>
      </c>
      <c r="P968" s="4" t="s">
        <v>2934</v>
      </c>
      <c r="Q968" s="4" t="s">
        <v>2934</v>
      </c>
      <c r="R968" s="4" t="s">
        <v>2934</v>
      </c>
      <c r="S968" s="3" t="s">
        <v>4705</v>
      </c>
      <c r="T968" s="4">
        <v>178.17</v>
      </c>
      <c r="U968" s="4">
        <v>35624.315035140004</v>
      </c>
      <c r="V968" s="10">
        <v>40661.315035</v>
      </c>
      <c r="W968" s="4">
        <v>1.86338889824325</v>
      </c>
      <c r="X968" s="4">
        <v>225.625</v>
      </c>
      <c r="Y968" s="4">
        <v>172</v>
      </c>
      <c r="Z968" s="4" t="s">
        <v>2934</v>
      </c>
      <c r="AA968" s="10">
        <v>18.220213320700001</v>
      </c>
      <c r="AB968" s="10">
        <v>18.677471093200001</v>
      </c>
      <c r="AC968" s="5" t="s">
        <v>2934</v>
      </c>
      <c r="AD968" s="4">
        <v>1.3217487686436</v>
      </c>
      <c r="AE968" s="4">
        <v>1.3402410134358</v>
      </c>
      <c r="AF968" s="4" t="s">
        <v>2934</v>
      </c>
      <c r="AG968" s="4">
        <v>13.3819523172951</v>
      </c>
      <c r="AH968" s="4">
        <v>13.6719985080721</v>
      </c>
      <c r="AI968" s="4" t="s">
        <v>2934</v>
      </c>
      <c r="AJ968" s="4" t="s">
        <v>2934</v>
      </c>
    </row>
    <row r="969" spans="1:36" x14ac:dyDescent="0.3">
      <c r="A969" s="1" t="s">
        <v>963</v>
      </c>
      <c r="B969" s="2">
        <v>4912002</v>
      </c>
      <c r="C969" s="3" t="s">
        <v>2935</v>
      </c>
      <c r="D969" s="4">
        <v>76488.066253829995</v>
      </c>
      <c r="E969" s="3" t="s">
        <v>2925</v>
      </c>
      <c r="F969" s="3" t="s">
        <v>3011</v>
      </c>
      <c r="G969" s="3" t="s">
        <v>3443</v>
      </c>
      <c r="H969" s="3" t="s">
        <v>3444</v>
      </c>
      <c r="I969" s="3" t="s">
        <v>3445</v>
      </c>
      <c r="J969" s="4">
        <v>27.586516</v>
      </c>
      <c r="K969" s="4">
        <v>-9.2719310000000004</v>
      </c>
      <c r="L969" s="4">
        <v>-5.3844000000000003E-2</v>
      </c>
      <c r="M969" s="4">
        <v>-5.9998240000000003</v>
      </c>
      <c r="N969" s="4">
        <v>48.282724000000002</v>
      </c>
      <c r="O969" s="4">
        <v>74.011105999999998</v>
      </c>
      <c r="P969" s="4">
        <v>20.578755999999998</v>
      </c>
      <c r="Q969" s="4">
        <v>33.083112999999997</v>
      </c>
      <c r="R969" s="4">
        <v>72.306104000000005</v>
      </c>
      <c r="S969" s="3" t="s">
        <v>4706</v>
      </c>
      <c r="T969" s="4">
        <v>426.93</v>
      </c>
      <c r="U969" s="4">
        <v>76488.066253829995</v>
      </c>
      <c r="V969" s="10">
        <v>78275.067142999993</v>
      </c>
      <c r="W969" s="4">
        <v>0.59606766136525302</v>
      </c>
      <c r="X969" s="4">
        <v>498.23</v>
      </c>
      <c r="Y969" s="4">
        <v>330.15499999999997</v>
      </c>
      <c r="Z969" s="4">
        <v>48.282724000000002</v>
      </c>
      <c r="AA969" s="10">
        <v>47.079213379872002</v>
      </c>
      <c r="AB969" s="10">
        <v>50.412832582752003</v>
      </c>
      <c r="AC969" s="4">
        <v>10.856389999999999</v>
      </c>
      <c r="AD969" s="4">
        <v>10.7086352430511</v>
      </c>
      <c r="AE969" s="4">
        <v>11.3638288041385</v>
      </c>
      <c r="AF969" s="4">
        <v>33.083112999999997</v>
      </c>
      <c r="AG969" s="4">
        <v>27.534163731575099</v>
      </c>
      <c r="AH969" s="4">
        <v>29.568842642351999</v>
      </c>
      <c r="AI969" s="4">
        <v>20.578755999999998</v>
      </c>
      <c r="AJ969" s="4">
        <v>65.815928</v>
      </c>
    </row>
    <row r="970" spans="1:36" x14ac:dyDescent="0.3">
      <c r="A970" s="1" t="s">
        <v>964</v>
      </c>
      <c r="B970" s="2">
        <v>4599461</v>
      </c>
      <c r="C970" s="3" t="s">
        <v>2935</v>
      </c>
      <c r="D970" s="4">
        <v>2005.48821585</v>
      </c>
      <c r="E970" s="3" t="s">
        <v>2930</v>
      </c>
      <c r="F970" s="3" t="s">
        <v>2957</v>
      </c>
      <c r="G970" s="3" t="s">
        <v>2957</v>
      </c>
      <c r="H970" s="3" t="s">
        <v>3113</v>
      </c>
      <c r="I970" s="3" t="s">
        <v>3125</v>
      </c>
      <c r="J970" s="4">
        <v>40.124901999999999</v>
      </c>
      <c r="K970" s="4">
        <v>0.11154500000000001</v>
      </c>
      <c r="L970" s="4">
        <v>-9.7989949999999997</v>
      </c>
      <c r="M970" s="4">
        <v>-5.9224319999999997</v>
      </c>
      <c r="N970" s="4">
        <v>4.5328282828282802</v>
      </c>
      <c r="O970" s="4">
        <v>3.0569593318978199</v>
      </c>
      <c r="P970" s="4">
        <v>0.76188500000000003</v>
      </c>
      <c r="Q970" s="4">
        <v>3.816945</v>
      </c>
      <c r="R970" s="4">
        <v>9.8117090000000005</v>
      </c>
      <c r="S970" s="3" t="s">
        <v>4707</v>
      </c>
      <c r="T970" s="4">
        <v>17.95</v>
      </c>
      <c r="U970" s="4">
        <v>2005.48821585</v>
      </c>
      <c r="V970" s="10">
        <v>1705.8882149999999</v>
      </c>
      <c r="W970" s="4">
        <v>2.22841225626741</v>
      </c>
      <c r="X970" s="4">
        <v>21.32</v>
      </c>
      <c r="Y970" s="4">
        <v>11.8</v>
      </c>
      <c r="Z970" s="4">
        <v>4.5316840000000003</v>
      </c>
      <c r="AA970" s="10">
        <v>5.3281486537999996</v>
      </c>
      <c r="AB970" s="10">
        <v>5.9972469461999998</v>
      </c>
      <c r="AC970" s="4">
        <v>0.74172300000000002</v>
      </c>
      <c r="AD970" s="4">
        <v>0.63071566775980004</v>
      </c>
      <c r="AE970" s="4">
        <v>0.71914517385139998</v>
      </c>
      <c r="AF970" s="4">
        <v>3.816945</v>
      </c>
      <c r="AG970" s="4" t="s">
        <v>2934</v>
      </c>
      <c r="AH970" s="4" t="s">
        <v>2934</v>
      </c>
      <c r="AI970" s="4">
        <v>0.76188500000000003</v>
      </c>
      <c r="AJ970" s="4">
        <v>0.76188500000000003</v>
      </c>
    </row>
    <row r="971" spans="1:36" x14ac:dyDescent="0.3">
      <c r="A971" s="1" t="s">
        <v>965</v>
      </c>
      <c r="B971" s="2">
        <v>5721794</v>
      </c>
      <c r="C971" s="3" t="s">
        <v>2940</v>
      </c>
      <c r="D971" s="4">
        <v>7554.9984999999997</v>
      </c>
      <c r="E971" s="3" t="s">
        <v>2930</v>
      </c>
      <c r="F971" s="3" t="s">
        <v>2953</v>
      </c>
      <c r="G971" s="3" t="s">
        <v>2954</v>
      </c>
      <c r="H971" s="3" t="s">
        <v>2955</v>
      </c>
      <c r="I971" s="3"/>
      <c r="J971" s="4">
        <v>30.554615999999999</v>
      </c>
      <c r="K971" s="4">
        <v>9.0999009999999991</v>
      </c>
      <c r="L971" s="4">
        <v>3.1391930000000001</v>
      </c>
      <c r="M971" s="4">
        <v>-1.880798</v>
      </c>
      <c r="N971" s="4">
        <v>5.1014210000000002</v>
      </c>
      <c r="O971" s="4" t="s">
        <v>2934</v>
      </c>
      <c r="P971" s="4">
        <v>1.170895</v>
      </c>
      <c r="Q971" s="4" t="s">
        <v>2934</v>
      </c>
      <c r="R971" s="4" t="s">
        <v>2934</v>
      </c>
      <c r="S971" s="3" t="s">
        <v>4708</v>
      </c>
      <c r="T971" s="4">
        <v>77.209999999999994</v>
      </c>
      <c r="U971" s="4">
        <v>7554.9984999999997</v>
      </c>
      <c r="V971" s="10">
        <v>7898.0417399999997</v>
      </c>
      <c r="W971" s="4">
        <v>0.58541639683978797</v>
      </c>
      <c r="X971" s="4">
        <v>79.749899999999997</v>
      </c>
      <c r="Y971" s="4">
        <v>57.05</v>
      </c>
      <c r="Z971" s="4">
        <v>5.1014210000000002</v>
      </c>
      <c r="AA971" s="10" t="s">
        <v>2934</v>
      </c>
      <c r="AB971" s="10" t="s">
        <v>2934</v>
      </c>
      <c r="AC971" s="4">
        <v>151.26010299999999</v>
      </c>
      <c r="AD971" s="4" t="s">
        <v>2934</v>
      </c>
      <c r="AE971" s="4" t="s">
        <v>2934</v>
      </c>
      <c r="AF971" s="4" t="s">
        <v>2934</v>
      </c>
      <c r="AG971" s="4" t="s">
        <v>2934</v>
      </c>
      <c r="AH971" s="4" t="s">
        <v>2934</v>
      </c>
      <c r="AI971" s="4">
        <v>1.170895</v>
      </c>
      <c r="AJ971" s="4">
        <v>1.170895</v>
      </c>
    </row>
    <row r="972" spans="1:36" x14ac:dyDescent="0.3">
      <c r="A972" s="1" t="s">
        <v>966</v>
      </c>
      <c r="B972" s="2">
        <v>4107778</v>
      </c>
      <c r="C972" s="3" t="s">
        <v>2935</v>
      </c>
      <c r="D972" s="4">
        <v>15353.895904769999</v>
      </c>
      <c r="E972" s="3" t="s">
        <v>2930</v>
      </c>
      <c r="F972" s="3" t="s">
        <v>2957</v>
      </c>
      <c r="G972" s="3" t="s">
        <v>2957</v>
      </c>
      <c r="H972" s="3" t="s">
        <v>3113</v>
      </c>
      <c r="I972" s="3" t="s">
        <v>3446</v>
      </c>
      <c r="J972" s="4">
        <v>11.817456999999999</v>
      </c>
      <c r="K972" s="4">
        <v>-7.9409349999999996</v>
      </c>
      <c r="L972" s="4">
        <v>-6.607856</v>
      </c>
      <c r="M972" s="4">
        <v>-6.420947</v>
      </c>
      <c r="N972" s="4">
        <v>20.403636363636402</v>
      </c>
      <c r="O972" s="4">
        <v>2.0691667737044299</v>
      </c>
      <c r="P972" s="4">
        <v>1.9022920000000001</v>
      </c>
      <c r="Q972" s="4">
        <v>7.7211369999999997</v>
      </c>
      <c r="R972" s="4">
        <v>4.6012740000000001</v>
      </c>
      <c r="S972" s="3" t="s">
        <v>4709</v>
      </c>
      <c r="T972" s="4">
        <v>56.11</v>
      </c>
      <c r="U972" s="4">
        <v>15353.895904769999</v>
      </c>
      <c r="V972" s="10">
        <v>16061.895904000001</v>
      </c>
      <c r="W972" s="4">
        <v>3.5644270183567999</v>
      </c>
      <c r="X972" s="4">
        <v>64.83</v>
      </c>
      <c r="Y972" s="4">
        <v>46.85</v>
      </c>
      <c r="Z972" s="4">
        <v>20.351832000000002</v>
      </c>
      <c r="AA972" s="10">
        <v>9.5664330895000003</v>
      </c>
      <c r="AB972" s="10">
        <v>12.385629932100001</v>
      </c>
      <c r="AC972" s="4">
        <v>1.1871320000000001</v>
      </c>
      <c r="AD972" s="4">
        <v>1.1363515685973</v>
      </c>
      <c r="AE972" s="4">
        <v>1.1999922229361</v>
      </c>
      <c r="AF972" s="4">
        <v>7.7211369999999997</v>
      </c>
      <c r="AG972" s="4">
        <v>5.3079629557171</v>
      </c>
      <c r="AH972" s="4">
        <v>6.3940668407643004</v>
      </c>
      <c r="AI972" s="4">
        <v>1.9022920000000001</v>
      </c>
      <c r="AJ972" s="5">
        <v>10.871924</v>
      </c>
    </row>
    <row r="973" spans="1:36" x14ac:dyDescent="0.3">
      <c r="A973" s="1" t="s">
        <v>967</v>
      </c>
      <c r="B973" s="2">
        <v>4093074</v>
      </c>
      <c r="C973" s="3" t="s">
        <v>2935</v>
      </c>
      <c r="D973" s="4">
        <v>43854.345676839999</v>
      </c>
      <c r="E973" s="3" t="s">
        <v>2930</v>
      </c>
      <c r="F973" s="3" t="s">
        <v>2953</v>
      </c>
      <c r="G973" s="3" t="s">
        <v>2953</v>
      </c>
      <c r="H973" s="3" t="s">
        <v>3040</v>
      </c>
      <c r="I973" s="3" t="s">
        <v>3211</v>
      </c>
      <c r="J973" s="4">
        <v>35.902569</v>
      </c>
      <c r="K973" s="4">
        <v>-3.093029</v>
      </c>
      <c r="L973" s="4">
        <v>-5.1688010000000002</v>
      </c>
      <c r="M973" s="4">
        <v>-3.1391200000000001</v>
      </c>
      <c r="N973" s="4">
        <v>84.677755000000005</v>
      </c>
      <c r="O973" s="4">
        <v>26.396629999999998</v>
      </c>
      <c r="P973" s="5">
        <v>2.669594</v>
      </c>
      <c r="Q973" s="4">
        <v>14.962087</v>
      </c>
      <c r="R973" s="4">
        <v>12.678728</v>
      </c>
      <c r="S973" s="3" t="s">
        <v>4710</v>
      </c>
      <c r="T973" s="4">
        <v>81.459999999999994</v>
      </c>
      <c r="U973" s="4">
        <v>43854.345676839999</v>
      </c>
      <c r="V973" s="10">
        <v>53534.345675999997</v>
      </c>
      <c r="W973" s="4">
        <v>1.7677387674932501</v>
      </c>
      <c r="X973" s="4">
        <v>91.98</v>
      </c>
      <c r="Y973" s="4">
        <v>58.24</v>
      </c>
      <c r="Z973" s="4">
        <v>32.467117999999999</v>
      </c>
      <c r="AA973" s="10">
        <v>14.710078191299999</v>
      </c>
      <c r="AB973" s="10">
        <v>15.563979304</v>
      </c>
      <c r="AC973" s="4">
        <v>5.3368900000000004</v>
      </c>
      <c r="AD973" s="4">
        <v>5.1023494803756</v>
      </c>
      <c r="AE973" s="4">
        <v>5.2715530626286</v>
      </c>
      <c r="AF973" s="4">
        <v>14.962087</v>
      </c>
      <c r="AG973" s="4">
        <v>12.466818650924001</v>
      </c>
      <c r="AH973" s="4">
        <v>12.925059090707499</v>
      </c>
      <c r="AI973" s="5">
        <v>2.669594</v>
      </c>
      <c r="AJ973" s="4" t="s">
        <v>2924</v>
      </c>
    </row>
    <row r="974" spans="1:36" x14ac:dyDescent="0.3">
      <c r="A974" s="1" t="s">
        <v>968</v>
      </c>
      <c r="B974" s="2">
        <v>4281181</v>
      </c>
      <c r="C974" s="3" t="s">
        <v>2919</v>
      </c>
      <c r="D974" s="4">
        <v>694.57207296000001</v>
      </c>
      <c r="E974" s="3" t="s">
        <v>2930</v>
      </c>
      <c r="F974" s="3" t="s">
        <v>2953</v>
      </c>
      <c r="G974" s="3" t="s">
        <v>2954</v>
      </c>
      <c r="H974" s="3" t="s">
        <v>2955</v>
      </c>
      <c r="I974" s="3" t="s">
        <v>2971</v>
      </c>
      <c r="J974" s="4">
        <v>5.0795279999999998</v>
      </c>
      <c r="K974" s="4">
        <v>4.8643109999999998</v>
      </c>
      <c r="L974" s="4">
        <v>-1.062802</v>
      </c>
      <c r="M974" s="4">
        <v>-4.2095419999999999</v>
      </c>
      <c r="N974" s="4">
        <v>7.3695570000000004</v>
      </c>
      <c r="O974" s="4" t="s">
        <v>2924</v>
      </c>
      <c r="P974" s="4">
        <v>1.0543659999999999</v>
      </c>
      <c r="Q974" s="4" t="s">
        <v>2934</v>
      </c>
      <c r="R974" s="4">
        <v>17.656948</v>
      </c>
      <c r="S974" s="3" t="s">
        <v>4711</v>
      </c>
      <c r="T974" s="4">
        <v>20.48</v>
      </c>
      <c r="U974" s="4">
        <v>694.57207296000001</v>
      </c>
      <c r="V974" s="10">
        <v>1111.560072</v>
      </c>
      <c r="W974" s="4">
        <v>11.9140625</v>
      </c>
      <c r="X974" s="4">
        <v>21.68</v>
      </c>
      <c r="Y974" s="4">
        <v>18.41</v>
      </c>
      <c r="Z974" s="4">
        <v>7.3695570000000004</v>
      </c>
      <c r="AA974" s="10">
        <v>9.6060037522999995</v>
      </c>
      <c r="AB974" s="10">
        <v>9.0140845069999997</v>
      </c>
      <c r="AC974" s="4">
        <v>7.6655090000000001</v>
      </c>
      <c r="AD974" s="4">
        <v>7.5986442262995002</v>
      </c>
      <c r="AE974" s="4">
        <v>7.6470617469444004</v>
      </c>
      <c r="AF974" s="4" t="s">
        <v>2934</v>
      </c>
      <c r="AG974" s="4" t="s">
        <v>2934</v>
      </c>
      <c r="AH974" s="4" t="s">
        <v>2934</v>
      </c>
      <c r="AI974" s="4">
        <v>1.0543659999999999</v>
      </c>
      <c r="AJ974" s="4">
        <v>1.0543659999999999</v>
      </c>
    </row>
    <row r="975" spans="1:36" x14ac:dyDescent="0.3">
      <c r="A975" s="1" t="s">
        <v>969</v>
      </c>
      <c r="B975" s="2">
        <v>100260</v>
      </c>
      <c r="C975" s="3" t="s">
        <v>2919</v>
      </c>
      <c r="D975" s="4">
        <v>28786.42438416</v>
      </c>
      <c r="E975" s="3" t="s">
        <v>2930</v>
      </c>
      <c r="F975" s="3" t="s">
        <v>2931</v>
      </c>
      <c r="G975" s="3" t="s">
        <v>2931</v>
      </c>
      <c r="H975" s="3" t="s">
        <v>3225</v>
      </c>
      <c r="I975" s="3" t="s">
        <v>2933</v>
      </c>
      <c r="J975" s="4">
        <v>24.543081000000001</v>
      </c>
      <c r="K975" s="4">
        <v>-0.71692900000000004</v>
      </c>
      <c r="L975" s="4">
        <v>-7.2986399999999998</v>
      </c>
      <c r="M975" s="4">
        <v>-5.7519210000000003</v>
      </c>
      <c r="N975" s="4">
        <v>14.2624584717608</v>
      </c>
      <c r="O975" s="4">
        <v>6.402685</v>
      </c>
      <c r="P975" s="4">
        <v>1.5552090000000001</v>
      </c>
      <c r="Q975" s="4" t="s">
        <v>2934</v>
      </c>
      <c r="R975" s="4" t="s">
        <v>2934</v>
      </c>
      <c r="S975" s="3" t="s">
        <v>4712</v>
      </c>
      <c r="T975" s="4">
        <v>42.93</v>
      </c>
      <c r="U975" s="4">
        <v>28786.42438416</v>
      </c>
      <c r="V975" s="10" t="s">
        <v>2934</v>
      </c>
      <c r="W975" s="4">
        <v>3.44747262986257</v>
      </c>
      <c r="X975" s="4">
        <v>49.07</v>
      </c>
      <c r="Y975" s="4">
        <v>32.29</v>
      </c>
      <c r="Z975" s="4">
        <v>14.31</v>
      </c>
      <c r="AA975" s="10">
        <v>12.2422790657</v>
      </c>
      <c r="AB975" s="10">
        <v>12.9965669445</v>
      </c>
      <c r="AC975" s="4" t="s">
        <v>2934</v>
      </c>
      <c r="AD975" s="4" t="s">
        <v>2934</v>
      </c>
      <c r="AE975" s="4" t="s">
        <v>2934</v>
      </c>
      <c r="AF975" s="4" t="s">
        <v>2934</v>
      </c>
      <c r="AG975" s="4" t="s">
        <v>2934</v>
      </c>
      <c r="AH975" s="4" t="s">
        <v>2934</v>
      </c>
      <c r="AI975" s="4">
        <v>1.5552090000000001</v>
      </c>
      <c r="AJ975" s="4">
        <v>2.1266159999999998</v>
      </c>
    </row>
    <row r="976" spans="1:36" x14ac:dyDescent="0.3">
      <c r="A976" s="1" t="s">
        <v>970</v>
      </c>
      <c r="B976" s="2">
        <v>8884505</v>
      </c>
      <c r="C976" s="3" t="s">
        <v>2935</v>
      </c>
      <c r="D976" s="4">
        <v>1761.74939154</v>
      </c>
      <c r="E976" s="3" t="s">
        <v>2930</v>
      </c>
      <c r="F976" s="3" t="s">
        <v>2953</v>
      </c>
      <c r="G976" s="3" t="s">
        <v>3101</v>
      </c>
      <c r="H976" s="3" t="s">
        <v>3101</v>
      </c>
      <c r="I976" s="3" t="s">
        <v>3041</v>
      </c>
      <c r="J976" s="4">
        <v>40.372670999999997</v>
      </c>
      <c r="K976" s="4">
        <v>24.861878999999998</v>
      </c>
      <c r="L976" s="4">
        <v>7.6190480000000003</v>
      </c>
      <c r="M976" s="4">
        <v>-0.29411799999999999</v>
      </c>
      <c r="N976" s="4">
        <v>29.7997337349397</v>
      </c>
      <c r="O976" s="4" t="s">
        <v>2934</v>
      </c>
      <c r="P976" s="4" t="s">
        <v>2934</v>
      </c>
      <c r="Q976" s="4" t="s">
        <v>2934</v>
      </c>
      <c r="R976" s="4" t="s">
        <v>2934</v>
      </c>
      <c r="S976" s="3" t="s">
        <v>4713</v>
      </c>
      <c r="T976" s="5">
        <v>6.78</v>
      </c>
      <c r="U976" s="4">
        <v>1761.74939154</v>
      </c>
      <c r="V976" s="10">
        <v>538.80306099999996</v>
      </c>
      <c r="W976" s="4">
        <v>3.4955752212389402</v>
      </c>
      <c r="X976" s="5">
        <v>7.29</v>
      </c>
      <c r="Y976" s="4">
        <v>4.45</v>
      </c>
      <c r="Z976" s="4" t="s">
        <v>2934</v>
      </c>
      <c r="AA976" s="10">
        <v>4.9893649765752999</v>
      </c>
      <c r="AB976" s="10">
        <v>5.1530155532712003</v>
      </c>
      <c r="AC976" s="4" t="s">
        <v>2934</v>
      </c>
      <c r="AD976" s="4">
        <v>0.29221768127039999</v>
      </c>
      <c r="AE976" s="4">
        <v>0.2980757247902</v>
      </c>
      <c r="AF976" s="4" t="s">
        <v>2934</v>
      </c>
      <c r="AG976" s="4">
        <v>1.3809294856809</v>
      </c>
      <c r="AH976" s="4">
        <v>1.4238178244702</v>
      </c>
      <c r="AI976" s="4" t="s">
        <v>2934</v>
      </c>
      <c r="AJ976" s="4" t="s">
        <v>2934</v>
      </c>
    </row>
    <row r="977" spans="1:36" x14ac:dyDescent="0.3">
      <c r="A977" s="1" t="s">
        <v>971</v>
      </c>
      <c r="B977" s="2">
        <v>4088671</v>
      </c>
      <c r="C977" s="3" t="s">
        <v>2919</v>
      </c>
      <c r="D977" s="4">
        <v>3190.6179597599998</v>
      </c>
      <c r="E977" s="3" t="s">
        <v>2936</v>
      </c>
      <c r="F977" s="3" t="s">
        <v>2966</v>
      </c>
      <c r="G977" s="3" t="s">
        <v>3082</v>
      </c>
      <c r="H977" s="3" t="s">
        <v>3083</v>
      </c>
      <c r="I977" s="3" t="s">
        <v>3084</v>
      </c>
      <c r="J977" s="4">
        <v>13.723077</v>
      </c>
      <c r="K977" s="4">
        <v>-6.4777329999999997</v>
      </c>
      <c r="L977" s="4">
        <v>1.2602739999999999</v>
      </c>
      <c r="M977" s="4">
        <v>-4.4467429999999997</v>
      </c>
      <c r="N977" s="4" t="s">
        <v>2924</v>
      </c>
      <c r="O977" s="4">
        <v>18.742394000000001</v>
      </c>
      <c r="P977" s="4">
        <v>2.9217390000000001</v>
      </c>
      <c r="Q977" s="4">
        <v>16.557507999999999</v>
      </c>
      <c r="R977" s="4">
        <v>16.483204000000001</v>
      </c>
      <c r="S977" s="3" t="s">
        <v>4714</v>
      </c>
      <c r="T977" s="4">
        <v>18.48</v>
      </c>
      <c r="U977" s="4">
        <v>3190.6179597599998</v>
      </c>
      <c r="V977" s="10">
        <v>3454.9599589999998</v>
      </c>
      <c r="W977" s="4">
        <v>0</v>
      </c>
      <c r="X977" s="4">
        <v>20.79</v>
      </c>
      <c r="Y977" s="4">
        <v>14.0106</v>
      </c>
      <c r="Z977" s="4" t="s">
        <v>2924</v>
      </c>
      <c r="AA977" s="10">
        <v>19.991345737700001</v>
      </c>
      <c r="AB977" s="10">
        <v>21.371326803199999</v>
      </c>
      <c r="AC977" s="4">
        <v>4.5722120000000004</v>
      </c>
      <c r="AD977" s="4">
        <v>2.3212226091717998</v>
      </c>
      <c r="AE977" s="4">
        <v>3.9618011877927</v>
      </c>
      <c r="AF977" s="4">
        <v>16.557507999999999</v>
      </c>
      <c r="AG977" s="4">
        <v>8.2723117584313002</v>
      </c>
      <c r="AH977" s="4">
        <v>13.284225190028099</v>
      </c>
      <c r="AI977" s="4">
        <v>2.9217390000000001</v>
      </c>
      <c r="AJ977" s="4" t="s">
        <v>2924</v>
      </c>
    </row>
    <row r="978" spans="1:36" x14ac:dyDescent="0.3">
      <c r="A978" s="1" t="s">
        <v>972</v>
      </c>
      <c r="B978" s="2">
        <v>103412</v>
      </c>
      <c r="C978" s="3" t="s">
        <v>2935</v>
      </c>
      <c r="D978" s="4">
        <v>6470.7063800400001</v>
      </c>
      <c r="E978" s="3" t="s">
        <v>2930</v>
      </c>
      <c r="F978" s="3" t="s">
        <v>2957</v>
      </c>
      <c r="G978" s="3" t="s">
        <v>2957</v>
      </c>
      <c r="H978" s="3" t="s">
        <v>3113</v>
      </c>
      <c r="I978" s="3" t="s">
        <v>3446</v>
      </c>
      <c r="J978" s="4">
        <v>-3.0555560000000002</v>
      </c>
      <c r="K978" s="4">
        <v>-3.338975</v>
      </c>
      <c r="L978" s="4">
        <v>-5.4058120000000001</v>
      </c>
      <c r="M978" s="4">
        <v>-4.2815789999999998</v>
      </c>
      <c r="N978" s="4">
        <v>70.584269662921301</v>
      </c>
      <c r="O978" s="4">
        <v>20.9682248910254</v>
      </c>
      <c r="P978" s="4">
        <v>1.2706569999999999</v>
      </c>
      <c r="Q978" s="4">
        <v>11.574154</v>
      </c>
      <c r="R978" s="4">
        <v>20.309322000000002</v>
      </c>
      <c r="S978" s="3" t="s">
        <v>4715</v>
      </c>
      <c r="T978" s="4">
        <v>62.82</v>
      </c>
      <c r="U978" s="4">
        <v>6470.7063800400001</v>
      </c>
      <c r="V978" s="10">
        <v>6503.80638</v>
      </c>
      <c r="W978" s="4">
        <v>3.43839541547278</v>
      </c>
      <c r="X978" s="4">
        <v>70.92</v>
      </c>
      <c r="Y978" s="4">
        <v>51.594999999999999</v>
      </c>
      <c r="Z978" s="4">
        <v>71.467577000000006</v>
      </c>
      <c r="AA978" s="10">
        <v>11.766689143600001</v>
      </c>
      <c r="AB978" s="10">
        <v>15.321951219500001</v>
      </c>
      <c r="AC978" s="4">
        <v>1.10754</v>
      </c>
      <c r="AD978" s="4">
        <v>0.90988853743440001</v>
      </c>
      <c r="AE978" s="4">
        <v>1.0758984913151</v>
      </c>
      <c r="AF978" s="4">
        <v>11.574154</v>
      </c>
      <c r="AG978" s="4">
        <v>6.3532347172022998</v>
      </c>
      <c r="AH978" s="4">
        <v>11.589106165359899</v>
      </c>
      <c r="AI978" s="4">
        <v>1.2706569999999999</v>
      </c>
      <c r="AJ978" s="4">
        <v>2.6107559999999999</v>
      </c>
    </row>
    <row r="979" spans="1:36" x14ac:dyDescent="0.3">
      <c r="A979" s="1" t="s">
        <v>973</v>
      </c>
      <c r="B979" s="2">
        <v>100240</v>
      </c>
      <c r="C979" s="3" t="s">
        <v>2919</v>
      </c>
      <c r="D979" s="4">
        <v>1847.5703601099999</v>
      </c>
      <c r="E979" s="3" t="s">
        <v>2930</v>
      </c>
      <c r="F979" s="3" t="s">
        <v>2931</v>
      </c>
      <c r="G979" s="3" t="s">
        <v>2931</v>
      </c>
      <c r="H979" s="3" t="s">
        <v>2932</v>
      </c>
      <c r="I979" s="3" t="s">
        <v>2933</v>
      </c>
      <c r="J979" s="4">
        <v>19.205120999999998</v>
      </c>
      <c r="K979" s="4">
        <v>2.4530029999999998</v>
      </c>
      <c r="L979" s="4">
        <v>-0.622637</v>
      </c>
      <c r="M979" s="4">
        <v>-6.0344829999999998</v>
      </c>
      <c r="N979" s="4">
        <v>18.020161290322601</v>
      </c>
      <c r="O979" s="4">
        <v>12.98373</v>
      </c>
      <c r="P979" s="4">
        <v>1.2503850000000001</v>
      </c>
      <c r="Q979" s="4" t="s">
        <v>2934</v>
      </c>
      <c r="R979" s="4" t="s">
        <v>2934</v>
      </c>
      <c r="S979" s="3" t="s">
        <v>4716</v>
      </c>
      <c r="T979" s="4">
        <v>44.69</v>
      </c>
      <c r="U979" s="4">
        <v>1847.5703601099999</v>
      </c>
      <c r="V979" s="10" t="s">
        <v>2934</v>
      </c>
      <c r="W979" s="4">
        <v>1.9691206086372799</v>
      </c>
      <c r="X979" s="4">
        <v>50.34</v>
      </c>
      <c r="Y979" s="4">
        <v>29.53</v>
      </c>
      <c r="Z979" s="4">
        <v>18.020161000000002</v>
      </c>
      <c r="AA979" s="10">
        <v>14.708883257</v>
      </c>
      <c r="AB979" s="10">
        <v>16.758729051500001</v>
      </c>
      <c r="AC979" s="4" t="s">
        <v>2934</v>
      </c>
      <c r="AD979" s="4" t="s">
        <v>2934</v>
      </c>
      <c r="AE979" s="4" t="s">
        <v>2934</v>
      </c>
      <c r="AF979" s="4" t="s">
        <v>2934</v>
      </c>
      <c r="AG979" s="4" t="s">
        <v>2934</v>
      </c>
      <c r="AH979" s="4" t="s">
        <v>2934</v>
      </c>
      <c r="AI979" s="4">
        <v>1.2503850000000001</v>
      </c>
      <c r="AJ979" s="4">
        <v>1.896215</v>
      </c>
    </row>
    <row r="980" spans="1:36" x14ac:dyDescent="0.3">
      <c r="A980" s="1" t="s">
        <v>974</v>
      </c>
      <c r="B980" s="2">
        <v>4041406</v>
      </c>
      <c r="C980" s="3" t="s">
        <v>2935</v>
      </c>
      <c r="D980" s="4">
        <v>2992.9806178200001</v>
      </c>
      <c r="E980" s="3" t="s">
        <v>2930</v>
      </c>
      <c r="F980" s="3" t="s">
        <v>2931</v>
      </c>
      <c r="G980" s="3" t="s">
        <v>2931</v>
      </c>
      <c r="H980" s="3" t="s">
        <v>2932</v>
      </c>
      <c r="I980" s="3" t="s">
        <v>2933</v>
      </c>
      <c r="J980" s="4">
        <v>10.856453999999999</v>
      </c>
      <c r="K980" s="4">
        <v>-11.035818000000001</v>
      </c>
      <c r="L980" s="4">
        <v>-11.164814</v>
      </c>
      <c r="M980" s="4">
        <v>-7.2185769999999998</v>
      </c>
      <c r="N980" s="4">
        <v>10.154696132596699</v>
      </c>
      <c r="O980" s="4">
        <v>8.1435530000000007</v>
      </c>
      <c r="P980" s="4">
        <v>1.7596940000000001</v>
      </c>
      <c r="Q980" s="4" t="s">
        <v>2934</v>
      </c>
      <c r="R980" s="4" t="s">
        <v>2934</v>
      </c>
      <c r="S980" s="3" t="s">
        <v>4717</v>
      </c>
      <c r="T980" s="4">
        <v>18.38</v>
      </c>
      <c r="U980" s="4">
        <v>2992.9806178200001</v>
      </c>
      <c r="V980" s="10" t="s">
        <v>2934</v>
      </c>
      <c r="W980" s="4">
        <v>3.4820457018498399</v>
      </c>
      <c r="X980" s="4">
        <v>22.395</v>
      </c>
      <c r="Y980" s="4">
        <v>15.15</v>
      </c>
      <c r="Z980" s="4">
        <v>10.143488</v>
      </c>
      <c r="AA980" s="10">
        <v>10.5997693194</v>
      </c>
      <c r="AB980" s="10">
        <v>10.407701019199999</v>
      </c>
      <c r="AC980" s="4" t="s">
        <v>2934</v>
      </c>
      <c r="AD980" s="4" t="s">
        <v>2934</v>
      </c>
      <c r="AE980" s="4" t="s">
        <v>2934</v>
      </c>
      <c r="AF980" s="4" t="s">
        <v>2934</v>
      </c>
      <c r="AG980" s="4" t="s">
        <v>2934</v>
      </c>
      <c r="AH980" s="4" t="s">
        <v>2934</v>
      </c>
      <c r="AI980" s="4">
        <v>1.7596940000000001</v>
      </c>
      <c r="AJ980" s="4">
        <v>1.8095889999999999</v>
      </c>
    </row>
    <row r="981" spans="1:36" x14ac:dyDescent="0.3">
      <c r="A981" s="1" t="s">
        <v>975</v>
      </c>
      <c r="B981" s="2">
        <v>100703</v>
      </c>
      <c r="C981" s="3" t="s">
        <v>2919</v>
      </c>
      <c r="D981" s="4">
        <v>1373.0405204799999</v>
      </c>
      <c r="E981" s="3" t="s">
        <v>2930</v>
      </c>
      <c r="F981" s="3" t="s">
        <v>2931</v>
      </c>
      <c r="G981" s="3" t="s">
        <v>2931</v>
      </c>
      <c r="H981" s="3" t="s">
        <v>2932</v>
      </c>
      <c r="I981" s="3" t="s">
        <v>2933</v>
      </c>
      <c r="J981" s="4">
        <v>-4.4338879999999996</v>
      </c>
      <c r="K981" s="4">
        <v>-10.326895</v>
      </c>
      <c r="L981" s="4">
        <v>-8.8024179999999994</v>
      </c>
      <c r="M981" s="4">
        <v>-7.9679760000000002</v>
      </c>
      <c r="N981" s="4">
        <v>12.443298969072201</v>
      </c>
      <c r="O981" s="4">
        <v>8.2332879999999999</v>
      </c>
      <c r="P981" s="4">
        <v>0.97863500000000003</v>
      </c>
      <c r="Q981" s="4" t="s">
        <v>2934</v>
      </c>
      <c r="R981" s="4" t="s">
        <v>2934</v>
      </c>
      <c r="S981" s="3" t="s">
        <v>4718</v>
      </c>
      <c r="T981" s="4">
        <v>24.14</v>
      </c>
      <c r="U981" s="4">
        <v>1373.0405204799999</v>
      </c>
      <c r="V981" s="10" t="s">
        <v>2934</v>
      </c>
      <c r="W981" s="4">
        <v>3.97680198840099</v>
      </c>
      <c r="X981" s="4">
        <v>28.97</v>
      </c>
      <c r="Y981" s="4">
        <v>21.68</v>
      </c>
      <c r="Z981" s="4">
        <v>12.373142</v>
      </c>
      <c r="AA981" s="10">
        <v>10.549316086099999</v>
      </c>
      <c r="AB981" s="10">
        <v>11.6712516861</v>
      </c>
      <c r="AC981" s="4" t="s">
        <v>2934</v>
      </c>
      <c r="AD981" s="4" t="s">
        <v>2934</v>
      </c>
      <c r="AE981" s="4" t="s">
        <v>2934</v>
      </c>
      <c r="AF981" s="4" t="s">
        <v>2934</v>
      </c>
      <c r="AG981" s="4" t="s">
        <v>2934</v>
      </c>
      <c r="AH981" s="4" t="s">
        <v>2934</v>
      </c>
      <c r="AI981" s="4">
        <v>0.97863500000000003</v>
      </c>
      <c r="AJ981" s="4">
        <v>1.3269569999999999</v>
      </c>
    </row>
    <row r="982" spans="1:36" x14ac:dyDescent="0.3">
      <c r="A982" s="1" t="s">
        <v>976</v>
      </c>
      <c r="B982" s="2">
        <v>100247</v>
      </c>
      <c r="C982" s="3" t="s">
        <v>2919</v>
      </c>
      <c r="D982" s="4">
        <v>29451.426413100002</v>
      </c>
      <c r="E982" s="3" t="s">
        <v>2930</v>
      </c>
      <c r="F982" s="3" t="s">
        <v>2931</v>
      </c>
      <c r="G982" s="3" t="s">
        <v>2931</v>
      </c>
      <c r="H982" s="3" t="s">
        <v>3225</v>
      </c>
      <c r="I982" s="3" t="s">
        <v>2933</v>
      </c>
      <c r="J982" s="4">
        <v>48.857633999999997</v>
      </c>
      <c r="K982" s="4">
        <v>8.4129699999999996</v>
      </c>
      <c r="L982" s="4">
        <v>-5.6741359999999998</v>
      </c>
      <c r="M982" s="4">
        <v>2.089213</v>
      </c>
      <c r="N982" s="4">
        <v>12.2057290174735</v>
      </c>
      <c r="O982" s="4">
        <v>25.752257</v>
      </c>
      <c r="P982" s="4">
        <v>1.37645</v>
      </c>
      <c r="Q982" s="4" t="s">
        <v>2934</v>
      </c>
      <c r="R982" s="4" t="s">
        <v>2934</v>
      </c>
      <c r="S982" s="3" t="s">
        <v>4719</v>
      </c>
      <c r="T982" s="5">
        <v>2130.5100000000002</v>
      </c>
      <c r="U982" s="4">
        <v>29451.426413100002</v>
      </c>
      <c r="V982" s="10" t="s">
        <v>2934</v>
      </c>
      <c r="W982" s="4">
        <v>0.366109523071941</v>
      </c>
      <c r="X982" s="5">
        <v>2388.7800000000002</v>
      </c>
      <c r="Y982" s="4">
        <v>1363.97</v>
      </c>
      <c r="Z982" s="4">
        <v>12.205519000000001</v>
      </c>
      <c r="AA982" s="10">
        <v>13.5812172742</v>
      </c>
      <c r="AB982" s="10">
        <v>11.370583592299999</v>
      </c>
      <c r="AC982" s="4" t="s">
        <v>2934</v>
      </c>
      <c r="AD982" s="4" t="s">
        <v>2934</v>
      </c>
      <c r="AE982" s="4" t="s">
        <v>2934</v>
      </c>
      <c r="AF982" s="4" t="s">
        <v>2934</v>
      </c>
      <c r="AG982" s="4" t="s">
        <v>2934</v>
      </c>
      <c r="AH982" s="4" t="s">
        <v>2934</v>
      </c>
      <c r="AI982" s="4">
        <v>1.37645</v>
      </c>
      <c r="AJ982" s="4">
        <v>1.4158679999999999</v>
      </c>
    </row>
    <row r="983" spans="1:36" x14ac:dyDescent="0.3">
      <c r="A983" s="1" t="s">
        <v>977</v>
      </c>
      <c r="B983" s="2">
        <v>100503</v>
      </c>
      <c r="C983" s="3" t="s">
        <v>2935</v>
      </c>
      <c r="D983" s="4">
        <v>1717.8132852000001</v>
      </c>
      <c r="E983" s="3" t="s">
        <v>2930</v>
      </c>
      <c r="F983" s="3" t="s">
        <v>2931</v>
      </c>
      <c r="G983" s="3" t="s">
        <v>2931</v>
      </c>
      <c r="H983" s="3" t="s">
        <v>2932</v>
      </c>
      <c r="I983" s="3" t="s">
        <v>2933</v>
      </c>
      <c r="J983" s="4">
        <v>9.437621</v>
      </c>
      <c r="K983" s="4">
        <v>-1.1675420000000001</v>
      </c>
      <c r="L983" s="4">
        <v>-8.8314489999999992</v>
      </c>
      <c r="M983" s="4">
        <v>-7.3851199999999997</v>
      </c>
      <c r="N983" s="4">
        <v>11.4391891891892</v>
      </c>
      <c r="O983" s="4">
        <v>11.897399999999999</v>
      </c>
      <c r="P983" s="4">
        <v>1.2241500000000001</v>
      </c>
      <c r="Q983" s="4" t="s">
        <v>2934</v>
      </c>
      <c r="R983" s="4" t="s">
        <v>2934</v>
      </c>
      <c r="S983" s="3" t="s">
        <v>4720</v>
      </c>
      <c r="T983" s="4">
        <v>16.93</v>
      </c>
      <c r="U983" s="4">
        <v>1717.8132852000001</v>
      </c>
      <c r="V983" s="10" t="s">
        <v>2934</v>
      </c>
      <c r="W983" s="4">
        <v>3.0714707619610202</v>
      </c>
      <c r="X983" s="4">
        <v>19.96</v>
      </c>
      <c r="Y983" s="4">
        <v>12.41</v>
      </c>
      <c r="Z983" s="4">
        <v>11.439189000000001</v>
      </c>
      <c r="AA983" s="10">
        <v>12.223826714799999</v>
      </c>
      <c r="AB983" s="10">
        <v>12.121689447</v>
      </c>
      <c r="AC983" s="4" t="s">
        <v>2934</v>
      </c>
      <c r="AD983" s="4" t="s">
        <v>2934</v>
      </c>
      <c r="AE983" s="4" t="s">
        <v>2934</v>
      </c>
      <c r="AF983" s="4" t="s">
        <v>2934</v>
      </c>
      <c r="AG983" s="4" t="s">
        <v>2934</v>
      </c>
      <c r="AH983" s="4" t="s">
        <v>2934</v>
      </c>
      <c r="AI983" s="4">
        <v>1.2241500000000001</v>
      </c>
      <c r="AJ983" s="4">
        <v>1.6827350000000001</v>
      </c>
    </row>
    <row r="984" spans="1:36" x14ac:dyDescent="0.3">
      <c r="A984" s="1" t="s">
        <v>978</v>
      </c>
      <c r="B984" s="2">
        <v>100792</v>
      </c>
      <c r="C984" s="3" t="s">
        <v>2919</v>
      </c>
      <c r="D984" s="4">
        <v>775.71868057999995</v>
      </c>
      <c r="E984" s="3" t="s">
        <v>2930</v>
      </c>
      <c r="F984" s="3" t="s">
        <v>2931</v>
      </c>
      <c r="G984" s="3" t="s">
        <v>2931</v>
      </c>
      <c r="H984" s="3" t="s">
        <v>2932</v>
      </c>
      <c r="I984" s="3" t="s">
        <v>2933</v>
      </c>
      <c r="J984" s="4">
        <v>11.400053</v>
      </c>
      <c r="K984" s="4">
        <v>-4.2231259999999997</v>
      </c>
      <c r="L984" s="4">
        <v>-6.1933199999999999</v>
      </c>
      <c r="M984" s="4">
        <v>-7.1991250000000004</v>
      </c>
      <c r="N984" s="4">
        <v>15.2007168458781</v>
      </c>
      <c r="O984" s="4">
        <v>14.289084000000001</v>
      </c>
      <c r="P984" s="4">
        <v>1.489795</v>
      </c>
      <c r="Q984" s="4" t="s">
        <v>2934</v>
      </c>
      <c r="R984" s="4" t="s">
        <v>2934</v>
      </c>
      <c r="S984" s="3" t="s">
        <v>4721</v>
      </c>
      <c r="T984" s="4">
        <v>42.41</v>
      </c>
      <c r="U984" s="4">
        <v>775.71868057999995</v>
      </c>
      <c r="V984" s="10" t="s">
        <v>2934</v>
      </c>
      <c r="W984" s="4">
        <v>2.92383871728366</v>
      </c>
      <c r="X984" s="4">
        <v>49.02</v>
      </c>
      <c r="Y984" s="4">
        <v>31</v>
      </c>
      <c r="Z984" s="4">
        <v>15.506399</v>
      </c>
      <c r="AA984" s="10">
        <v>16.374517374500002</v>
      </c>
      <c r="AB984" s="10">
        <v>14.9858657243</v>
      </c>
      <c r="AC984" s="4" t="s">
        <v>2934</v>
      </c>
      <c r="AD984" s="4" t="s">
        <v>2934</v>
      </c>
      <c r="AE984" s="4" t="s">
        <v>2934</v>
      </c>
      <c r="AF984" s="4" t="s">
        <v>2934</v>
      </c>
      <c r="AG984" s="4" t="s">
        <v>2934</v>
      </c>
      <c r="AH984" s="4" t="s">
        <v>2934</v>
      </c>
      <c r="AI984" s="4">
        <v>1.489795</v>
      </c>
      <c r="AJ984" s="4">
        <v>2.1357710000000001</v>
      </c>
    </row>
    <row r="985" spans="1:36" x14ac:dyDescent="0.3">
      <c r="A985" s="1" t="s">
        <v>979</v>
      </c>
      <c r="B985" s="2">
        <v>100255</v>
      </c>
      <c r="C985" s="3" t="s">
        <v>2919</v>
      </c>
      <c r="D985" s="4">
        <v>2607.8087684299999</v>
      </c>
      <c r="E985" s="3" t="s">
        <v>2930</v>
      </c>
      <c r="F985" s="3" t="s">
        <v>2931</v>
      </c>
      <c r="G985" s="3" t="s">
        <v>2931</v>
      </c>
      <c r="H985" s="3" t="s">
        <v>2932</v>
      </c>
      <c r="I985" s="3" t="s">
        <v>2933</v>
      </c>
      <c r="J985" s="4">
        <v>14.507338000000001</v>
      </c>
      <c r="K985" s="4">
        <v>7.3084480000000003</v>
      </c>
      <c r="L985" s="4">
        <v>-4.7436350000000003</v>
      </c>
      <c r="M985" s="4">
        <v>-5.6323429999999997</v>
      </c>
      <c r="N985" s="4">
        <v>11.7715517241379</v>
      </c>
      <c r="O985" s="5">
        <v>9.0610479999999995</v>
      </c>
      <c r="P985" s="4">
        <v>1.0641780000000001</v>
      </c>
      <c r="Q985" s="4" t="s">
        <v>2934</v>
      </c>
      <c r="R985" s="4" t="s">
        <v>2934</v>
      </c>
      <c r="S985" s="3" t="s">
        <v>4722</v>
      </c>
      <c r="T985" s="4">
        <v>27.31</v>
      </c>
      <c r="U985" s="4">
        <v>2607.8087684299999</v>
      </c>
      <c r="V985" s="10" t="s">
        <v>2934</v>
      </c>
      <c r="W985" s="4">
        <v>3.5151958989381198</v>
      </c>
      <c r="X985" s="4">
        <v>31.18</v>
      </c>
      <c r="Y985" s="4">
        <v>20.59</v>
      </c>
      <c r="Z985" s="4">
        <v>11.771552</v>
      </c>
      <c r="AA985" s="10">
        <v>11.003223207</v>
      </c>
      <c r="AB985" s="10">
        <v>10.9065495207</v>
      </c>
      <c r="AC985" s="4" t="s">
        <v>2934</v>
      </c>
      <c r="AD985" s="4" t="s">
        <v>2934</v>
      </c>
      <c r="AE985" s="4" t="s">
        <v>2934</v>
      </c>
      <c r="AF985" s="4" t="s">
        <v>2934</v>
      </c>
      <c r="AG985" s="4" t="s">
        <v>2934</v>
      </c>
      <c r="AH985" s="4" t="s">
        <v>2934</v>
      </c>
      <c r="AI985" s="4">
        <v>1.0641780000000001</v>
      </c>
      <c r="AJ985" s="4">
        <v>1.890358</v>
      </c>
    </row>
    <row r="986" spans="1:36" x14ac:dyDescent="0.3">
      <c r="A986" s="1" t="s">
        <v>980</v>
      </c>
      <c r="B986" s="2">
        <v>100572</v>
      </c>
      <c r="C986" s="3" t="s">
        <v>2919</v>
      </c>
      <c r="D986" s="4">
        <v>5176.5451156199997</v>
      </c>
      <c r="E986" s="3" t="s">
        <v>2930</v>
      </c>
      <c r="F986" s="3" t="s">
        <v>2931</v>
      </c>
      <c r="G986" s="3" t="s">
        <v>2931</v>
      </c>
      <c r="H986" s="3" t="s">
        <v>2932</v>
      </c>
      <c r="I986" s="3" t="s">
        <v>2933</v>
      </c>
      <c r="J986" s="4">
        <v>18.530559</v>
      </c>
      <c r="K986" s="4">
        <v>-4.304462</v>
      </c>
      <c r="L986" s="4">
        <v>-10.241261</v>
      </c>
      <c r="M986" s="4">
        <v>-9.9085739999999998</v>
      </c>
      <c r="N986" s="4">
        <v>25.144827586206901</v>
      </c>
      <c r="O986" s="4">
        <v>19.414270999999999</v>
      </c>
      <c r="P986" s="4">
        <v>3.1141100000000002</v>
      </c>
      <c r="Q986" s="4" t="s">
        <v>2934</v>
      </c>
      <c r="R986" s="4" t="s">
        <v>2934</v>
      </c>
      <c r="S986" s="3" t="s">
        <v>4723</v>
      </c>
      <c r="T986" s="4">
        <v>36.46</v>
      </c>
      <c r="U986" s="4">
        <v>5176.5451156199997</v>
      </c>
      <c r="V986" s="10" t="s">
        <v>2934</v>
      </c>
      <c r="W986" s="4">
        <v>1.9747668678003301</v>
      </c>
      <c r="X986" s="4">
        <v>44.66</v>
      </c>
      <c r="Y986" s="4">
        <v>27.06</v>
      </c>
      <c r="Z986" s="4">
        <v>25.144828</v>
      </c>
      <c r="AA986" s="10">
        <v>22.645962732899999</v>
      </c>
      <c r="AB986" s="10">
        <v>23.869067103100001</v>
      </c>
      <c r="AC986" s="4" t="s">
        <v>2934</v>
      </c>
      <c r="AD986" s="4" t="s">
        <v>2934</v>
      </c>
      <c r="AE986" s="4" t="s">
        <v>2934</v>
      </c>
      <c r="AF986" s="4" t="s">
        <v>2934</v>
      </c>
      <c r="AG986" s="4" t="s">
        <v>2934</v>
      </c>
      <c r="AH986" s="4" t="s">
        <v>2934</v>
      </c>
      <c r="AI986" s="4">
        <v>3.1141100000000002</v>
      </c>
      <c r="AJ986" s="4">
        <v>3.8399160000000001</v>
      </c>
    </row>
    <row r="987" spans="1:36" x14ac:dyDescent="0.3">
      <c r="A987" s="1" t="s">
        <v>981</v>
      </c>
      <c r="B987" s="2">
        <v>100502</v>
      </c>
      <c r="C987" s="3" t="s">
        <v>2919</v>
      </c>
      <c r="D987" s="4">
        <v>550.38504943999999</v>
      </c>
      <c r="E987" s="3" t="s">
        <v>2930</v>
      </c>
      <c r="F987" s="3" t="s">
        <v>2931</v>
      </c>
      <c r="G987" s="3" t="s">
        <v>2931</v>
      </c>
      <c r="H987" s="3" t="s">
        <v>2932</v>
      </c>
      <c r="I987" s="3" t="s">
        <v>2933</v>
      </c>
      <c r="J987" s="4">
        <v>5.6676489999999999</v>
      </c>
      <c r="K987" s="4">
        <v>5.5002259999999996</v>
      </c>
      <c r="L987" s="4">
        <v>-3.278689</v>
      </c>
      <c r="M987" s="4">
        <v>-6.0471680000000001</v>
      </c>
      <c r="N987" s="4">
        <v>12.6314363143631</v>
      </c>
      <c r="O987" s="4">
        <v>9.4678039999999992</v>
      </c>
      <c r="P987" s="4">
        <v>0.97250000000000003</v>
      </c>
      <c r="Q987" s="4" t="s">
        <v>2934</v>
      </c>
      <c r="R987" s="4" t="s">
        <v>2934</v>
      </c>
      <c r="S987" s="3" t="s">
        <v>4724</v>
      </c>
      <c r="T987" s="4">
        <v>46.61</v>
      </c>
      <c r="U987" s="4">
        <v>550.38504943999999</v>
      </c>
      <c r="V987" s="10" t="s">
        <v>2934</v>
      </c>
      <c r="W987" s="4">
        <v>4.3767431881570502</v>
      </c>
      <c r="X987" s="4">
        <v>51.87</v>
      </c>
      <c r="Y987" s="4">
        <v>34.58</v>
      </c>
      <c r="Z987" s="4">
        <v>12.655443999999999</v>
      </c>
      <c r="AA987" s="10">
        <v>9.1631116440000007</v>
      </c>
      <c r="AB987" s="10">
        <v>11.452088452</v>
      </c>
      <c r="AC987" s="4" t="s">
        <v>2934</v>
      </c>
      <c r="AD987" s="4" t="s">
        <v>2934</v>
      </c>
      <c r="AE987" s="4" t="s">
        <v>2934</v>
      </c>
      <c r="AF987" s="4" t="s">
        <v>2934</v>
      </c>
      <c r="AG987" s="4" t="s">
        <v>2934</v>
      </c>
      <c r="AH987" s="4" t="s">
        <v>2934</v>
      </c>
      <c r="AI987" s="4">
        <v>0.97250000000000003</v>
      </c>
      <c r="AJ987" s="5">
        <v>1.2353559999999999</v>
      </c>
    </row>
    <row r="988" spans="1:36" x14ac:dyDescent="0.3">
      <c r="A988" s="1" t="s">
        <v>982</v>
      </c>
      <c r="B988" s="2">
        <v>4161046</v>
      </c>
      <c r="C988" s="3" t="s">
        <v>2935</v>
      </c>
      <c r="D988" s="4">
        <v>511.36297164000001</v>
      </c>
      <c r="E988" s="3" t="s">
        <v>2930</v>
      </c>
      <c r="F988" s="3" t="s">
        <v>2931</v>
      </c>
      <c r="G988" s="3" t="s">
        <v>2931</v>
      </c>
      <c r="H988" s="3" t="s">
        <v>2932</v>
      </c>
      <c r="I988" s="3" t="s">
        <v>2933</v>
      </c>
      <c r="J988" s="4">
        <v>-33.153928999999998</v>
      </c>
      <c r="K988" s="4">
        <v>-8.2717869999999998</v>
      </c>
      <c r="L988" s="4">
        <v>-18.610747</v>
      </c>
      <c r="M988" s="4">
        <v>-14.931507</v>
      </c>
      <c r="N988" s="4" t="s">
        <v>2924</v>
      </c>
      <c r="O988" s="4" t="s">
        <v>2924</v>
      </c>
      <c r="P988" s="4">
        <v>0.44850499999999999</v>
      </c>
      <c r="Q988" s="4" t="s">
        <v>2934</v>
      </c>
      <c r="R988" s="4" t="s">
        <v>2934</v>
      </c>
      <c r="S988" s="3" t="s">
        <v>4725</v>
      </c>
      <c r="T988" s="5">
        <v>6.21</v>
      </c>
      <c r="U988" s="4">
        <v>511.36297164000001</v>
      </c>
      <c r="V988" s="10" t="s">
        <v>2934</v>
      </c>
      <c r="W988" s="4">
        <v>0</v>
      </c>
      <c r="X988" s="4">
        <v>11.47</v>
      </c>
      <c r="Y988" s="4">
        <v>4.84</v>
      </c>
      <c r="Z988" s="4" t="s">
        <v>2924</v>
      </c>
      <c r="AA988" s="10">
        <v>20.3606557377</v>
      </c>
      <c r="AB988" s="10">
        <v>48.705882352899998</v>
      </c>
      <c r="AC988" s="4" t="s">
        <v>2934</v>
      </c>
      <c r="AD988" s="4" t="s">
        <v>2934</v>
      </c>
      <c r="AE988" s="4" t="s">
        <v>2934</v>
      </c>
      <c r="AF988" s="4" t="s">
        <v>2934</v>
      </c>
      <c r="AG988" s="4" t="s">
        <v>2934</v>
      </c>
      <c r="AH988" s="4" t="s">
        <v>2934</v>
      </c>
      <c r="AI988" s="4">
        <v>0.44850499999999999</v>
      </c>
      <c r="AJ988" s="4">
        <v>0.45035900000000001</v>
      </c>
    </row>
    <row r="989" spans="1:36" x14ac:dyDescent="0.3">
      <c r="A989" s="1" t="s">
        <v>983</v>
      </c>
      <c r="B989" s="2">
        <v>100259</v>
      </c>
      <c r="C989" s="3" t="s">
        <v>2919</v>
      </c>
      <c r="D989" s="4">
        <v>3258.53953516</v>
      </c>
      <c r="E989" s="3" t="s">
        <v>2930</v>
      </c>
      <c r="F989" s="3" t="s">
        <v>2931</v>
      </c>
      <c r="G989" s="3" t="s">
        <v>2931</v>
      </c>
      <c r="H989" s="3" t="s">
        <v>2932</v>
      </c>
      <c r="I989" s="3" t="s">
        <v>2933</v>
      </c>
      <c r="J989" s="4">
        <v>12.147887000000001</v>
      </c>
      <c r="K989" s="4">
        <v>7.0588240000000004</v>
      </c>
      <c r="L989" s="4">
        <v>-5.594665</v>
      </c>
      <c r="M989" s="4">
        <v>-5.8388770000000001</v>
      </c>
      <c r="N989" s="4">
        <v>14.56</v>
      </c>
      <c r="O989" s="4">
        <v>14.813953</v>
      </c>
      <c r="P989" s="4">
        <v>1.230561</v>
      </c>
      <c r="Q989" s="4" t="s">
        <v>2934</v>
      </c>
      <c r="R989" s="4" t="s">
        <v>2934</v>
      </c>
      <c r="S989" s="3" t="s">
        <v>4726</v>
      </c>
      <c r="T989" s="4">
        <v>25.48</v>
      </c>
      <c r="U989" s="4">
        <v>3258.53953516</v>
      </c>
      <c r="V989" s="10" t="s">
        <v>2934</v>
      </c>
      <c r="W989" s="4">
        <v>4.0816326530612201</v>
      </c>
      <c r="X989" s="4">
        <v>28.8</v>
      </c>
      <c r="Y989" s="4">
        <v>19.48</v>
      </c>
      <c r="Z989" s="4">
        <v>14.56</v>
      </c>
      <c r="AA989" s="10">
        <v>15.2867770578</v>
      </c>
      <c r="AB989" s="10">
        <v>13.949796063599999</v>
      </c>
      <c r="AC989" s="4" t="s">
        <v>2934</v>
      </c>
      <c r="AD989" s="4" t="s">
        <v>2934</v>
      </c>
      <c r="AE989" s="4" t="s">
        <v>2934</v>
      </c>
      <c r="AF989" s="4" t="s">
        <v>2934</v>
      </c>
      <c r="AG989" s="4" t="s">
        <v>2934</v>
      </c>
      <c r="AH989" s="4" t="s">
        <v>2934</v>
      </c>
      <c r="AI989" s="4">
        <v>1.230561</v>
      </c>
      <c r="AJ989" s="4">
        <v>1.9718309999999999</v>
      </c>
    </row>
    <row r="990" spans="1:36" x14ac:dyDescent="0.3">
      <c r="A990" s="1" t="s">
        <v>984</v>
      </c>
      <c r="B990" s="2">
        <v>100292</v>
      </c>
      <c r="C990" s="3" t="s">
        <v>2935</v>
      </c>
      <c r="D990" s="4">
        <v>10570.956525539999</v>
      </c>
      <c r="E990" s="3" t="s">
        <v>2930</v>
      </c>
      <c r="F990" s="3" t="s">
        <v>2931</v>
      </c>
      <c r="G990" s="3" t="s">
        <v>2931</v>
      </c>
      <c r="H990" s="3" t="s">
        <v>2932</v>
      </c>
      <c r="I990" s="3" t="s">
        <v>2933</v>
      </c>
      <c r="J990" s="4">
        <v>43.453237000000001</v>
      </c>
      <c r="K990" s="4">
        <v>24.859110999999999</v>
      </c>
      <c r="L990" s="4">
        <v>0.35228999999999999</v>
      </c>
      <c r="M990" s="4">
        <v>-1.238237</v>
      </c>
      <c r="N990" s="4">
        <v>14.449275362318801</v>
      </c>
      <c r="O990" s="4">
        <v>7.982386</v>
      </c>
      <c r="P990" s="4">
        <v>1.2345980000000001</v>
      </c>
      <c r="Q990" s="4" t="s">
        <v>2934</v>
      </c>
      <c r="R990" s="4" t="s">
        <v>2934</v>
      </c>
      <c r="S990" s="3" t="s">
        <v>4727</v>
      </c>
      <c r="T990" s="4">
        <v>19.940000000000001</v>
      </c>
      <c r="U990" s="4">
        <v>10570.956525539999</v>
      </c>
      <c r="V990" s="10" t="s">
        <v>2934</v>
      </c>
      <c r="W990" s="4">
        <v>3.0090270812437301</v>
      </c>
      <c r="X990" s="4">
        <v>21.72</v>
      </c>
      <c r="Y990" s="4">
        <v>12.95</v>
      </c>
      <c r="Z990" s="4">
        <v>14.565376000000001</v>
      </c>
      <c r="AA990" s="10">
        <v>12.795995636200001</v>
      </c>
      <c r="AB990" s="10">
        <v>13.2577142743</v>
      </c>
      <c r="AC990" s="4" t="s">
        <v>2934</v>
      </c>
      <c r="AD990" s="4" t="s">
        <v>2934</v>
      </c>
      <c r="AE990" s="4" t="s">
        <v>2934</v>
      </c>
      <c r="AF990" s="4" t="s">
        <v>2934</v>
      </c>
      <c r="AG990" s="4" t="s">
        <v>2934</v>
      </c>
      <c r="AH990" s="4" t="s">
        <v>2934</v>
      </c>
      <c r="AI990" s="4">
        <v>1.2345980000000001</v>
      </c>
      <c r="AJ990" s="4">
        <v>1.53102</v>
      </c>
    </row>
    <row r="991" spans="1:36" x14ac:dyDescent="0.3">
      <c r="A991" s="1" t="s">
        <v>985</v>
      </c>
      <c r="B991" s="2">
        <v>103177</v>
      </c>
      <c r="C991" s="3" t="s">
        <v>2935</v>
      </c>
      <c r="D991" s="4">
        <v>6714.0394050000004</v>
      </c>
      <c r="E991" s="3" t="s">
        <v>2976</v>
      </c>
      <c r="F991" s="3" t="s">
        <v>2977</v>
      </c>
      <c r="G991" s="3" t="s">
        <v>3137</v>
      </c>
      <c r="H991" s="3" t="s">
        <v>3137</v>
      </c>
      <c r="I991" s="3" t="s">
        <v>2979</v>
      </c>
      <c r="J991" s="4">
        <v>-3.7564030000000002</v>
      </c>
      <c r="K991" s="4">
        <v>-8.6110609999999994</v>
      </c>
      <c r="L991" s="4">
        <v>-3.8658329999999999</v>
      </c>
      <c r="M991" s="4">
        <v>-3.920455</v>
      </c>
      <c r="N991" s="4">
        <v>21.7725321888412</v>
      </c>
      <c r="O991" s="4">
        <v>19.746983</v>
      </c>
      <c r="P991" s="4">
        <v>2.5505279999999999</v>
      </c>
      <c r="Q991" s="4">
        <v>20.107019999999999</v>
      </c>
      <c r="R991" s="4">
        <v>17.223868</v>
      </c>
      <c r="S991" s="3" t="s">
        <v>4728</v>
      </c>
      <c r="T991" s="4">
        <v>50.73</v>
      </c>
      <c r="U991" s="4">
        <v>6714.0394050000004</v>
      </c>
      <c r="V991" s="10">
        <v>8941.2954050000008</v>
      </c>
      <c r="W991" s="4">
        <v>2.9174058742361502</v>
      </c>
      <c r="X991" s="4">
        <v>57.35</v>
      </c>
      <c r="Y991" s="4">
        <v>45.1</v>
      </c>
      <c r="Z991" s="4">
        <v>21.866378999999998</v>
      </c>
      <c r="AA991" s="10">
        <v>34.033275191100003</v>
      </c>
      <c r="AB991" s="10">
        <v>25.577420477</v>
      </c>
      <c r="AC991" s="4">
        <v>13.639858</v>
      </c>
      <c r="AD991" s="4">
        <v>12.8459412993928</v>
      </c>
      <c r="AE991" s="4">
        <v>13.4640837817511</v>
      </c>
      <c r="AF991" s="4">
        <v>20.107019999999999</v>
      </c>
      <c r="AG991" s="4">
        <v>18.725535783733399</v>
      </c>
      <c r="AH991" s="4">
        <v>20.000364170865801</v>
      </c>
      <c r="AI991" s="4">
        <v>2.5505279999999999</v>
      </c>
      <c r="AJ991" s="4">
        <v>2.5505279999999999</v>
      </c>
    </row>
    <row r="992" spans="1:36" x14ac:dyDescent="0.3">
      <c r="A992" s="1" t="s">
        <v>986</v>
      </c>
      <c r="B992" s="2">
        <v>1019278</v>
      </c>
      <c r="C992" s="3" t="s">
        <v>2919</v>
      </c>
      <c r="D992" s="4">
        <v>3411.85472832</v>
      </c>
      <c r="E992" s="3" t="s">
        <v>2930</v>
      </c>
      <c r="F992" s="3" t="s">
        <v>2931</v>
      </c>
      <c r="G992" s="3" t="s">
        <v>2931</v>
      </c>
      <c r="H992" s="3" t="s">
        <v>2932</v>
      </c>
      <c r="I992" s="3" t="s">
        <v>2933</v>
      </c>
      <c r="J992" s="4">
        <v>4.7160729999999997</v>
      </c>
      <c r="K992" s="4">
        <v>5.3582960000000002</v>
      </c>
      <c r="L992" s="4">
        <v>-2.2461820000000001</v>
      </c>
      <c r="M992" s="4">
        <v>-4.225352</v>
      </c>
      <c r="N992" s="4">
        <v>14.3157894736842</v>
      </c>
      <c r="O992" s="4">
        <v>11.071913</v>
      </c>
      <c r="P992" s="4">
        <v>1.0136959999999999</v>
      </c>
      <c r="Q992" s="4" t="s">
        <v>2934</v>
      </c>
      <c r="R992" s="4" t="s">
        <v>2934</v>
      </c>
      <c r="S992" s="3" t="s">
        <v>4729</v>
      </c>
      <c r="T992" s="4">
        <v>32.64</v>
      </c>
      <c r="U992" s="4">
        <v>3411.85472832</v>
      </c>
      <c r="V992" s="10" t="s">
        <v>2934</v>
      </c>
      <c r="W992" s="4">
        <v>5.7598039215686301</v>
      </c>
      <c r="X992" s="4">
        <v>36.770000000000003</v>
      </c>
      <c r="Y992" s="4">
        <v>24.16</v>
      </c>
      <c r="Z992" s="4">
        <v>14.315789000000001</v>
      </c>
      <c r="AA992" s="10">
        <v>13.8234795866</v>
      </c>
      <c r="AB992" s="10">
        <v>14.3335807164</v>
      </c>
      <c r="AC992" s="4" t="s">
        <v>2934</v>
      </c>
      <c r="AD992" s="4" t="s">
        <v>2934</v>
      </c>
      <c r="AE992" s="4" t="s">
        <v>2934</v>
      </c>
      <c r="AF992" s="4" t="s">
        <v>2934</v>
      </c>
      <c r="AG992" s="4" t="s">
        <v>2934</v>
      </c>
      <c r="AH992" s="4" t="s">
        <v>2934</v>
      </c>
      <c r="AI992" s="4">
        <v>1.0136959999999999</v>
      </c>
      <c r="AJ992" s="4">
        <v>1.5547299999999999</v>
      </c>
    </row>
    <row r="993" spans="1:36" x14ac:dyDescent="0.3">
      <c r="A993" s="1" t="s">
        <v>987</v>
      </c>
      <c r="B993" s="2">
        <v>100283</v>
      </c>
      <c r="C993" s="3" t="s">
        <v>2919</v>
      </c>
      <c r="D993" s="4">
        <v>2399.0603794200001</v>
      </c>
      <c r="E993" s="3" t="s">
        <v>2930</v>
      </c>
      <c r="F993" s="3" t="s">
        <v>2931</v>
      </c>
      <c r="G993" s="3" t="s">
        <v>2931</v>
      </c>
      <c r="H993" s="3" t="s">
        <v>2932</v>
      </c>
      <c r="I993" s="3" t="s">
        <v>2933</v>
      </c>
      <c r="J993" s="4">
        <v>9.6540630000000007</v>
      </c>
      <c r="K993" s="4">
        <v>9.6246650000000002</v>
      </c>
      <c r="L993" s="4">
        <v>-4.2837079999999998</v>
      </c>
      <c r="M993" s="4">
        <v>-5.2814449999999997</v>
      </c>
      <c r="N993" s="4">
        <v>13.495049504950501</v>
      </c>
      <c r="O993" s="4">
        <v>9.1394730000000006</v>
      </c>
      <c r="P993" s="4">
        <v>1.0435380000000001</v>
      </c>
      <c r="Q993" s="4" t="s">
        <v>2934</v>
      </c>
      <c r="R993" s="4" t="s">
        <v>2934</v>
      </c>
      <c r="S993" s="3" t="s">
        <v>4730</v>
      </c>
      <c r="T993" s="4">
        <v>40.89</v>
      </c>
      <c r="U993" s="4">
        <v>2399.0603794200001</v>
      </c>
      <c r="V993" s="10" t="s">
        <v>2934</v>
      </c>
      <c r="W993" s="4">
        <v>3.4238200048911702</v>
      </c>
      <c r="X993" s="4">
        <v>46.13</v>
      </c>
      <c r="Y993" s="4">
        <v>30.55</v>
      </c>
      <c r="Z993" s="4">
        <v>13.584718000000001</v>
      </c>
      <c r="AA993" s="10">
        <v>11.5290269828</v>
      </c>
      <c r="AB993" s="10">
        <v>12.1095635641</v>
      </c>
      <c r="AC993" s="4" t="s">
        <v>2934</v>
      </c>
      <c r="AD993" s="4" t="s">
        <v>2934</v>
      </c>
      <c r="AE993" s="4" t="s">
        <v>2934</v>
      </c>
      <c r="AF993" s="4" t="s">
        <v>2934</v>
      </c>
      <c r="AG993" s="4" t="s">
        <v>2934</v>
      </c>
      <c r="AH993" s="4" t="s">
        <v>2934</v>
      </c>
      <c r="AI993" s="4">
        <v>1.0435380000000001</v>
      </c>
      <c r="AJ993" s="4">
        <v>1.5394749999999999</v>
      </c>
    </row>
    <row r="994" spans="1:36" x14ac:dyDescent="0.3">
      <c r="A994" s="1" t="s">
        <v>988</v>
      </c>
      <c r="B994" s="2">
        <v>100764</v>
      </c>
      <c r="C994" s="3" t="s">
        <v>2940</v>
      </c>
      <c r="D994" s="4">
        <v>906.25221720000002</v>
      </c>
      <c r="E994" s="3" t="s">
        <v>2930</v>
      </c>
      <c r="F994" s="3" t="s">
        <v>2931</v>
      </c>
      <c r="G994" s="3" t="s">
        <v>2931</v>
      </c>
      <c r="H994" s="3" t="s">
        <v>2932</v>
      </c>
      <c r="I994" s="3" t="s">
        <v>2933</v>
      </c>
      <c r="J994" s="4">
        <v>9.5375720000000008</v>
      </c>
      <c r="K994" s="4">
        <v>-4.2687549999999996</v>
      </c>
      <c r="L994" s="4">
        <v>-8.3877210000000009</v>
      </c>
      <c r="M994" s="4">
        <v>-8.0766430000000007</v>
      </c>
      <c r="N994" s="4">
        <v>11.6615384615385</v>
      </c>
      <c r="O994" s="4">
        <v>8.1786790000000007</v>
      </c>
      <c r="P994" s="4">
        <v>1.055299</v>
      </c>
      <c r="Q994" s="4" t="s">
        <v>2934</v>
      </c>
      <c r="R994" s="4" t="s">
        <v>2934</v>
      </c>
      <c r="S994" s="3" t="s">
        <v>4731</v>
      </c>
      <c r="T994" s="4">
        <v>37.9</v>
      </c>
      <c r="U994" s="4">
        <v>906.25221720000002</v>
      </c>
      <c r="V994" s="10" t="s">
        <v>2934</v>
      </c>
      <c r="W994" s="4">
        <v>2.5329815303430099</v>
      </c>
      <c r="X994" s="4">
        <v>43.858400000000003</v>
      </c>
      <c r="Y994" s="4">
        <v>28.86</v>
      </c>
      <c r="Z994" s="4">
        <v>11.683107</v>
      </c>
      <c r="AA994" s="10">
        <v>11.0174418604</v>
      </c>
      <c r="AB994" s="10">
        <v>11.04035702</v>
      </c>
      <c r="AC994" s="4" t="s">
        <v>2934</v>
      </c>
      <c r="AD994" s="4" t="s">
        <v>2934</v>
      </c>
      <c r="AE994" s="4" t="s">
        <v>2934</v>
      </c>
      <c r="AF994" s="4" t="s">
        <v>2934</v>
      </c>
      <c r="AG994" s="4" t="s">
        <v>2934</v>
      </c>
      <c r="AH994" s="4" t="s">
        <v>2934</v>
      </c>
      <c r="AI994" s="4">
        <v>1.055299</v>
      </c>
      <c r="AJ994" s="4">
        <v>1.5119480000000001</v>
      </c>
    </row>
    <row r="995" spans="1:36" x14ac:dyDescent="0.3">
      <c r="A995" s="1" t="s">
        <v>2322</v>
      </c>
      <c r="B995" s="2">
        <v>4967090</v>
      </c>
      <c r="C995" s="3" t="s">
        <v>2919</v>
      </c>
      <c r="D995" s="4">
        <v>14192.957598749999</v>
      </c>
      <c r="E995" s="3" t="s">
        <v>2945</v>
      </c>
      <c r="F995" s="3" t="s">
        <v>2990</v>
      </c>
      <c r="G995" s="3" t="s">
        <v>2990</v>
      </c>
      <c r="H995" s="3" t="s">
        <v>3029</v>
      </c>
      <c r="I995" s="3" t="s">
        <v>3030</v>
      </c>
      <c r="J995" s="18">
        <v>-21.348813</v>
      </c>
      <c r="K995" s="18">
        <v>-9.2164479999999998</v>
      </c>
      <c r="L995" s="18">
        <v>6.3766030000000002</v>
      </c>
      <c r="M995" s="18">
        <v>-2.4510879999999999</v>
      </c>
      <c r="N995" s="4">
        <v>29.583333</v>
      </c>
      <c r="O995" s="4">
        <v>8.6551589999999994</v>
      </c>
      <c r="P995" s="4">
        <v>2.239522</v>
      </c>
      <c r="Q995" s="4">
        <v>12.458761000000001</v>
      </c>
      <c r="R995" s="4">
        <v>10.040694</v>
      </c>
      <c r="S995" s="3" t="s">
        <v>6063</v>
      </c>
      <c r="T995" s="4">
        <v>88.75</v>
      </c>
      <c r="U995" s="4">
        <v>14192.957598749999</v>
      </c>
      <c r="V995" s="10">
        <v>13819.257598</v>
      </c>
      <c r="W995" s="4">
        <v>3.1549295774647899</v>
      </c>
      <c r="X995" s="18">
        <v>120.86</v>
      </c>
      <c r="Y995" s="18">
        <v>82.13</v>
      </c>
      <c r="Z995" s="4">
        <v>29.583333</v>
      </c>
      <c r="AA995" s="10">
        <v>16.583949353000001</v>
      </c>
      <c r="AB995" s="10">
        <v>16.583949353000001</v>
      </c>
      <c r="AC995" s="4">
        <v>3.3076249999999998</v>
      </c>
      <c r="AD995" s="4">
        <v>3.4647671162799001</v>
      </c>
      <c r="AE995" s="4">
        <v>3.4647671162799001</v>
      </c>
      <c r="AF995" s="4">
        <v>12.458761000000001</v>
      </c>
      <c r="AG995" s="4">
        <v>11.5140696892596</v>
      </c>
      <c r="AH995" s="4">
        <v>11.5140696892596</v>
      </c>
      <c r="AI995" s="4">
        <v>2.239522</v>
      </c>
      <c r="AJ995" s="4">
        <v>4.3536910000000004</v>
      </c>
    </row>
    <row r="996" spans="1:36" x14ac:dyDescent="0.3">
      <c r="A996" s="1" t="s">
        <v>990</v>
      </c>
      <c r="B996" s="2">
        <v>5735881</v>
      </c>
      <c r="C996" s="3" t="s">
        <v>2940</v>
      </c>
      <c r="D996" s="4">
        <v>5997.4749634600003</v>
      </c>
      <c r="E996" s="3" t="s">
        <v>2930</v>
      </c>
      <c r="F996" s="3" t="s">
        <v>2953</v>
      </c>
      <c r="G996" s="3" t="s">
        <v>2954</v>
      </c>
      <c r="H996" s="3" t="s">
        <v>2955</v>
      </c>
      <c r="I996" s="3"/>
      <c r="J996" s="4">
        <v>0.10860499999999999</v>
      </c>
      <c r="K996" s="4">
        <v>-0.27463399999999999</v>
      </c>
      <c r="L996" s="4">
        <v>2.5041999999999998E-2</v>
      </c>
      <c r="M996" s="4">
        <v>4.1743000000000002E-2</v>
      </c>
      <c r="N996" s="4" t="s">
        <v>2934</v>
      </c>
      <c r="O996" s="4" t="s">
        <v>2934</v>
      </c>
      <c r="P996" s="4" t="s">
        <v>2934</v>
      </c>
      <c r="Q996" s="4" t="s">
        <v>2934</v>
      </c>
      <c r="R996" s="4" t="s">
        <v>2934</v>
      </c>
      <c r="S996" s="3" t="s">
        <v>4733</v>
      </c>
      <c r="T996" s="4">
        <v>59.92</v>
      </c>
      <c r="U996" s="4">
        <v>5997.4749634600003</v>
      </c>
      <c r="V996" s="10" t="s">
        <v>2934</v>
      </c>
      <c r="W996" s="4">
        <v>4.6065259117082498</v>
      </c>
      <c r="X996" s="4">
        <v>60.16</v>
      </c>
      <c r="Y996" s="4">
        <v>59.54</v>
      </c>
      <c r="Z996" s="4" t="s">
        <v>2934</v>
      </c>
      <c r="AA996" s="10" t="s">
        <v>2934</v>
      </c>
      <c r="AB996" s="10" t="s">
        <v>2934</v>
      </c>
      <c r="AC996" s="4" t="s">
        <v>2934</v>
      </c>
      <c r="AD996" s="4" t="s">
        <v>2934</v>
      </c>
      <c r="AE996" s="4" t="s">
        <v>2934</v>
      </c>
      <c r="AF996" s="4" t="s">
        <v>2934</v>
      </c>
      <c r="AG996" s="4" t="s">
        <v>2934</v>
      </c>
      <c r="AH996" s="4" t="s">
        <v>2934</v>
      </c>
      <c r="AI996" s="4" t="s">
        <v>2934</v>
      </c>
      <c r="AJ996" s="4" t="s">
        <v>2934</v>
      </c>
    </row>
    <row r="997" spans="1:36" x14ac:dyDescent="0.3">
      <c r="A997" s="1" t="s">
        <v>991</v>
      </c>
      <c r="B997" s="2">
        <v>5727293</v>
      </c>
      <c r="C997" s="3" t="s">
        <v>2940</v>
      </c>
      <c r="D997" s="4">
        <v>1280.14620986</v>
      </c>
      <c r="E997" s="3" t="s">
        <v>2930</v>
      </c>
      <c r="F997" s="3" t="s">
        <v>2953</v>
      </c>
      <c r="G997" s="3" t="s">
        <v>2954</v>
      </c>
      <c r="H997" s="3" t="s">
        <v>2955</v>
      </c>
      <c r="I997" s="3"/>
      <c r="J997" s="4">
        <v>16.782357999999999</v>
      </c>
      <c r="K997" s="4">
        <v>1.597599</v>
      </c>
      <c r="L997" s="4">
        <v>-4.2614729999999996</v>
      </c>
      <c r="M997" s="5">
        <v>-3.0855070000000002</v>
      </c>
      <c r="N997" s="4" t="s">
        <v>2934</v>
      </c>
      <c r="O997" s="4" t="s">
        <v>2934</v>
      </c>
      <c r="P997" s="4" t="s">
        <v>2934</v>
      </c>
      <c r="Q997" s="4" t="s">
        <v>2934</v>
      </c>
      <c r="R997" s="4" t="s">
        <v>2934</v>
      </c>
      <c r="S997" s="3" t="s">
        <v>4734</v>
      </c>
      <c r="T997" s="4">
        <v>104.93</v>
      </c>
      <c r="U997" s="4">
        <v>1280.14620986</v>
      </c>
      <c r="V997" s="10" t="s">
        <v>2934</v>
      </c>
      <c r="W997" s="4">
        <v>1.59839893262175</v>
      </c>
      <c r="X997" s="4">
        <v>113.17</v>
      </c>
      <c r="Y997" s="4">
        <v>88.035300000000007</v>
      </c>
      <c r="Z997" s="4" t="s">
        <v>2934</v>
      </c>
      <c r="AA997" s="10" t="s">
        <v>2934</v>
      </c>
      <c r="AB997" s="10" t="s">
        <v>2934</v>
      </c>
      <c r="AC997" s="4" t="s">
        <v>2934</v>
      </c>
      <c r="AD997" s="4" t="s">
        <v>2934</v>
      </c>
      <c r="AE997" s="4" t="s">
        <v>2934</v>
      </c>
      <c r="AF997" s="4" t="s">
        <v>2934</v>
      </c>
      <c r="AG997" s="4" t="s">
        <v>2934</v>
      </c>
      <c r="AH997" s="4" t="s">
        <v>2934</v>
      </c>
      <c r="AI997" s="4" t="s">
        <v>2934</v>
      </c>
      <c r="AJ997" s="4" t="s">
        <v>2934</v>
      </c>
    </row>
    <row r="998" spans="1:36" x14ac:dyDescent="0.3">
      <c r="A998" s="1" t="s">
        <v>992</v>
      </c>
      <c r="B998" s="2">
        <v>5727291</v>
      </c>
      <c r="C998" s="3" t="s">
        <v>2940</v>
      </c>
      <c r="D998" s="4">
        <v>1135.7911904422001</v>
      </c>
      <c r="E998" s="3" t="s">
        <v>2930</v>
      </c>
      <c r="F998" s="3" t="s">
        <v>2953</v>
      </c>
      <c r="G998" s="3" t="s">
        <v>2954</v>
      </c>
      <c r="H998" s="3" t="s">
        <v>2955</v>
      </c>
      <c r="I998" s="3"/>
      <c r="J998" s="4">
        <v>28.126004999999999</v>
      </c>
      <c r="K998" s="4">
        <v>7.8623849999999997</v>
      </c>
      <c r="L998" s="4">
        <v>-2.3087749999999998</v>
      </c>
      <c r="M998" s="4">
        <v>-3.1287739999999999</v>
      </c>
      <c r="N998" s="4" t="s">
        <v>2934</v>
      </c>
      <c r="O998" s="4" t="s">
        <v>2934</v>
      </c>
      <c r="P998" s="4" t="s">
        <v>2934</v>
      </c>
      <c r="Q998" s="4" t="s">
        <v>2934</v>
      </c>
      <c r="R998" s="4" t="s">
        <v>2934</v>
      </c>
      <c r="S998" s="3" t="s">
        <v>4735</v>
      </c>
      <c r="T998" s="4">
        <v>140.97</v>
      </c>
      <c r="U998" s="4">
        <v>1135.7911904422001</v>
      </c>
      <c r="V998" s="10" t="s">
        <v>2934</v>
      </c>
      <c r="W998" s="4">
        <v>0.78504590250682704</v>
      </c>
      <c r="X998" s="4">
        <v>149.15639999999999</v>
      </c>
      <c r="Y998" s="4">
        <v>106.1</v>
      </c>
      <c r="Z998" s="4" t="s">
        <v>2934</v>
      </c>
      <c r="AA998" s="10" t="s">
        <v>2934</v>
      </c>
      <c r="AB998" s="10" t="s">
        <v>2934</v>
      </c>
      <c r="AC998" s="4" t="s">
        <v>2934</v>
      </c>
      <c r="AD998" s="4" t="s">
        <v>2934</v>
      </c>
      <c r="AE998" s="4" t="s">
        <v>2934</v>
      </c>
      <c r="AF998" s="4" t="s">
        <v>2934</v>
      </c>
      <c r="AG998" s="4" t="s">
        <v>2934</v>
      </c>
      <c r="AH998" s="4" t="s">
        <v>2934</v>
      </c>
      <c r="AI998" s="4" t="s">
        <v>2934</v>
      </c>
      <c r="AJ998" s="4" t="s">
        <v>2934</v>
      </c>
    </row>
    <row r="999" spans="1:36" x14ac:dyDescent="0.3">
      <c r="A999" s="1" t="s">
        <v>993</v>
      </c>
      <c r="B999" s="2">
        <v>5727289</v>
      </c>
      <c r="C999" s="3" t="s">
        <v>2940</v>
      </c>
      <c r="D999" s="4">
        <v>1198.8901522399999</v>
      </c>
      <c r="E999" s="3" t="s">
        <v>2930</v>
      </c>
      <c r="F999" s="3" t="s">
        <v>2953</v>
      </c>
      <c r="G999" s="3" t="s">
        <v>2954</v>
      </c>
      <c r="H999" s="3" t="s">
        <v>2955</v>
      </c>
      <c r="I999" s="3"/>
      <c r="J999" s="4">
        <v>7.9809739999999998</v>
      </c>
      <c r="K999" s="4">
        <v>-3.2829419999999998</v>
      </c>
      <c r="L999" s="4">
        <v>-6.0478889999999996</v>
      </c>
      <c r="M999" s="4">
        <v>-3.2290869999999998</v>
      </c>
      <c r="N999" s="4" t="s">
        <v>2934</v>
      </c>
      <c r="O999" s="4" t="s">
        <v>2934</v>
      </c>
      <c r="P999" s="4" t="s">
        <v>2934</v>
      </c>
      <c r="Q999" s="4" t="s">
        <v>2934</v>
      </c>
      <c r="R999" s="4" t="s">
        <v>2934</v>
      </c>
      <c r="S999" s="3" t="s">
        <v>4736</v>
      </c>
      <c r="T999" s="4">
        <v>76.117800000000003</v>
      </c>
      <c r="U999" s="4">
        <v>1198.8901522399999</v>
      </c>
      <c r="V999" s="10" t="s">
        <v>2934</v>
      </c>
      <c r="W999" s="4">
        <v>2.3825538623226499</v>
      </c>
      <c r="X999" s="4">
        <v>83.93</v>
      </c>
      <c r="Y999" s="4">
        <v>68.48</v>
      </c>
      <c r="Z999" s="4" t="s">
        <v>2934</v>
      </c>
      <c r="AA999" s="10" t="s">
        <v>2934</v>
      </c>
      <c r="AB999" s="10" t="s">
        <v>2934</v>
      </c>
      <c r="AC999" s="4" t="s">
        <v>2934</v>
      </c>
      <c r="AD999" s="4" t="s">
        <v>2934</v>
      </c>
      <c r="AE999" s="4" t="s">
        <v>2934</v>
      </c>
      <c r="AF999" s="4" t="s">
        <v>2934</v>
      </c>
      <c r="AG999" s="4" t="s">
        <v>2934</v>
      </c>
      <c r="AH999" s="4" t="s">
        <v>2934</v>
      </c>
      <c r="AI999" s="4" t="s">
        <v>2934</v>
      </c>
      <c r="AJ999" s="4" t="s">
        <v>2934</v>
      </c>
    </row>
    <row r="1000" spans="1:36" x14ac:dyDescent="0.3">
      <c r="A1000" s="1" t="s">
        <v>994</v>
      </c>
      <c r="B1000" s="2">
        <v>5727292</v>
      </c>
      <c r="C1000" s="3" t="s">
        <v>2940</v>
      </c>
      <c r="D1000" s="4">
        <v>1240.34423184</v>
      </c>
      <c r="E1000" s="3" t="s">
        <v>2930</v>
      </c>
      <c r="F1000" s="3" t="s">
        <v>2953</v>
      </c>
      <c r="G1000" s="3" t="s">
        <v>2954</v>
      </c>
      <c r="H1000" s="3" t="s">
        <v>2955</v>
      </c>
      <c r="I1000" s="3"/>
      <c r="J1000" s="4">
        <v>11.045119</v>
      </c>
      <c r="K1000" s="4">
        <v>-0.75342500000000001</v>
      </c>
      <c r="L1000" s="4">
        <v>-4.3946940000000003</v>
      </c>
      <c r="M1000" s="4">
        <v>-4.2853599999999998</v>
      </c>
      <c r="N1000" s="4" t="s">
        <v>2934</v>
      </c>
      <c r="O1000" s="4" t="s">
        <v>2934</v>
      </c>
      <c r="P1000" s="4" t="s">
        <v>2934</v>
      </c>
      <c r="Q1000" s="4" t="s">
        <v>2934</v>
      </c>
      <c r="R1000" s="4" t="s">
        <v>2934</v>
      </c>
      <c r="S1000" s="3" t="s">
        <v>4737</v>
      </c>
      <c r="T1000" s="4">
        <v>115.92</v>
      </c>
      <c r="U1000" s="4">
        <v>1240.34423184</v>
      </c>
      <c r="V1000" s="10" t="s">
        <v>2934</v>
      </c>
      <c r="W1000" s="4">
        <v>1.60697032436163</v>
      </c>
      <c r="X1000" s="4">
        <v>127.9842</v>
      </c>
      <c r="Y1000" s="4">
        <v>99.36</v>
      </c>
      <c r="Z1000" s="4" t="s">
        <v>2934</v>
      </c>
      <c r="AA1000" s="10" t="s">
        <v>2934</v>
      </c>
      <c r="AB1000" s="10" t="s">
        <v>2934</v>
      </c>
      <c r="AC1000" s="4" t="s">
        <v>2934</v>
      </c>
      <c r="AD1000" s="4" t="s">
        <v>2934</v>
      </c>
      <c r="AE1000" s="4" t="s">
        <v>2934</v>
      </c>
      <c r="AF1000" s="4" t="s">
        <v>2934</v>
      </c>
      <c r="AG1000" s="4" t="s">
        <v>2934</v>
      </c>
      <c r="AH1000" s="4" t="s">
        <v>2934</v>
      </c>
      <c r="AI1000" s="4" t="s">
        <v>2934</v>
      </c>
      <c r="AJ1000" s="4" t="s">
        <v>2934</v>
      </c>
    </row>
    <row r="1001" spans="1:36" x14ac:dyDescent="0.3">
      <c r="A1001" s="1" t="s">
        <v>995</v>
      </c>
      <c r="B1001" s="2">
        <v>5727295</v>
      </c>
      <c r="C1001" s="3" t="s">
        <v>2940</v>
      </c>
      <c r="D1001" s="4">
        <v>953.06620278000003</v>
      </c>
      <c r="E1001" s="3" t="s">
        <v>2930</v>
      </c>
      <c r="F1001" s="3" t="s">
        <v>2953</v>
      </c>
      <c r="G1001" s="3" t="s">
        <v>2954</v>
      </c>
      <c r="H1001" s="3" t="s">
        <v>2955</v>
      </c>
      <c r="I1001" s="3"/>
      <c r="J1001" s="4">
        <v>10.542956999999999</v>
      </c>
      <c r="K1001" s="4">
        <v>1.7971889999999999</v>
      </c>
      <c r="L1001" s="4">
        <v>-3.4587829999999999</v>
      </c>
      <c r="M1001" s="4">
        <v>-4.9943780000000002</v>
      </c>
      <c r="N1001" s="4" t="s">
        <v>2934</v>
      </c>
      <c r="O1001" s="4" t="s">
        <v>2934</v>
      </c>
      <c r="P1001" s="4" t="s">
        <v>2934</v>
      </c>
      <c r="Q1001" s="4" t="s">
        <v>2934</v>
      </c>
      <c r="R1001" s="4" t="s">
        <v>2934</v>
      </c>
      <c r="S1001" s="3" t="s">
        <v>4738</v>
      </c>
      <c r="T1001" s="4">
        <v>101.39</v>
      </c>
      <c r="U1001" s="4">
        <v>953.06620278000003</v>
      </c>
      <c r="V1001" s="10" t="s">
        <v>2934</v>
      </c>
      <c r="W1001" s="4">
        <v>2.4534964000394499</v>
      </c>
      <c r="X1001" s="4">
        <v>111.87</v>
      </c>
      <c r="Y1001" s="4">
        <v>85.190899999999999</v>
      </c>
      <c r="Z1001" s="4" t="s">
        <v>2934</v>
      </c>
      <c r="AA1001" s="10" t="s">
        <v>2934</v>
      </c>
      <c r="AB1001" s="10" t="s">
        <v>2934</v>
      </c>
      <c r="AC1001" s="4" t="s">
        <v>2934</v>
      </c>
      <c r="AD1001" s="4" t="s">
        <v>2934</v>
      </c>
      <c r="AE1001" s="4" t="s">
        <v>2934</v>
      </c>
      <c r="AF1001" s="4" t="s">
        <v>2934</v>
      </c>
      <c r="AG1001" s="4" t="s">
        <v>2934</v>
      </c>
      <c r="AH1001" s="4" t="s">
        <v>2934</v>
      </c>
      <c r="AI1001" s="4" t="s">
        <v>2934</v>
      </c>
      <c r="AJ1001" s="4" t="s">
        <v>2934</v>
      </c>
    </row>
    <row r="1002" spans="1:36" x14ac:dyDescent="0.3">
      <c r="A1002" s="1" t="s">
        <v>996</v>
      </c>
      <c r="B1002" s="2">
        <v>5724809</v>
      </c>
      <c r="C1002" s="3" t="s">
        <v>2940</v>
      </c>
      <c r="D1002" s="4">
        <v>8635.2721763200007</v>
      </c>
      <c r="E1002" s="3" t="s">
        <v>2930</v>
      </c>
      <c r="F1002" s="3" t="s">
        <v>2953</v>
      </c>
      <c r="G1002" s="3" t="s">
        <v>2954</v>
      </c>
      <c r="H1002" s="3" t="s">
        <v>2955</v>
      </c>
      <c r="I1002" s="3"/>
      <c r="J1002" s="4">
        <v>10.907031999999999</v>
      </c>
      <c r="K1002" s="4">
        <v>-2.768281</v>
      </c>
      <c r="L1002" s="4">
        <v>-3.3015249999999998</v>
      </c>
      <c r="M1002" s="4">
        <v>-2.4455019999999998</v>
      </c>
      <c r="N1002" s="4" t="s">
        <v>2934</v>
      </c>
      <c r="O1002" s="4" t="s">
        <v>2934</v>
      </c>
      <c r="P1002" s="4" t="s">
        <v>2934</v>
      </c>
      <c r="Q1002" s="4" t="s">
        <v>2934</v>
      </c>
      <c r="R1002" s="4" t="s">
        <v>2934</v>
      </c>
      <c r="S1002" s="3" t="s">
        <v>4739</v>
      </c>
      <c r="T1002" s="4">
        <v>88.16</v>
      </c>
      <c r="U1002" s="4">
        <v>8635.2721763200007</v>
      </c>
      <c r="V1002" s="10" t="s">
        <v>2934</v>
      </c>
      <c r="W1002" s="4">
        <v>1.83439201451906</v>
      </c>
      <c r="X1002" s="4">
        <v>94.23</v>
      </c>
      <c r="Y1002" s="4">
        <v>79.150000000000006</v>
      </c>
      <c r="Z1002" s="4" t="s">
        <v>2934</v>
      </c>
      <c r="AA1002" s="10" t="s">
        <v>2934</v>
      </c>
      <c r="AB1002" s="10" t="s">
        <v>2934</v>
      </c>
      <c r="AC1002" s="4" t="s">
        <v>2934</v>
      </c>
      <c r="AD1002" s="4" t="s">
        <v>2934</v>
      </c>
      <c r="AE1002" s="4" t="s">
        <v>2934</v>
      </c>
      <c r="AF1002" s="4" t="s">
        <v>2934</v>
      </c>
      <c r="AG1002" s="4" t="s">
        <v>2934</v>
      </c>
      <c r="AH1002" s="4" t="s">
        <v>2934</v>
      </c>
      <c r="AI1002" s="4" t="s">
        <v>2934</v>
      </c>
      <c r="AJ1002" s="4" t="s">
        <v>2934</v>
      </c>
    </row>
    <row r="1003" spans="1:36" x14ac:dyDescent="0.3">
      <c r="A1003" s="1" t="s">
        <v>997</v>
      </c>
      <c r="B1003" s="2">
        <v>107999562</v>
      </c>
      <c r="C1003" s="3" t="s">
        <v>2940</v>
      </c>
      <c r="D1003" s="4">
        <v>851.8895</v>
      </c>
      <c r="E1003" s="3" t="s">
        <v>2930</v>
      </c>
      <c r="F1003" s="3" t="s">
        <v>2953</v>
      </c>
      <c r="G1003" s="3" t="s">
        <v>2954</v>
      </c>
      <c r="H1003" s="3" t="s">
        <v>2955</v>
      </c>
      <c r="I1003" s="3"/>
      <c r="J1003" s="4">
        <v>16.384388999999999</v>
      </c>
      <c r="K1003" s="4">
        <v>1.476726</v>
      </c>
      <c r="L1003" s="4">
        <v>-2.3780109999999999</v>
      </c>
      <c r="M1003" s="4">
        <v>-2.9176899999999999</v>
      </c>
      <c r="N1003" s="4" t="s">
        <v>2934</v>
      </c>
      <c r="O1003" s="4" t="s">
        <v>2934</v>
      </c>
      <c r="P1003" s="4" t="s">
        <v>2934</v>
      </c>
      <c r="Q1003" s="4" t="s">
        <v>2934</v>
      </c>
      <c r="R1003" s="4" t="s">
        <v>2934</v>
      </c>
      <c r="S1003" s="3" t="s">
        <v>4740</v>
      </c>
      <c r="T1003" s="4">
        <v>31.61</v>
      </c>
      <c r="U1003" s="4">
        <v>851.8895</v>
      </c>
      <c r="V1003" s="10" t="s">
        <v>2934</v>
      </c>
      <c r="W1003" s="4">
        <v>0.83770958557418496</v>
      </c>
      <c r="X1003" s="4">
        <v>33.380000000000003</v>
      </c>
      <c r="Y1003" s="4">
        <v>26.41</v>
      </c>
      <c r="Z1003" s="4" t="s">
        <v>2934</v>
      </c>
      <c r="AA1003" s="10" t="s">
        <v>2934</v>
      </c>
      <c r="AB1003" s="10" t="s">
        <v>2934</v>
      </c>
      <c r="AC1003" s="4" t="s">
        <v>2934</v>
      </c>
      <c r="AD1003" s="4" t="s">
        <v>2934</v>
      </c>
      <c r="AE1003" s="4" t="s">
        <v>2934</v>
      </c>
      <c r="AF1003" s="4" t="s">
        <v>2934</v>
      </c>
      <c r="AG1003" s="4" t="s">
        <v>2934</v>
      </c>
      <c r="AH1003" s="4" t="s">
        <v>2934</v>
      </c>
      <c r="AI1003" s="4" t="s">
        <v>2934</v>
      </c>
      <c r="AJ1003" s="4" t="s">
        <v>2934</v>
      </c>
    </row>
    <row r="1004" spans="1:36" x14ac:dyDescent="0.3">
      <c r="A1004" s="1" t="s">
        <v>998</v>
      </c>
      <c r="B1004" s="2">
        <v>5726842</v>
      </c>
      <c r="C1004" s="3" t="s">
        <v>2940</v>
      </c>
      <c r="D1004" s="4">
        <v>572.22006936000002</v>
      </c>
      <c r="E1004" s="3" t="s">
        <v>2930</v>
      </c>
      <c r="F1004" s="3" t="s">
        <v>2953</v>
      </c>
      <c r="G1004" s="3" t="s">
        <v>2954</v>
      </c>
      <c r="H1004" s="3" t="s">
        <v>2955</v>
      </c>
      <c r="I1004" s="3"/>
      <c r="J1004" s="4">
        <v>-18.399999999999999</v>
      </c>
      <c r="K1004" s="4">
        <v>-0.57339499999999999</v>
      </c>
      <c r="L1004" s="4">
        <v>3.5842290000000001</v>
      </c>
      <c r="M1004" s="4">
        <v>-3.9068990000000001</v>
      </c>
      <c r="N1004" s="4" t="s">
        <v>2934</v>
      </c>
      <c r="O1004" s="4" t="s">
        <v>2934</v>
      </c>
      <c r="P1004" s="4" t="s">
        <v>2934</v>
      </c>
      <c r="Q1004" s="4" t="s">
        <v>2934</v>
      </c>
      <c r="R1004" s="4" t="s">
        <v>2934</v>
      </c>
      <c r="S1004" s="3" t="s">
        <v>4741</v>
      </c>
      <c r="T1004" s="4">
        <v>34.68</v>
      </c>
      <c r="U1004" s="4">
        <v>572.22006936000002</v>
      </c>
      <c r="V1004" s="10" t="s">
        <v>2934</v>
      </c>
      <c r="W1004" s="4">
        <v>0.46020761245674702</v>
      </c>
      <c r="X1004" s="4">
        <v>43.5</v>
      </c>
      <c r="Y1004" s="4">
        <v>29.95</v>
      </c>
      <c r="Z1004" s="4" t="s">
        <v>2934</v>
      </c>
      <c r="AA1004" s="10" t="s">
        <v>2934</v>
      </c>
      <c r="AB1004" s="10" t="s">
        <v>2934</v>
      </c>
      <c r="AC1004" s="4" t="s">
        <v>2934</v>
      </c>
      <c r="AD1004" s="4" t="s">
        <v>2934</v>
      </c>
      <c r="AE1004" s="4" t="s">
        <v>2934</v>
      </c>
      <c r="AF1004" s="4" t="s">
        <v>2934</v>
      </c>
      <c r="AG1004" s="4" t="s">
        <v>2934</v>
      </c>
      <c r="AH1004" s="4" t="s">
        <v>2934</v>
      </c>
      <c r="AI1004" s="4" t="s">
        <v>2934</v>
      </c>
      <c r="AJ1004" s="4" t="s">
        <v>2934</v>
      </c>
    </row>
    <row r="1005" spans="1:36" x14ac:dyDescent="0.3">
      <c r="A1005" s="1" t="s">
        <v>999</v>
      </c>
      <c r="B1005" s="2">
        <v>5724753</v>
      </c>
      <c r="C1005" s="3" t="s">
        <v>2940</v>
      </c>
      <c r="D1005" s="4">
        <v>1889.8297528200001</v>
      </c>
      <c r="E1005" s="3" t="s">
        <v>2930</v>
      </c>
      <c r="F1005" s="3" t="s">
        <v>2953</v>
      </c>
      <c r="G1005" s="3" t="s">
        <v>2954</v>
      </c>
      <c r="H1005" s="3" t="s">
        <v>2955</v>
      </c>
      <c r="I1005" s="3"/>
      <c r="J1005" s="4">
        <v>8.0058100000000003</v>
      </c>
      <c r="K1005" s="4">
        <v>1.877821</v>
      </c>
      <c r="L1005" s="4">
        <v>-1.1185860000000001</v>
      </c>
      <c r="M1005" s="4">
        <v>-3.5921289999999999</v>
      </c>
      <c r="N1005" s="4" t="s">
        <v>2934</v>
      </c>
      <c r="O1005" s="4" t="s">
        <v>2934</v>
      </c>
      <c r="P1005" s="4" t="s">
        <v>2934</v>
      </c>
      <c r="Q1005" s="4" t="s">
        <v>2934</v>
      </c>
      <c r="R1005" s="4" t="s">
        <v>2934</v>
      </c>
      <c r="S1005" s="3" t="s">
        <v>4742</v>
      </c>
      <c r="T1005" s="4">
        <v>126.44</v>
      </c>
      <c r="U1005" s="4">
        <v>1889.8297528200001</v>
      </c>
      <c r="V1005" s="10" t="s">
        <v>2934</v>
      </c>
      <c r="W1005" s="4">
        <v>0.45534372280674001</v>
      </c>
      <c r="X1005" s="4">
        <v>133.76320000000001</v>
      </c>
      <c r="Y1005" s="4">
        <v>113.15</v>
      </c>
      <c r="Z1005" s="4" t="s">
        <v>2934</v>
      </c>
      <c r="AA1005" s="10" t="s">
        <v>2934</v>
      </c>
      <c r="AB1005" s="10" t="s">
        <v>2934</v>
      </c>
      <c r="AC1005" s="4" t="s">
        <v>2934</v>
      </c>
      <c r="AD1005" s="4" t="s">
        <v>2934</v>
      </c>
      <c r="AE1005" s="4" t="s">
        <v>2934</v>
      </c>
      <c r="AF1005" s="4" t="s">
        <v>2934</v>
      </c>
      <c r="AG1005" s="4" t="s">
        <v>2934</v>
      </c>
      <c r="AH1005" s="4" t="s">
        <v>2934</v>
      </c>
      <c r="AI1005" s="4" t="s">
        <v>2934</v>
      </c>
      <c r="AJ1005" s="4" t="s">
        <v>2934</v>
      </c>
    </row>
    <row r="1006" spans="1:36" x14ac:dyDescent="0.3">
      <c r="A1006" s="1" t="s">
        <v>1000</v>
      </c>
      <c r="B1006" s="2">
        <v>5724752</v>
      </c>
      <c r="C1006" s="3" t="s">
        <v>2940</v>
      </c>
      <c r="D1006" s="4">
        <v>3879.0063840600001</v>
      </c>
      <c r="E1006" s="3" t="s">
        <v>2930</v>
      </c>
      <c r="F1006" s="3" t="s">
        <v>2953</v>
      </c>
      <c r="G1006" s="3" t="s">
        <v>2954</v>
      </c>
      <c r="H1006" s="3" t="s">
        <v>2955</v>
      </c>
      <c r="I1006" s="3"/>
      <c r="J1006" s="4">
        <v>9.5999090000000002</v>
      </c>
      <c r="K1006" s="4">
        <v>2.6459269999999999</v>
      </c>
      <c r="L1006" s="4">
        <v>-0.197495</v>
      </c>
      <c r="M1006" s="4">
        <v>-3.7781229999999999</v>
      </c>
      <c r="N1006" s="4" t="s">
        <v>2934</v>
      </c>
      <c r="O1006" s="4" t="s">
        <v>2934</v>
      </c>
      <c r="P1006" s="4" t="s">
        <v>2934</v>
      </c>
      <c r="Q1006" s="4" t="s">
        <v>2934</v>
      </c>
      <c r="R1006" s="4" t="s">
        <v>2934</v>
      </c>
      <c r="S1006" s="3" t="s">
        <v>4743</v>
      </c>
      <c r="T1006" s="4">
        <v>192.03</v>
      </c>
      <c r="U1006" s="4">
        <v>3879.0063840600001</v>
      </c>
      <c r="V1006" s="10" t="s">
        <v>2934</v>
      </c>
      <c r="W1006" s="4">
        <v>0</v>
      </c>
      <c r="X1006" s="4">
        <v>206.52</v>
      </c>
      <c r="Y1006" s="4">
        <v>164.27</v>
      </c>
      <c r="Z1006" s="4" t="s">
        <v>2934</v>
      </c>
      <c r="AA1006" s="10" t="s">
        <v>2934</v>
      </c>
      <c r="AB1006" s="10" t="s">
        <v>2934</v>
      </c>
      <c r="AC1006" s="4" t="s">
        <v>2934</v>
      </c>
      <c r="AD1006" s="4" t="s">
        <v>2934</v>
      </c>
      <c r="AE1006" s="4" t="s">
        <v>2934</v>
      </c>
      <c r="AF1006" s="4" t="s">
        <v>2934</v>
      </c>
      <c r="AG1006" s="4" t="s">
        <v>2934</v>
      </c>
      <c r="AH1006" s="4" t="s">
        <v>2934</v>
      </c>
      <c r="AI1006" s="4" t="s">
        <v>2934</v>
      </c>
      <c r="AJ1006" s="4" t="s">
        <v>2934</v>
      </c>
    </row>
    <row r="1007" spans="1:36" x14ac:dyDescent="0.3">
      <c r="A1007" s="1" t="s">
        <v>1001</v>
      </c>
      <c r="B1007" s="2">
        <v>5732357</v>
      </c>
      <c r="C1007" s="3" t="s">
        <v>2940</v>
      </c>
      <c r="D1007" s="4">
        <v>3733.5662464400002</v>
      </c>
      <c r="E1007" s="3" t="s">
        <v>2930</v>
      </c>
      <c r="F1007" s="3" t="s">
        <v>2953</v>
      </c>
      <c r="G1007" s="3" t="s">
        <v>2954</v>
      </c>
      <c r="H1007" s="3" t="s">
        <v>2955</v>
      </c>
      <c r="I1007" s="3"/>
      <c r="J1007" s="4">
        <v>39.89555</v>
      </c>
      <c r="K1007" s="4">
        <v>21.041257000000002</v>
      </c>
      <c r="L1007" s="4">
        <v>4.7610950000000001</v>
      </c>
      <c r="M1007" s="4">
        <v>-1.777601</v>
      </c>
      <c r="N1007" s="4" t="s">
        <v>2934</v>
      </c>
      <c r="O1007" s="4" t="s">
        <v>2934</v>
      </c>
      <c r="P1007" s="4" t="s">
        <v>2934</v>
      </c>
      <c r="Q1007" s="4" t="s">
        <v>2934</v>
      </c>
      <c r="R1007" s="4" t="s">
        <v>2934</v>
      </c>
      <c r="S1007" s="3" t="s">
        <v>4744</v>
      </c>
      <c r="T1007" s="4">
        <v>123.22</v>
      </c>
      <c r="U1007" s="4">
        <v>3733.5662464400002</v>
      </c>
      <c r="V1007" s="10" t="s">
        <v>2934</v>
      </c>
      <c r="W1007" s="4">
        <v>0</v>
      </c>
      <c r="X1007" s="4">
        <v>131.13</v>
      </c>
      <c r="Y1007" s="4">
        <v>83.06</v>
      </c>
      <c r="Z1007" s="4" t="s">
        <v>2934</v>
      </c>
      <c r="AA1007" s="10" t="s">
        <v>2934</v>
      </c>
      <c r="AB1007" s="10" t="s">
        <v>2934</v>
      </c>
      <c r="AC1007" s="4" t="s">
        <v>2934</v>
      </c>
      <c r="AD1007" s="4" t="s">
        <v>2934</v>
      </c>
      <c r="AE1007" s="4" t="s">
        <v>2934</v>
      </c>
      <c r="AF1007" s="4" t="s">
        <v>2934</v>
      </c>
      <c r="AG1007" s="4" t="s">
        <v>2934</v>
      </c>
      <c r="AH1007" s="4" t="s">
        <v>2934</v>
      </c>
      <c r="AI1007" s="4" t="s">
        <v>2934</v>
      </c>
      <c r="AJ1007" s="4" t="s">
        <v>2934</v>
      </c>
    </row>
    <row r="1008" spans="1:36" x14ac:dyDescent="0.3">
      <c r="A1008" s="1" t="s">
        <v>1002</v>
      </c>
      <c r="B1008" s="2">
        <v>5737242</v>
      </c>
      <c r="C1008" s="3" t="s">
        <v>2940</v>
      </c>
      <c r="D1008" s="4">
        <v>7377.4081280800001</v>
      </c>
      <c r="E1008" s="3" t="s">
        <v>2930</v>
      </c>
      <c r="F1008" s="3" t="s">
        <v>2953</v>
      </c>
      <c r="G1008" s="3" t="s">
        <v>2954</v>
      </c>
      <c r="H1008" s="3" t="s">
        <v>2955</v>
      </c>
      <c r="I1008" s="3"/>
      <c r="J1008" s="4">
        <v>18.548686</v>
      </c>
      <c r="K1008" s="4">
        <v>7.9932550000000004</v>
      </c>
      <c r="L1008" s="4">
        <v>3.090792</v>
      </c>
      <c r="M1008" s="4">
        <v>-2.2886790000000001</v>
      </c>
      <c r="N1008" s="4" t="s">
        <v>2934</v>
      </c>
      <c r="O1008" s="4" t="s">
        <v>2934</v>
      </c>
      <c r="P1008" s="4" t="s">
        <v>2934</v>
      </c>
      <c r="Q1008" s="4" t="s">
        <v>2934</v>
      </c>
      <c r="R1008" s="4" t="s">
        <v>2934</v>
      </c>
      <c r="S1008" s="3" t="s">
        <v>4745</v>
      </c>
      <c r="T1008" s="4">
        <v>64.040000000000006</v>
      </c>
      <c r="U1008" s="4">
        <v>7377.4081280800001</v>
      </c>
      <c r="V1008" s="10" t="s">
        <v>2934</v>
      </c>
      <c r="W1008" s="4">
        <v>0.50718301061836302</v>
      </c>
      <c r="X1008" s="4">
        <v>67.099999999999994</v>
      </c>
      <c r="Y1008" s="4">
        <v>50.524900000000002</v>
      </c>
      <c r="Z1008" s="4" t="s">
        <v>2934</v>
      </c>
      <c r="AA1008" s="10" t="s">
        <v>2934</v>
      </c>
      <c r="AB1008" s="10" t="s">
        <v>2934</v>
      </c>
      <c r="AC1008" s="4" t="s">
        <v>2934</v>
      </c>
      <c r="AD1008" s="4" t="s">
        <v>2934</v>
      </c>
      <c r="AE1008" s="4" t="s">
        <v>2934</v>
      </c>
      <c r="AF1008" s="4" t="s">
        <v>2934</v>
      </c>
      <c r="AG1008" s="4" t="s">
        <v>2934</v>
      </c>
      <c r="AH1008" s="4" t="s">
        <v>2934</v>
      </c>
      <c r="AI1008" s="4" t="s">
        <v>2934</v>
      </c>
      <c r="AJ1008" s="4" t="s">
        <v>2934</v>
      </c>
    </row>
    <row r="1009" spans="1:36" x14ac:dyDescent="0.3">
      <c r="A1009" s="1" t="s">
        <v>1003</v>
      </c>
      <c r="B1009" s="2">
        <v>5735591</v>
      </c>
      <c r="C1009" s="3" t="s">
        <v>2940</v>
      </c>
      <c r="D1009" s="4">
        <v>1999.37360162</v>
      </c>
      <c r="E1009" s="3" t="s">
        <v>2930</v>
      </c>
      <c r="F1009" s="3" t="s">
        <v>2953</v>
      </c>
      <c r="G1009" s="3" t="s">
        <v>2954</v>
      </c>
      <c r="H1009" s="3" t="s">
        <v>2955</v>
      </c>
      <c r="I1009" s="3"/>
      <c r="J1009" s="4">
        <v>-1.3398060000000001</v>
      </c>
      <c r="K1009" s="4">
        <v>-2.3448009999999999</v>
      </c>
      <c r="L1009" s="4">
        <v>-1.2823</v>
      </c>
      <c r="M1009" s="4">
        <v>-0.91653700000000005</v>
      </c>
      <c r="N1009" s="4" t="s">
        <v>2934</v>
      </c>
      <c r="O1009" s="4" t="s">
        <v>2934</v>
      </c>
      <c r="P1009" s="4" t="s">
        <v>2934</v>
      </c>
      <c r="Q1009" s="4" t="s">
        <v>2934</v>
      </c>
      <c r="R1009" s="4" t="s">
        <v>2934</v>
      </c>
      <c r="S1009" s="3" t="s">
        <v>4746</v>
      </c>
      <c r="T1009" s="4">
        <v>50.756300000000003</v>
      </c>
      <c r="U1009" s="4">
        <v>1999.37360162</v>
      </c>
      <c r="V1009" s="10" t="s">
        <v>2934</v>
      </c>
      <c r="W1009" s="4">
        <v>3.2828183428458999</v>
      </c>
      <c r="X1009" s="4">
        <v>52.13</v>
      </c>
      <c r="Y1009" s="4">
        <v>48.1</v>
      </c>
      <c r="Z1009" s="4" t="s">
        <v>2934</v>
      </c>
      <c r="AA1009" s="10" t="s">
        <v>2934</v>
      </c>
      <c r="AB1009" s="10" t="s">
        <v>2934</v>
      </c>
      <c r="AC1009" s="4" t="s">
        <v>2934</v>
      </c>
      <c r="AD1009" s="4" t="s">
        <v>2934</v>
      </c>
      <c r="AE1009" s="4" t="s">
        <v>2934</v>
      </c>
      <c r="AF1009" s="4" t="s">
        <v>2934</v>
      </c>
      <c r="AG1009" s="4" t="s">
        <v>2934</v>
      </c>
      <c r="AH1009" s="4" t="s">
        <v>2934</v>
      </c>
      <c r="AI1009" s="4" t="s">
        <v>2934</v>
      </c>
      <c r="AJ1009" s="4" t="s">
        <v>2934</v>
      </c>
    </row>
    <row r="1010" spans="1:36" x14ac:dyDescent="0.3">
      <c r="A1010" s="1" t="s">
        <v>1004</v>
      </c>
      <c r="B1010" s="2">
        <v>6157549</v>
      </c>
      <c r="C1010" s="3" t="s">
        <v>2940</v>
      </c>
      <c r="D1010" s="4">
        <v>749.66559642000004</v>
      </c>
      <c r="E1010" s="3" t="s">
        <v>2930</v>
      </c>
      <c r="F1010" s="3" t="s">
        <v>2953</v>
      </c>
      <c r="G1010" s="3" t="s">
        <v>2954</v>
      </c>
      <c r="H1010" s="3" t="s">
        <v>2955</v>
      </c>
      <c r="I1010" s="3"/>
      <c r="J1010" s="4">
        <v>1.4306749999999999</v>
      </c>
      <c r="K1010" s="4">
        <v>-2.4484020000000002</v>
      </c>
      <c r="L1010" s="4">
        <v>-1.3707039999999999</v>
      </c>
      <c r="M1010" s="4">
        <v>-1.0467979999999999</v>
      </c>
      <c r="N1010" s="4" t="s">
        <v>2934</v>
      </c>
      <c r="O1010" s="4" t="s">
        <v>2934</v>
      </c>
      <c r="P1010" s="4" t="s">
        <v>2934</v>
      </c>
      <c r="Q1010" s="4" t="s">
        <v>2934</v>
      </c>
      <c r="R1010" s="4" t="s">
        <v>2934</v>
      </c>
      <c r="S1010" s="3" t="s">
        <v>4747</v>
      </c>
      <c r="T1010" s="4">
        <v>48.21</v>
      </c>
      <c r="U1010" s="4">
        <v>749.66559642000004</v>
      </c>
      <c r="V1010" s="10" t="s">
        <v>2934</v>
      </c>
      <c r="W1010" s="4">
        <v>4.0572495332918503</v>
      </c>
      <c r="X1010" s="4">
        <v>49.51</v>
      </c>
      <c r="Y1010" s="4">
        <v>47.14</v>
      </c>
      <c r="Z1010" s="4" t="s">
        <v>2934</v>
      </c>
      <c r="AA1010" s="10" t="s">
        <v>2934</v>
      </c>
      <c r="AB1010" s="10" t="s">
        <v>2934</v>
      </c>
      <c r="AC1010" s="4" t="s">
        <v>2934</v>
      </c>
      <c r="AD1010" s="4" t="s">
        <v>2934</v>
      </c>
      <c r="AE1010" s="4" t="s">
        <v>2934</v>
      </c>
      <c r="AF1010" s="4" t="s">
        <v>2934</v>
      </c>
      <c r="AG1010" s="4" t="s">
        <v>2934</v>
      </c>
      <c r="AH1010" s="4" t="s">
        <v>2934</v>
      </c>
      <c r="AI1010" s="4" t="s">
        <v>2934</v>
      </c>
      <c r="AJ1010" s="4" t="s">
        <v>2934</v>
      </c>
    </row>
    <row r="1011" spans="1:36" x14ac:dyDescent="0.3">
      <c r="A1011" s="1" t="s">
        <v>1005</v>
      </c>
      <c r="B1011" s="2">
        <v>5735880</v>
      </c>
      <c r="C1011" s="3" t="s">
        <v>2940</v>
      </c>
      <c r="D1011" s="4">
        <v>4661.2510971600004</v>
      </c>
      <c r="E1011" s="3" t="s">
        <v>2930</v>
      </c>
      <c r="F1011" s="3" t="s">
        <v>2953</v>
      </c>
      <c r="G1011" s="3" t="s">
        <v>2954</v>
      </c>
      <c r="H1011" s="3" t="s">
        <v>2955</v>
      </c>
      <c r="I1011" s="3"/>
      <c r="J1011" s="4">
        <v>0.89304300000000003</v>
      </c>
      <c r="K1011" s="4">
        <v>-2.0367009999999999</v>
      </c>
      <c r="L1011" s="4">
        <v>-0.38958399999999999</v>
      </c>
      <c r="M1011" s="4">
        <v>-0.41000399999999998</v>
      </c>
      <c r="N1011" s="4" t="s">
        <v>2934</v>
      </c>
      <c r="O1011" s="4" t="s">
        <v>2934</v>
      </c>
      <c r="P1011" s="4" t="s">
        <v>2934</v>
      </c>
      <c r="Q1011" s="4" t="s">
        <v>2934</v>
      </c>
      <c r="R1011" s="4" t="s">
        <v>2934</v>
      </c>
      <c r="S1011" s="3" t="s">
        <v>4748</v>
      </c>
      <c r="T1011" s="4">
        <v>48.58</v>
      </c>
      <c r="U1011" s="4">
        <v>4661.2510971600004</v>
      </c>
      <c r="V1011" s="10" t="s">
        <v>2934</v>
      </c>
      <c r="W1011" s="4">
        <v>4.1992589543021799</v>
      </c>
      <c r="X1011" s="4">
        <v>51.49</v>
      </c>
      <c r="Y1011" s="4">
        <v>45.06</v>
      </c>
      <c r="Z1011" s="4" t="s">
        <v>2934</v>
      </c>
      <c r="AA1011" s="10" t="s">
        <v>2934</v>
      </c>
      <c r="AB1011" s="10" t="s">
        <v>2934</v>
      </c>
      <c r="AC1011" s="4" t="s">
        <v>2934</v>
      </c>
      <c r="AD1011" s="4" t="s">
        <v>2934</v>
      </c>
      <c r="AE1011" s="4" t="s">
        <v>2934</v>
      </c>
      <c r="AF1011" s="4" t="s">
        <v>2934</v>
      </c>
      <c r="AG1011" s="4" t="s">
        <v>2934</v>
      </c>
      <c r="AH1011" s="4" t="s">
        <v>2934</v>
      </c>
      <c r="AI1011" s="4" t="s">
        <v>2934</v>
      </c>
      <c r="AJ1011" s="4" t="s">
        <v>2934</v>
      </c>
    </row>
    <row r="1012" spans="1:36" x14ac:dyDescent="0.3">
      <c r="A1012" s="1" t="s">
        <v>1006</v>
      </c>
      <c r="B1012" s="2">
        <v>5733300</v>
      </c>
      <c r="C1012" s="3" t="s">
        <v>2940</v>
      </c>
      <c r="D1012" s="4">
        <v>2214.6450927599999</v>
      </c>
      <c r="E1012" s="3" t="s">
        <v>2930</v>
      </c>
      <c r="F1012" s="3" t="s">
        <v>2953</v>
      </c>
      <c r="G1012" s="3" t="s">
        <v>2954</v>
      </c>
      <c r="H1012" s="3" t="s">
        <v>2955</v>
      </c>
      <c r="I1012" s="3"/>
      <c r="J1012" s="4">
        <v>0.67288899999999996</v>
      </c>
      <c r="K1012" s="4">
        <v>0.34617100000000001</v>
      </c>
      <c r="L1012" s="4">
        <v>-0.19367300000000001</v>
      </c>
      <c r="M1012" s="4">
        <v>0.34617100000000001</v>
      </c>
      <c r="N1012" s="4" t="s">
        <v>2934</v>
      </c>
      <c r="O1012" s="4" t="s">
        <v>2934</v>
      </c>
      <c r="P1012" s="4" t="s">
        <v>2934</v>
      </c>
      <c r="Q1012" s="4" t="s">
        <v>2934</v>
      </c>
      <c r="R1012" s="4" t="s">
        <v>2934</v>
      </c>
      <c r="S1012" s="3" t="s">
        <v>4749</v>
      </c>
      <c r="T1012" s="4">
        <v>46.38</v>
      </c>
      <c r="U1012" s="4">
        <v>2214.6450927599999</v>
      </c>
      <c r="V1012" s="10" t="s">
        <v>2934</v>
      </c>
      <c r="W1012" s="4">
        <v>7.1151358344113804</v>
      </c>
      <c r="X1012" s="4">
        <v>46.99</v>
      </c>
      <c r="Y1012" s="4">
        <v>45.225700000000003</v>
      </c>
      <c r="Z1012" s="4" t="s">
        <v>2934</v>
      </c>
      <c r="AA1012" s="10" t="s">
        <v>2934</v>
      </c>
      <c r="AB1012" s="10" t="s">
        <v>2934</v>
      </c>
      <c r="AC1012" s="4" t="s">
        <v>2934</v>
      </c>
      <c r="AD1012" s="4" t="s">
        <v>2934</v>
      </c>
      <c r="AE1012" s="4" t="s">
        <v>2934</v>
      </c>
      <c r="AF1012" s="4" t="s">
        <v>2934</v>
      </c>
      <c r="AG1012" s="4" t="s">
        <v>2934</v>
      </c>
      <c r="AH1012" s="4" t="s">
        <v>2934</v>
      </c>
      <c r="AI1012" s="4" t="s">
        <v>2934</v>
      </c>
      <c r="AJ1012" s="4" t="s">
        <v>2934</v>
      </c>
    </row>
    <row r="1013" spans="1:36" x14ac:dyDescent="0.3">
      <c r="A1013" s="1" t="s">
        <v>1007</v>
      </c>
      <c r="B1013" s="2">
        <v>5733919</v>
      </c>
      <c r="C1013" s="3" t="s">
        <v>2940</v>
      </c>
      <c r="D1013" s="4">
        <v>1661.6000830800001</v>
      </c>
      <c r="E1013" s="3" t="s">
        <v>2930</v>
      </c>
      <c r="F1013" s="3" t="s">
        <v>2953</v>
      </c>
      <c r="G1013" s="3" t="s">
        <v>2954</v>
      </c>
      <c r="H1013" s="3" t="s">
        <v>2955</v>
      </c>
      <c r="I1013" s="3"/>
      <c r="J1013" s="4">
        <v>0.31393399999999999</v>
      </c>
      <c r="K1013" s="4">
        <v>-1.63391</v>
      </c>
      <c r="L1013" s="4">
        <v>-0.52681999999999995</v>
      </c>
      <c r="M1013" s="4">
        <v>-0.311975</v>
      </c>
      <c r="N1013" s="4" t="s">
        <v>2934</v>
      </c>
      <c r="O1013" s="4" t="s">
        <v>2934</v>
      </c>
      <c r="P1013" s="4" t="s">
        <v>2934</v>
      </c>
      <c r="Q1013" s="4" t="s">
        <v>2934</v>
      </c>
      <c r="R1013" s="4" t="s">
        <v>2934</v>
      </c>
      <c r="S1013" s="3" t="s">
        <v>4750</v>
      </c>
      <c r="T1013" s="4">
        <v>41.54</v>
      </c>
      <c r="U1013" s="4">
        <v>1661.6000830800001</v>
      </c>
      <c r="V1013" s="10" t="s">
        <v>2934</v>
      </c>
      <c r="W1013" s="4">
        <v>6.2108810784785797</v>
      </c>
      <c r="X1013" s="4">
        <v>42.55</v>
      </c>
      <c r="Y1013" s="4">
        <v>40.119999999999997</v>
      </c>
      <c r="Z1013" s="4" t="s">
        <v>2934</v>
      </c>
      <c r="AA1013" s="10" t="s">
        <v>2934</v>
      </c>
      <c r="AB1013" s="10" t="s">
        <v>2934</v>
      </c>
      <c r="AC1013" s="4" t="s">
        <v>2934</v>
      </c>
      <c r="AD1013" s="4" t="s">
        <v>2934</v>
      </c>
      <c r="AE1013" s="4" t="s">
        <v>2934</v>
      </c>
      <c r="AF1013" s="4" t="s">
        <v>2934</v>
      </c>
      <c r="AG1013" s="4" t="s">
        <v>2934</v>
      </c>
      <c r="AH1013" s="4" t="s">
        <v>2934</v>
      </c>
      <c r="AI1013" s="4" t="s">
        <v>2934</v>
      </c>
      <c r="AJ1013" s="4" t="s">
        <v>2934</v>
      </c>
    </row>
    <row r="1014" spans="1:36" x14ac:dyDescent="0.3">
      <c r="A1014" s="1" t="s">
        <v>1008</v>
      </c>
      <c r="B1014" s="2">
        <v>5735054</v>
      </c>
      <c r="C1014" s="3" t="s">
        <v>2940</v>
      </c>
      <c r="D1014" s="4">
        <v>1067.40607737</v>
      </c>
      <c r="E1014" s="3" t="s">
        <v>2930</v>
      </c>
      <c r="F1014" s="3" t="s">
        <v>2953</v>
      </c>
      <c r="G1014" s="3" t="s">
        <v>2954</v>
      </c>
      <c r="H1014" s="3" t="s">
        <v>2955</v>
      </c>
      <c r="I1014" s="3"/>
      <c r="J1014" s="4">
        <v>9.3077640000000006</v>
      </c>
      <c r="K1014" s="4">
        <v>1.344319</v>
      </c>
      <c r="L1014" s="4">
        <v>-1.1002959999999999</v>
      </c>
      <c r="M1014" s="4">
        <v>-1.847963</v>
      </c>
      <c r="N1014" s="4" t="s">
        <v>2934</v>
      </c>
      <c r="O1014" s="4" t="s">
        <v>2934</v>
      </c>
      <c r="P1014" s="4" t="s">
        <v>2934</v>
      </c>
      <c r="Q1014" s="4" t="s">
        <v>2934</v>
      </c>
      <c r="R1014" s="4" t="s">
        <v>2934</v>
      </c>
      <c r="S1014" s="3" t="s">
        <v>4751</v>
      </c>
      <c r="T1014" s="4">
        <v>23.37</v>
      </c>
      <c r="U1014" s="4">
        <v>1067.40607737</v>
      </c>
      <c r="V1014" s="10" t="s">
        <v>2934</v>
      </c>
      <c r="W1014" s="4">
        <v>8.8318356867779197</v>
      </c>
      <c r="X1014" s="4">
        <v>24.09</v>
      </c>
      <c r="Y1014" s="4">
        <v>20.96</v>
      </c>
      <c r="Z1014" s="4" t="s">
        <v>2934</v>
      </c>
      <c r="AA1014" s="10" t="s">
        <v>2934</v>
      </c>
      <c r="AB1014" s="10" t="s">
        <v>2934</v>
      </c>
      <c r="AC1014" s="4" t="s">
        <v>2934</v>
      </c>
      <c r="AD1014" s="4" t="s">
        <v>2934</v>
      </c>
      <c r="AE1014" s="4" t="s">
        <v>2934</v>
      </c>
      <c r="AF1014" s="4" t="s">
        <v>2934</v>
      </c>
      <c r="AG1014" s="4" t="s">
        <v>2934</v>
      </c>
      <c r="AH1014" s="4" t="s">
        <v>2934</v>
      </c>
      <c r="AI1014" s="4" t="s">
        <v>2934</v>
      </c>
      <c r="AJ1014" s="4" t="s">
        <v>2934</v>
      </c>
    </row>
    <row r="1015" spans="1:36" x14ac:dyDescent="0.3">
      <c r="A1015" s="1" t="s">
        <v>1009</v>
      </c>
      <c r="B1015" s="2">
        <v>5735297</v>
      </c>
      <c r="C1015" s="3" t="s">
        <v>2940</v>
      </c>
      <c r="D1015" s="4">
        <v>3867.1906198199999</v>
      </c>
      <c r="E1015" s="3" t="s">
        <v>2930</v>
      </c>
      <c r="F1015" s="3" t="s">
        <v>2953</v>
      </c>
      <c r="G1015" s="3" t="s">
        <v>2954</v>
      </c>
      <c r="H1015" s="3" t="s">
        <v>2955</v>
      </c>
      <c r="I1015" s="3"/>
      <c r="J1015" s="4">
        <v>15.344628</v>
      </c>
      <c r="K1015" s="4">
        <v>4.957954</v>
      </c>
      <c r="L1015" s="4">
        <v>0.60453400000000002</v>
      </c>
      <c r="M1015" s="4">
        <v>-2.9168690000000002</v>
      </c>
      <c r="N1015" s="4" t="s">
        <v>2934</v>
      </c>
      <c r="O1015" s="4" t="s">
        <v>2934</v>
      </c>
      <c r="P1015" s="4" t="s">
        <v>2934</v>
      </c>
      <c r="Q1015" s="4" t="s">
        <v>2934</v>
      </c>
      <c r="R1015" s="4" t="s">
        <v>2934</v>
      </c>
      <c r="S1015" s="3" t="s">
        <v>4752</v>
      </c>
      <c r="T1015" s="4">
        <v>59.92</v>
      </c>
      <c r="U1015" s="4">
        <v>3867.1906198199999</v>
      </c>
      <c r="V1015" s="10" t="s">
        <v>2934</v>
      </c>
      <c r="W1015" s="4">
        <v>0.25771991320313797</v>
      </c>
      <c r="X1015" s="4">
        <v>62.82</v>
      </c>
      <c r="Y1015" s="4">
        <v>49.19</v>
      </c>
      <c r="Z1015" s="4" t="s">
        <v>2934</v>
      </c>
      <c r="AA1015" s="10" t="s">
        <v>2934</v>
      </c>
      <c r="AB1015" s="10" t="s">
        <v>2934</v>
      </c>
      <c r="AC1015" s="4" t="s">
        <v>2934</v>
      </c>
      <c r="AD1015" s="4" t="s">
        <v>2934</v>
      </c>
      <c r="AE1015" s="4" t="s">
        <v>2934</v>
      </c>
      <c r="AF1015" s="4" t="s">
        <v>2934</v>
      </c>
      <c r="AG1015" s="4" t="s">
        <v>2934</v>
      </c>
      <c r="AH1015" s="4" t="s">
        <v>2934</v>
      </c>
      <c r="AI1015" s="4" t="s">
        <v>2934</v>
      </c>
      <c r="AJ1015" s="4" t="s">
        <v>2934</v>
      </c>
    </row>
    <row r="1016" spans="1:36" x14ac:dyDescent="0.3">
      <c r="A1016" s="1" t="s">
        <v>1010</v>
      </c>
      <c r="B1016" s="2">
        <v>5738438</v>
      </c>
      <c r="C1016" s="3" t="s">
        <v>2940</v>
      </c>
      <c r="D1016" s="4">
        <v>493.58417472000002</v>
      </c>
      <c r="E1016" s="3" t="s">
        <v>2930</v>
      </c>
      <c r="F1016" s="3" t="s">
        <v>2953</v>
      </c>
      <c r="G1016" s="3" t="s">
        <v>2954</v>
      </c>
      <c r="H1016" s="3" t="s">
        <v>2955</v>
      </c>
      <c r="I1016" s="3"/>
      <c r="J1016" s="4">
        <v>7.9318010000000001</v>
      </c>
      <c r="K1016" s="4">
        <v>-3.362832</v>
      </c>
      <c r="L1016" s="4">
        <v>0.459982</v>
      </c>
      <c r="M1016" s="4">
        <v>-3.1055899999999999</v>
      </c>
      <c r="N1016" s="4" t="s">
        <v>2934</v>
      </c>
      <c r="O1016" s="4" t="s">
        <v>2934</v>
      </c>
      <c r="P1016" s="4" t="s">
        <v>2934</v>
      </c>
      <c r="Q1016" s="4" t="s">
        <v>2934</v>
      </c>
      <c r="R1016" s="4" t="s">
        <v>2934</v>
      </c>
      <c r="S1016" s="3" t="s">
        <v>4753</v>
      </c>
      <c r="T1016" s="4">
        <v>87.36</v>
      </c>
      <c r="U1016" s="4">
        <v>493.58417472000002</v>
      </c>
      <c r="V1016" s="10" t="s">
        <v>2934</v>
      </c>
      <c r="W1016" s="4">
        <v>0.758699633699634</v>
      </c>
      <c r="X1016" s="4">
        <v>107.74</v>
      </c>
      <c r="Y1016" s="4">
        <v>75.62</v>
      </c>
      <c r="Z1016" s="4" t="s">
        <v>2934</v>
      </c>
      <c r="AA1016" s="10" t="s">
        <v>2934</v>
      </c>
      <c r="AB1016" s="10" t="s">
        <v>2934</v>
      </c>
      <c r="AC1016" s="4" t="s">
        <v>2934</v>
      </c>
      <c r="AD1016" s="4" t="s">
        <v>2934</v>
      </c>
      <c r="AE1016" s="4" t="s">
        <v>2934</v>
      </c>
      <c r="AF1016" s="4" t="s">
        <v>2934</v>
      </c>
      <c r="AG1016" s="4" t="s">
        <v>2934</v>
      </c>
      <c r="AH1016" s="4" t="s">
        <v>2934</v>
      </c>
      <c r="AI1016" s="4" t="s">
        <v>2934</v>
      </c>
      <c r="AJ1016" s="4" t="s">
        <v>2934</v>
      </c>
    </row>
    <row r="1017" spans="1:36" x14ac:dyDescent="0.3">
      <c r="A1017" s="1" t="s">
        <v>1011</v>
      </c>
      <c r="B1017" s="2">
        <v>5733510</v>
      </c>
      <c r="C1017" s="3" t="s">
        <v>2940</v>
      </c>
      <c r="D1017" s="4">
        <v>2854.3561500000001</v>
      </c>
      <c r="E1017" s="3" t="s">
        <v>2930</v>
      </c>
      <c r="F1017" s="3" t="s">
        <v>2953</v>
      </c>
      <c r="G1017" s="3" t="s">
        <v>2954</v>
      </c>
      <c r="H1017" s="3" t="s">
        <v>2955</v>
      </c>
      <c r="I1017" s="3"/>
      <c r="J1017" s="4">
        <v>23.285312000000001</v>
      </c>
      <c r="K1017" s="4">
        <v>-0.68121600000000004</v>
      </c>
      <c r="L1017" s="4">
        <v>-2.5396999999999999E-2</v>
      </c>
      <c r="M1017" s="4">
        <v>-2.9103469999999998</v>
      </c>
      <c r="N1017" s="4" t="s">
        <v>2934</v>
      </c>
      <c r="O1017" s="4" t="s">
        <v>2934</v>
      </c>
      <c r="P1017" s="4" t="s">
        <v>2934</v>
      </c>
      <c r="Q1017" s="4" t="s">
        <v>2934</v>
      </c>
      <c r="R1017" s="4" t="s">
        <v>2934</v>
      </c>
      <c r="S1017" s="3" t="s">
        <v>4754</v>
      </c>
      <c r="T1017" s="4">
        <v>78.73</v>
      </c>
      <c r="U1017" s="4">
        <v>2854.3561500000001</v>
      </c>
      <c r="V1017" s="10" t="s">
        <v>2934</v>
      </c>
      <c r="W1017" s="4">
        <v>2.26597231042805</v>
      </c>
      <c r="X1017" s="4">
        <v>82.424999999999997</v>
      </c>
      <c r="Y1017" s="4">
        <v>61.77</v>
      </c>
      <c r="Z1017" s="4" t="s">
        <v>2934</v>
      </c>
      <c r="AA1017" s="10" t="s">
        <v>2934</v>
      </c>
      <c r="AB1017" s="10" t="s">
        <v>2934</v>
      </c>
      <c r="AC1017" s="4" t="s">
        <v>2934</v>
      </c>
      <c r="AD1017" s="4" t="s">
        <v>2934</v>
      </c>
      <c r="AE1017" s="4" t="s">
        <v>2934</v>
      </c>
      <c r="AF1017" s="4" t="s">
        <v>2934</v>
      </c>
      <c r="AG1017" s="4" t="s">
        <v>2934</v>
      </c>
      <c r="AH1017" s="4" t="s">
        <v>2934</v>
      </c>
      <c r="AI1017" s="4" t="s">
        <v>2934</v>
      </c>
      <c r="AJ1017" s="4" t="s">
        <v>2934</v>
      </c>
    </row>
    <row r="1018" spans="1:36" x14ac:dyDescent="0.3">
      <c r="A1018" s="1" t="s">
        <v>1012</v>
      </c>
      <c r="B1018" s="2">
        <v>5735386</v>
      </c>
      <c r="C1018" s="3" t="s">
        <v>2940</v>
      </c>
      <c r="D1018" s="4">
        <v>2834.2096559400002</v>
      </c>
      <c r="E1018" s="3" t="s">
        <v>2930</v>
      </c>
      <c r="F1018" s="3" t="s">
        <v>2953</v>
      </c>
      <c r="G1018" s="3" t="s">
        <v>2954</v>
      </c>
      <c r="H1018" s="3" t="s">
        <v>2955</v>
      </c>
      <c r="I1018" s="3"/>
      <c r="J1018" s="4">
        <v>34.709744000000001</v>
      </c>
      <c r="K1018" s="4">
        <v>4.4614149999999997</v>
      </c>
      <c r="L1018" s="4">
        <v>-5.7080659999999996</v>
      </c>
      <c r="M1018" s="5">
        <v>-4.9841579999999999</v>
      </c>
      <c r="N1018" s="4" t="s">
        <v>2934</v>
      </c>
      <c r="O1018" s="4" t="s">
        <v>2934</v>
      </c>
      <c r="P1018" s="4" t="s">
        <v>2934</v>
      </c>
      <c r="Q1018" s="4" t="s">
        <v>2934</v>
      </c>
      <c r="R1018" s="4" t="s">
        <v>2934</v>
      </c>
      <c r="S1018" s="3" t="s">
        <v>4755</v>
      </c>
      <c r="T1018" s="4">
        <v>77.97</v>
      </c>
      <c r="U1018" s="4">
        <v>2834.2096559400002</v>
      </c>
      <c r="V1018" s="10" t="s">
        <v>2934</v>
      </c>
      <c r="W1018" s="4">
        <v>0.28780300115428997</v>
      </c>
      <c r="X1018" s="4">
        <v>86.95</v>
      </c>
      <c r="Y1018" s="4">
        <v>53.29</v>
      </c>
      <c r="Z1018" s="4" t="s">
        <v>2934</v>
      </c>
      <c r="AA1018" s="10" t="s">
        <v>2934</v>
      </c>
      <c r="AB1018" s="10" t="s">
        <v>2934</v>
      </c>
      <c r="AC1018" s="4" t="s">
        <v>2934</v>
      </c>
      <c r="AD1018" s="4" t="s">
        <v>2934</v>
      </c>
      <c r="AE1018" s="4" t="s">
        <v>2934</v>
      </c>
      <c r="AF1018" s="4" t="s">
        <v>2934</v>
      </c>
      <c r="AG1018" s="4" t="s">
        <v>2934</v>
      </c>
      <c r="AH1018" s="4" t="s">
        <v>2934</v>
      </c>
      <c r="AI1018" s="4" t="s">
        <v>2934</v>
      </c>
      <c r="AJ1018" s="4" t="s">
        <v>2934</v>
      </c>
    </row>
    <row r="1019" spans="1:36" x14ac:dyDescent="0.3">
      <c r="A1019" s="1" t="s">
        <v>1013</v>
      </c>
      <c r="B1019" s="2">
        <v>5735129</v>
      </c>
      <c r="C1019" s="3" t="s">
        <v>2940</v>
      </c>
      <c r="D1019" s="4">
        <v>12575.409118580001</v>
      </c>
      <c r="E1019" s="3" t="s">
        <v>2930</v>
      </c>
      <c r="F1019" s="3" t="s">
        <v>2953</v>
      </c>
      <c r="G1019" s="3" t="s">
        <v>2954</v>
      </c>
      <c r="H1019" s="3" t="s">
        <v>2955</v>
      </c>
      <c r="I1019" s="3"/>
      <c r="J1019" s="4">
        <v>14.903100999999999</v>
      </c>
      <c r="K1019" s="4">
        <v>0.91914899999999999</v>
      </c>
      <c r="L1019" s="4">
        <v>-4.7856110000000003</v>
      </c>
      <c r="M1019" s="4">
        <v>-3.4836399999999998</v>
      </c>
      <c r="N1019" s="4" t="s">
        <v>2934</v>
      </c>
      <c r="O1019" s="4" t="s">
        <v>2934</v>
      </c>
      <c r="P1019" s="4" t="s">
        <v>2934</v>
      </c>
      <c r="Q1019" s="4" t="s">
        <v>2934</v>
      </c>
      <c r="R1019" s="4" t="s">
        <v>2934</v>
      </c>
      <c r="S1019" s="3" t="s">
        <v>4756</v>
      </c>
      <c r="T1019" s="4">
        <v>59.29</v>
      </c>
      <c r="U1019" s="4">
        <v>12575.409118580001</v>
      </c>
      <c r="V1019" s="10" t="s">
        <v>2934</v>
      </c>
      <c r="W1019" s="4">
        <v>1.99426547478496</v>
      </c>
      <c r="X1019" s="4">
        <v>64.63</v>
      </c>
      <c r="Y1019" s="4">
        <v>49.6</v>
      </c>
      <c r="Z1019" s="4" t="s">
        <v>2934</v>
      </c>
      <c r="AA1019" s="10" t="s">
        <v>2934</v>
      </c>
      <c r="AB1019" s="10" t="s">
        <v>2934</v>
      </c>
      <c r="AC1019" s="4" t="s">
        <v>2934</v>
      </c>
      <c r="AD1019" s="4" t="s">
        <v>2934</v>
      </c>
      <c r="AE1019" s="4" t="s">
        <v>2934</v>
      </c>
      <c r="AF1019" s="4" t="s">
        <v>2934</v>
      </c>
      <c r="AG1019" s="4" t="s">
        <v>2934</v>
      </c>
      <c r="AH1019" s="4" t="s">
        <v>2934</v>
      </c>
      <c r="AI1019" s="4" t="s">
        <v>2934</v>
      </c>
      <c r="AJ1019" s="4" t="s">
        <v>2934</v>
      </c>
    </row>
    <row r="1020" spans="1:36" x14ac:dyDescent="0.3">
      <c r="A1020" s="1" t="s">
        <v>1014</v>
      </c>
      <c r="B1020" s="2">
        <v>8306170</v>
      </c>
      <c r="C1020" s="3" t="s">
        <v>2940</v>
      </c>
      <c r="D1020" s="4">
        <v>7493.8445716599999</v>
      </c>
      <c r="E1020" s="3" t="s">
        <v>2930</v>
      </c>
      <c r="F1020" s="3" t="s">
        <v>2953</v>
      </c>
      <c r="G1020" s="3" t="s">
        <v>2954</v>
      </c>
      <c r="H1020" s="3" t="s">
        <v>2955</v>
      </c>
      <c r="I1020" s="3"/>
      <c r="J1020" s="4">
        <v>9.1047499999999992</v>
      </c>
      <c r="K1020" s="4">
        <v>-1.0220990000000001</v>
      </c>
      <c r="L1020" s="4">
        <v>-6.2777919999999998</v>
      </c>
      <c r="M1020" s="4">
        <v>-5.1865569999999996</v>
      </c>
      <c r="N1020" s="4" t="s">
        <v>2934</v>
      </c>
      <c r="O1020" s="4" t="s">
        <v>2934</v>
      </c>
      <c r="P1020" s="4" t="s">
        <v>2934</v>
      </c>
      <c r="Q1020" s="4" t="s">
        <v>2934</v>
      </c>
      <c r="R1020" s="4" t="s">
        <v>2934</v>
      </c>
      <c r="S1020" s="3" t="s">
        <v>4757</v>
      </c>
      <c r="T1020" s="4">
        <v>35.83</v>
      </c>
      <c r="U1020" s="4">
        <v>7493.8445716599999</v>
      </c>
      <c r="V1020" s="10" t="s">
        <v>2934</v>
      </c>
      <c r="W1020" s="4">
        <v>2.0329332961205702</v>
      </c>
      <c r="X1020" s="4">
        <v>40.596699999999998</v>
      </c>
      <c r="Y1020" s="4">
        <v>30.93</v>
      </c>
      <c r="Z1020" s="4" t="s">
        <v>2934</v>
      </c>
      <c r="AA1020" s="10" t="s">
        <v>2934</v>
      </c>
      <c r="AB1020" s="10" t="s">
        <v>2934</v>
      </c>
      <c r="AC1020" s="4" t="s">
        <v>2934</v>
      </c>
      <c r="AD1020" s="4" t="s">
        <v>2934</v>
      </c>
      <c r="AE1020" s="4" t="s">
        <v>2934</v>
      </c>
      <c r="AF1020" s="4" t="s">
        <v>2934</v>
      </c>
      <c r="AG1020" s="4" t="s">
        <v>2934</v>
      </c>
      <c r="AH1020" s="4" t="s">
        <v>2934</v>
      </c>
      <c r="AI1020" s="4" t="s">
        <v>2934</v>
      </c>
      <c r="AJ1020" s="4" t="s">
        <v>2934</v>
      </c>
    </row>
    <row r="1021" spans="1:36" x14ac:dyDescent="0.3">
      <c r="A1021" s="1" t="s">
        <v>1015</v>
      </c>
      <c r="B1021" s="2">
        <v>5734728</v>
      </c>
      <c r="C1021" s="3" t="s">
        <v>2940</v>
      </c>
      <c r="D1021" s="4">
        <v>2178.8706157199999</v>
      </c>
      <c r="E1021" s="3" t="s">
        <v>2930</v>
      </c>
      <c r="F1021" s="3" t="s">
        <v>2953</v>
      </c>
      <c r="G1021" s="3" t="s">
        <v>2954</v>
      </c>
      <c r="H1021" s="3" t="s">
        <v>2955</v>
      </c>
      <c r="I1021" s="3"/>
      <c r="J1021" s="4">
        <v>4.1979670000000002</v>
      </c>
      <c r="K1021" s="4">
        <v>0.44728400000000001</v>
      </c>
      <c r="L1021" s="4">
        <v>-0.59021900000000005</v>
      </c>
      <c r="M1021" s="4">
        <v>-1.75</v>
      </c>
      <c r="N1021" s="4" t="s">
        <v>2934</v>
      </c>
      <c r="O1021" s="4" t="s">
        <v>2934</v>
      </c>
      <c r="P1021" s="4" t="s">
        <v>2934</v>
      </c>
      <c r="Q1021" s="4" t="s">
        <v>2934</v>
      </c>
      <c r="R1021" s="4" t="s">
        <v>2934</v>
      </c>
      <c r="S1021" s="3" t="s">
        <v>4758</v>
      </c>
      <c r="T1021" s="4">
        <v>23.58</v>
      </c>
      <c r="U1021" s="4">
        <v>2178.8706157199999</v>
      </c>
      <c r="V1021" s="10" t="s">
        <v>2934</v>
      </c>
      <c r="W1021" s="4">
        <v>3.1314673452077999</v>
      </c>
      <c r="X1021" s="4">
        <v>24.98</v>
      </c>
      <c r="Y1021" s="4">
        <v>22.03</v>
      </c>
      <c r="Z1021" s="4" t="s">
        <v>2934</v>
      </c>
      <c r="AA1021" s="10" t="s">
        <v>2934</v>
      </c>
      <c r="AB1021" s="10" t="s">
        <v>2934</v>
      </c>
      <c r="AC1021" s="4" t="s">
        <v>2934</v>
      </c>
      <c r="AD1021" s="4" t="s">
        <v>2934</v>
      </c>
      <c r="AE1021" s="4" t="s">
        <v>2934</v>
      </c>
      <c r="AF1021" s="4" t="s">
        <v>2934</v>
      </c>
      <c r="AG1021" s="4" t="s">
        <v>2934</v>
      </c>
      <c r="AH1021" s="4" t="s">
        <v>2934</v>
      </c>
      <c r="AI1021" s="4" t="s">
        <v>2934</v>
      </c>
      <c r="AJ1021" s="4" t="s">
        <v>2934</v>
      </c>
    </row>
    <row r="1022" spans="1:36" x14ac:dyDescent="0.3">
      <c r="A1022" s="1" t="s">
        <v>1016</v>
      </c>
      <c r="B1022" s="2">
        <v>5738817</v>
      </c>
      <c r="C1022" s="3" t="s">
        <v>2940</v>
      </c>
      <c r="D1022" s="4">
        <v>4935.3975860199998</v>
      </c>
      <c r="E1022" s="3" t="s">
        <v>2930</v>
      </c>
      <c r="F1022" s="3" t="s">
        <v>2953</v>
      </c>
      <c r="G1022" s="3" t="s">
        <v>2954</v>
      </c>
      <c r="H1022" s="3" t="s">
        <v>2955</v>
      </c>
      <c r="I1022" s="3"/>
      <c r="J1022" s="4">
        <v>-3.239595</v>
      </c>
      <c r="K1022" s="4">
        <v>-5.5348119999999996</v>
      </c>
      <c r="L1022" s="4">
        <v>-0.98987099999999995</v>
      </c>
      <c r="M1022" s="4">
        <v>-0.76142100000000001</v>
      </c>
      <c r="N1022" s="4" t="s">
        <v>2934</v>
      </c>
      <c r="O1022" s="4" t="s">
        <v>2934</v>
      </c>
      <c r="P1022" s="4" t="s">
        <v>2934</v>
      </c>
      <c r="Q1022" s="4" t="s">
        <v>2934</v>
      </c>
      <c r="R1022" s="4" t="s">
        <v>2934</v>
      </c>
      <c r="S1022" s="3" t="s">
        <v>4759</v>
      </c>
      <c r="T1022" s="4">
        <v>43.01</v>
      </c>
      <c r="U1022" s="4">
        <v>4935.3975860199998</v>
      </c>
      <c r="V1022" s="10" t="s">
        <v>2934</v>
      </c>
      <c r="W1022" s="4">
        <v>4.0455707974889599</v>
      </c>
      <c r="X1022" s="4">
        <v>46.8</v>
      </c>
      <c r="Y1022" s="4">
        <v>41.900300000000001</v>
      </c>
      <c r="Z1022" s="4" t="s">
        <v>2934</v>
      </c>
      <c r="AA1022" s="10" t="s">
        <v>2934</v>
      </c>
      <c r="AB1022" s="10" t="s">
        <v>2934</v>
      </c>
      <c r="AC1022" s="4" t="s">
        <v>2934</v>
      </c>
      <c r="AD1022" s="4" t="s">
        <v>2934</v>
      </c>
      <c r="AE1022" s="4" t="s">
        <v>2934</v>
      </c>
      <c r="AF1022" s="4" t="s">
        <v>2934</v>
      </c>
      <c r="AG1022" s="4" t="s">
        <v>2934</v>
      </c>
      <c r="AH1022" s="4" t="s">
        <v>2934</v>
      </c>
      <c r="AI1022" s="4" t="s">
        <v>2934</v>
      </c>
      <c r="AJ1022" s="4" t="s">
        <v>2934</v>
      </c>
    </row>
    <row r="1023" spans="1:36" x14ac:dyDescent="0.3">
      <c r="A1023" s="1" t="s">
        <v>1017</v>
      </c>
      <c r="B1023" s="2">
        <v>20079688</v>
      </c>
      <c r="C1023" s="3" t="s">
        <v>2935</v>
      </c>
      <c r="D1023" s="4">
        <v>538.72428884999999</v>
      </c>
      <c r="E1023" s="3" t="s">
        <v>2930</v>
      </c>
      <c r="F1023" s="3" t="s">
        <v>2953</v>
      </c>
      <c r="G1023" s="3" t="s">
        <v>2954</v>
      </c>
      <c r="H1023" s="3" t="s">
        <v>2955</v>
      </c>
      <c r="I1023" s="3" t="s">
        <v>2971</v>
      </c>
      <c r="J1023" s="4">
        <v>4.3447290000000001</v>
      </c>
      <c r="K1023" s="4">
        <v>-1.7437959999999999</v>
      </c>
      <c r="L1023" s="4">
        <v>0</v>
      </c>
      <c r="M1023" s="4">
        <v>0</v>
      </c>
      <c r="N1023" s="4" t="s">
        <v>2934</v>
      </c>
      <c r="O1023" s="4" t="s">
        <v>2934</v>
      </c>
      <c r="P1023" s="4" t="s">
        <v>2934</v>
      </c>
      <c r="Q1023" s="4" t="s">
        <v>2934</v>
      </c>
      <c r="R1023" s="4" t="s">
        <v>2934</v>
      </c>
      <c r="S1023" s="3" t="s">
        <v>4760</v>
      </c>
      <c r="T1023" s="4">
        <v>14.65</v>
      </c>
      <c r="U1023" s="4">
        <v>538.72428884999999</v>
      </c>
      <c r="V1023" s="10" t="s">
        <v>2934</v>
      </c>
      <c r="W1023" s="4">
        <v>10.238907849829401</v>
      </c>
      <c r="X1023" s="4">
        <v>15.13</v>
      </c>
      <c r="Y1023" s="4">
        <v>13.59</v>
      </c>
      <c r="Z1023" s="4" t="s">
        <v>2934</v>
      </c>
      <c r="AA1023" s="10" t="s">
        <v>2934</v>
      </c>
      <c r="AB1023" s="10" t="s">
        <v>2934</v>
      </c>
      <c r="AC1023" s="4" t="s">
        <v>2934</v>
      </c>
      <c r="AD1023" s="4" t="s">
        <v>2934</v>
      </c>
      <c r="AE1023" s="4" t="s">
        <v>2934</v>
      </c>
      <c r="AF1023" s="4" t="s">
        <v>2934</v>
      </c>
      <c r="AG1023" s="4" t="s">
        <v>2934</v>
      </c>
      <c r="AH1023" s="4" t="s">
        <v>2934</v>
      </c>
      <c r="AI1023" s="4" t="s">
        <v>2934</v>
      </c>
      <c r="AJ1023" s="4" t="s">
        <v>2934</v>
      </c>
    </row>
    <row r="1024" spans="1:36" x14ac:dyDescent="0.3">
      <c r="A1024" s="1" t="s">
        <v>1018</v>
      </c>
      <c r="B1024" s="2">
        <v>5733991</v>
      </c>
      <c r="C1024" s="3" t="s">
        <v>2935</v>
      </c>
      <c r="D1024" s="4">
        <v>1094.65240773</v>
      </c>
      <c r="E1024" s="3" t="s">
        <v>2930</v>
      </c>
      <c r="F1024" s="3" t="s">
        <v>2953</v>
      </c>
      <c r="G1024" s="3" t="s">
        <v>2954</v>
      </c>
      <c r="H1024" s="3" t="s">
        <v>2955</v>
      </c>
      <c r="I1024" s="3"/>
      <c r="J1024" s="4">
        <v>10.571604000000001</v>
      </c>
      <c r="K1024" s="4">
        <v>-6.6908709999999996</v>
      </c>
      <c r="L1024" s="4">
        <v>-3.2795700000000001</v>
      </c>
      <c r="M1024" s="4">
        <v>-3.8482099999999999</v>
      </c>
      <c r="N1024" s="4" t="s">
        <v>2934</v>
      </c>
      <c r="O1024" s="4" t="s">
        <v>2934</v>
      </c>
      <c r="P1024" s="4" t="s">
        <v>2934</v>
      </c>
      <c r="Q1024" s="4" t="s">
        <v>2934</v>
      </c>
      <c r="R1024" s="4" t="s">
        <v>2934</v>
      </c>
      <c r="S1024" s="3" t="s">
        <v>4761</v>
      </c>
      <c r="T1024" s="4">
        <v>17.989999999999998</v>
      </c>
      <c r="U1024" s="4">
        <v>1094.65240773</v>
      </c>
      <c r="V1024" s="10" t="s">
        <v>2934</v>
      </c>
      <c r="W1024" s="4">
        <v>9.1717620900500307</v>
      </c>
      <c r="X1024" s="4">
        <v>19.739999999999998</v>
      </c>
      <c r="Y1024" s="4">
        <v>16.145</v>
      </c>
      <c r="Z1024" s="4" t="s">
        <v>2934</v>
      </c>
      <c r="AA1024" s="10" t="s">
        <v>2934</v>
      </c>
      <c r="AB1024" s="10" t="s">
        <v>2934</v>
      </c>
      <c r="AC1024" s="4" t="s">
        <v>2934</v>
      </c>
      <c r="AD1024" s="4" t="s">
        <v>2934</v>
      </c>
      <c r="AE1024" s="4" t="s">
        <v>2934</v>
      </c>
      <c r="AF1024" s="4" t="s">
        <v>2934</v>
      </c>
      <c r="AG1024" s="4" t="s">
        <v>2934</v>
      </c>
      <c r="AH1024" s="4" t="s">
        <v>2934</v>
      </c>
      <c r="AI1024" s="4" t="s">
        <v>2934</v>
      </c>
      <c r="AJ1024" s="4" t="s">
        <v>2934</v>
      </c>
    </row>
    <row r="1025" spans="1:36" x14ac:dyDescent="0.3">
      <c r="A1025" s="1" t="s">
        <v>1019</v>
      </c>
      <c r="B1025" s="2">
        <v>5730721</v>
      </c>
      <c r="C1025" s="3" t="s">
        <v>2940</v>
      </c>
      <c r="D1025" s="4">
        <v>2054.6957410199998</v>
      </c>
      <c r="E1025" s="3" t="s">
        <v>2930</v>
      </c>
      <c r="F1025" s="3" t="s">
        <v>2953</v>
      </c>
      <c r="G1025" s="3" t="s">
        <v>2954</v>
      </c>
      <c r="H1025" s="3" t="s">
        <v>2955</v>
      </c>
      <c r="I1025" s="3"/>
      <c r="J1025" s="4">
        <v>16.176611999999999</v>
      </c>
      <c r="K1025" s="4">
        <v>-3.937824</v>
      </c>
      <c r="L1025" s="4">
        <v>-2.413151</v>
      </c>
      <c r="M1025" s="4">
        <v>-2.9788260000000002</v>
      </c>
      <c r="N1025" s="4" t="s">
        <v>2934</v>
      </c>
      <c r="O1025" s="4" t="s">
        <v>2934</v>
      </c>
      <c r="P1025" s="4" t="s">
        <v>2934</v>
      </c>
      <c r="Q1025" s="4" t="s">
        <v>2934</v>
      </c>
      <c r="R1025" s="4" t="s">
        <v>2934</v>
      </c>
      <c r="S1025" s="3" t="s">
        <v>4762</v>
      </c>
      <c r="T1025" s="4">
        <v>120.51</v>
      </c>
      <c r="U1025" s="4">
        <v>2054.6957410199998</v>
      </c>
      <c r="V1025" s="10" t="s">
        <v>2934</v>
      </c>
      <c r="W1025" s="4">
        <v>0.90648078997593595</v>
      </c>
      <c r="X1025" s="5">
        <v>129.02000000000001</v>
      </c>
      <c r="Y1025" s="4">
        <v>98.28</v>
      </c>
      <c r="Z1025" s="4" t="s">
        <v>2934</v>
      </c>
      <c r="AA1025" s="10" t="s">
        <v>2934</v>
      </c>
      <c r="AB1025" s="10" t="s">
        <v>2934</v>
      </c>
      <c r="AC1025" s="4" t="s">
        <v>2934</v>
      </c>
      <c r="AD1025" s="4" t="s">
        <v>2934</v>
      </c>
      <c r="AE1025" s="4" t="s">
        <v>2934</v>
      </c>
      <c r="AF1025" s="4" t="s">
        <v>2934</v>
      </c>
      <c r="AG1025" s="4" t="s">
        <v>2934</v>
      </c>
      <c r="AH1025" s="4" t="s">
        <v>2934</v>
      </c>
      <c r="AI1025" s="4" t="s">
        <v>2934</v>
      </c>
      <c r="AJ1025" s="4" t="s">
        <v>2934</v>
      </c>
    </row>
    <row r="1026" spans="1:36" x14ac:dyDescent="0.3">
      <c r="A1026" s="1" t="s">
        <v>1020</v>
      </c>
      <c r="B1026" s="2">
        <v>29767308</v>
      </c>
      <c r="C1026" s="3" t="s">
        <v>2919</v>
      </c>
      <c r="D1026" s="4">
        <v>1127.2043501999999</v>
      </c>
      <c r="E1026" s="3" t="s">
        <v>2925</v>
      </c>
      <c r="F1026" s="3" t="s">
        <v>2980</v>
      </c>
      <c r="G1026" s="3" t="s">
        <v>2981</v>
      </c>
      <c r="H1026" s="3" t="s">
        <v>3163</v>
      </c>
      <c r="I1026" s="3" t="s">
        <v>3249</v>
      </c>
      <c r="J1026" s="4">
        <v>-8.9975550000000002</v>
      </c>
      <c r="K1026" s="4">
        <v>20.531088</v>
      </c>
      <c r="L1026" s="4">
        <v>6.5864830000000003</v>
      </c>
      <c r="M1026" s="4">
        <v>-4.515136</v>
      </c>
      <c r="N1026" s="4">
        <v>56.223565000000001</v>
      </c>
      <c r="O1026" s="4" t="s">
        <v>2924</v>
      </c>
      <c r="P1026" s="4">
        <v>1.912838</v>
      </c>
      <c r="Q1026" s="4">
        <v>10.032999999999999</v>
      </c>
      <c r="R1026" s="4" t="s">
        <v>2924</v>
      </c>
      <c r="S1026" s="3" t="s">
        <v>4763</v>
      </c>
      <c r="T1026" s="4">
        <v>18.61</v>
      </c>
      <c r="U1026" s="4">
        <v>1127.2043501999999</v>
      </c>
      <c r="V1026" s="10">
        <v>1854.97135</v>
      </c>
      <c r="W1026" s="4">
        <v>0</v>
      </c>
      <c r="X1026" s="4">
        <v>25.98</v>
      </c>
      <c r="Y1026" s="5">
        <v>12.9</v>
      </c>
      <c r="Z1026" s="4">
        <v>56.223565000000001</v>
      </c>
      <c r="AA1026" s="10">
        <v>47.353689567399996</v>
      </c>
      <c r="AB1026" s="10">
        <v>52.737474495500003</v>
      </c>
      <c r="AC1026" s="4">
        <v>1.8600829999999999</v>
      </c>
      <c r="AD1026" s="4">
        <v>1.6395785979274</v>
      </c>
      <c r="AE1026" s="4">
        <v>1.824522101348</v>
      </c>
      <c r="AF1026" s="4">
        <v>10.032999999999999</v>
      </c>
      <c r="AG1026" s="4">
        <v>15.122229858183101</v>
      </c>
      <c r="AH1026" s="4">
        <v>16.668344159986901</v>
      </c>
      <c r="AI1026" s="4">
        <v>1.912838</v>
      </c>
      <c r="AJ1026" s="4">
        <v>53.019942999999998</v>
      </c>
    </row>
    <row r="1027" spans="1:36" x14ac:dyDescent="0.3">
      <c r="A1027" s="1" t="s">
        <v>1021</v>
      </c>
      <c r="B1027" s="2">
        <v>102876</v>
      </c>
      <c r="C1027" s="3" t="s">
        <v>2919</v>
      </c>
      <c r="D1027" s="4">
        <v>4601.8839448400004</v>
      </c>
      <c r="E1027" s="3" t="s">
        <v>2930</v>
      </c>
      <c r="F1027" s="3" t="s">
        <v>2953</v>
      </c>
      <c r="G1027" s="3" t="s">
        <v>3101</v>
      </c>
      <c r="H1027" s="3" t="s">
        <v>3101</v>
      </c>
      <c r="I1027" s="3" t="s">
        <v>3041</v>
      </c>
      <c r="J1027" s="4">
        <v>-6.4586560000000004</v>
      </c>
      <c r="K1027" s="4">
        <v>-12.388173999999999</v>
      </c>
      <c r="L1027" s="4">
        <v>-2.2528519999999999</v>
      </c>
      <c r="M1027" s="4">
        <v>-3.2643460000000002</v>
      </c>
      <c r="N1027" s="4">
        <v>18.996859000000001</v>
      </c>
      <c r="O1027" s="4">
        <v>12.480884</v>
      </c>
      <c r="P1027" s="4">
        <v>2.3018380000000001</v>
      </c>
      <c r="Q1027" s="4">
        <v>9.0659799999999997</v>
      </c>
      <c r="R1027" s="4">
        <v>9.4991810000000001</v>
      </c>
      <c r="S1027" s="3" t="s">
        <v>4764</v>
      </c>
      <c r="T1027" s="5">
        <v>102.83</v>
      </c>
      <c r="U1027" s="4">
        <v>4601.8839448400004</v>
      </c>
      <c r="V1027" s="10">
        <v>6549.9169439999996</v>
      </c>
      <c r="W1027" s="4">
        <v>1.4781678498492701</v>
      </c>
      <c r="X1027" s="4">
        <v>133.63999999999999</v>
      </c>
      <c r="Y1027" s="4">
        <v>100.24</v>
      </c>
      <c r="Z1027" s="4">
        <v>18.996859000000001</v>
      </c>
      <c r="AA1027" s="10">
        <v>13.571871659099999</v>
      </c>
      <c r="AB1027" s="10">
        <v>15.5842463168</v>
      </c>
      <c r="AC1027" s="4">
        <v>1.951217</v>
      </c>
      <c r="AD1027" s="4">
        <v>1.865573591118</v>
      </c>
      <c r="AE1027" s="4">
        <v>1.9250938778055</v>
      </c>
      <c r="AF1027" s="4">
        <v>9.0659799999999997</v>
      </c>
      <c r="AG1027" s="4">
        <v>9.9514710648573992</v>
      </c>
      <c r="AH1027" s="4">
        <v>11.558048066208199</v>
      </c>
      <c r="AI1027" s="4">
        <v>2.3018380000000001</v>
      </c>
      <c r="AJ1027" s="4" t="s">
        <v>2924</v>
      </c>
    </row>
    <row r="1028" spans="1:36" x14ac:dyDescent="0.3">
      <c r="A1028" s="1" t="s">
        <v>1022</v>
      </c>
      <c r="B1028" s="2">
        <v>4056944</v>
      </c>
      <c r="C1028" s="3" t="s">
        <v>2935</v>
      </c>
      <c r="D1028" s="4">
        <v>22931.65358916</v>
      </c>
      <c r="E1028" s="3" t="s">
        <v>3090</v>
      </c>
      <c r="F1028" s="3" t="s">
        <v>3090</v>
      </c>
      <c r="G1028" s="3" t="s">
        <v>3091</v>
      </c>
      <c r="H1028" s="3" t="s">
        <v>3091</v>
      </c>
      <c r="I1028" s="3" t="s">
        <v>3098</v>
      </c>
      <c r="J1028" s="4">
        <v>9.8261109999999992</v>
      </c>
      <c r="K1028" s="4">
        <v>-9.5681820000000002</v>
      </c>
      <c r="L1028" s="4">
        <v>-4.6489339999999997</v>
      </c>
      <c r="M1028" s="4">
        <v>-1.191954</v>
      </c>
      <c r="N1028" s="4">
        <v>39.79</v>
      </c>
      <c r="O1028" s="4" t="s">
        <v>2924</v>
      </c>
      <c r="P1028" s="4">
        <v>1.845291</v>
      </c>
      <c r="Q1028" s="4">
        <v>11.553713</v>
      </c>
      <c r="R1028" s="4" t="s">
        <v>2924</v>
      </c>
      <c r="S1028" s="3" t="s">
        <v>4765</v>
      </c>
      <c r="T1028" s="4">
        <v>39.79</v>
      </c>
      <c r="U1028" s="4">
        <v>22931.65358916</v>
      </c>
      <c r="V1028" s="10">
        <v>47462.653589000001</v>
      </c>
      <c r="W1028" s="4">
        <v>4.2724302588590097</v>
      </c>
      <c r="X1028" s="4">
        <v>44.97</v>
      </c>
      <c r="Y1028" s="4">
        <v>35.409999999999997</v>
      </c>
      <c r="Z1028" s="4">
        <v>39.79</v>
      </c>
      <c r="AA1028" s="10">
        <v>13.982991284700001</v>
      </c>
      <c r="AB1028" s="10">
        <v>14.882277037</v>
      </c>
      <c r="AC1028" s="4">
        <v>3.5801959999999999</v>
      </c>
      <c r="AD1028" s="4">
        <v>3.2389572159720998</v>
      </c>
      <c r="AE1028" s="4">
        <v>3.4533286666817999</v>
      </c>
      <c r="AF1028" s="4">
        <v>11.553713</v>
      </c>
      <c r="AG1028" s="4">
        <v>10.522869252855299</v>
      </c>
      <c r="AH1028" s="4">
        <v>11.4208740593005</v>
      </c>
      <c r="AI1028" s="4">
        <v>1.845291</v>
      </c>
      <c r="AJ1028" s="4">
        <v>3.367753</v>
      </c>
    </row>
    <row r="1029" spans="1:36" x14ac:dyDescent="0.3">
      <c r="A1029" s="1" t="s">
        <v>1023</v>
      </c>
      <c r="B1029" s="2">
        <v>1017718</v>
      </c>
      <c r="C1029" s="3" t="s">
        <v>2919</v>
      </c>
      <c r="D1029" s="4">
        <v>1107.5041656200001</v>
      </c>
      <c r="E1029" s="3" t="s">
        <v>2930</v>
      </c>
      <c r="F1029" s="3" t="s">
        <v>2931</v>
      </c>
      <c r="G1029" s="3" t="s">
        <v>2931</v>
      </c>
      <c r="H1029" s="3" t="s">
        <v>2932</v>
      </c>
      <c r="I1029" s="3" t="s">
        <v>2933</v>
      </c>
      <c r="J1029" s="4">
        <v>18.291962000000002</v>
      </c>
      <c r="K1029" s="4">
        <v>-6.4719629999999997</v>
      </c>
      <c r="L1029" s="4">
        <v>7.9266649999999998</v>
      </c>
      <c r="M1029" s="4">
        <v>-6.5810969999999998</v>
      </c>
      <c r="N1029" s="4">
        <v>13.0816993464052</v>
      </c>
      <c r="O1029" s="4">
        <v>8.1693879999999996</v>
      </c>
      <c r="P1029" s="4">
        <v>1.070951</v>
      </c>
      <c r="Q1029" s="4" t="s">
        <v>2934</v>
      </c>
      <c r="R1029" s="4" t="s">
        <v>2934</v>
      </c>
      <c r="S1029" s="3" t="s">
        <v>4766</v>
      </c>
      <c r="T1029" s="4">
        <v>40.03</v>
      </c>
      <c r="U1029" s="4">
        <v>1107.5041656200001</v>
      </c>
      <c r="V1029" s="10" t="s">
        <v>2934</v>
      </c>
      <c r="W1029" s="4">
        <v>0</v>
      </c>
      <c r="X1029" s="4">
        <v>44.37</v>
      </c>
      <c r="Y1029" s="4">
        <v>33</v>
      </c>
      <c r="Z1029" s="4">
        <v>13.111693000000001</v>
      </c>
      <c r="AA1029" s="10">
        <v>12.3931888544</v>
      </c>
      <c r="AB1029" s="10">
        <v>12.996753246700001</v>
      </c>
      <c r="AC1029" s="4" t="s">
        <v>2934</v>
      </c>
      <c r="AD1029" s="4" t="s">
        <v>2934</v>
      </c>
      <c r="AE1029" s="4" t="s">
        <v>2934</v>
      </c>
      <c r="AF1029" s="4" t="s">
        <v>2934</v>
      </c>
      <c r="AG1029" s="4" t="s">
        <v>2934</v>
      </c>
      <c r="AH1029" s="4" t="s">
        <v>2934</v>
      </c>
      <c r="AI1029" s="4">
        <v>1.070951</v>
      </c>
      <c r="AJ1029" s="4">
        <v>1.1886099999999999</v>
      </c>
    </row>
    <row r="1030" spans="1:36" x14ac:dyDescent="0.3">
      <c r="A1030" s="1" t="s">
        <v>1024</v>
      </c>
      <c r="B1030" s="2">
        <v>113881</v>
      </c>
      <c r="C1030" s="3" t="s">
        <v>2935</v>
      </c>
      <c r="D1030" s="4">
        <v>117225.70534674999</v>
      </c>
      <c r="E1030" s="3" t="s">
        <v>2930</v>
      </c>
      <c r="F1030" s="3" t="s">
        <v>2953</v>
      </c>
      <c r="G1030" s="3" t="s">
        <v>2953</v>
      </c>
      <c r="H1030" s="3" t="s">
        <v>3040</v>
      </c>
      <c r="I1030" s="3" t="s">
        <v>3211</v>
      </c>
      <c r="J1030" s="4">
        <v>54.217498999999997</v>
      </c>
      <c r="K1030" s="4">
        <v>16.012612000000001</v>
      </c>
      <c r="L1030" s="4">
        <v>-5.4556300000000002</v>
      </c>
      <c r="M1030" s="4">
        <v>0.67917499999999997</v>
      </c>
      <c r="N1030" s="4">
        <v>41.21</v>
      </c>
      <c r="O1030" s="4">
        <v>26.966366000000001</v>
      </c>
      <c r="P1030" s="4">
        <v>4.2322230000000003</v>
      </c>
      <c r="Q1030" s="4">
        <v>17.104941</v>
      </c>
      <c r="R1030" s="4">
        <v>27.396443000000001</v>
      </c>
      <c r="S1030" s="3" t="s">
        <v>4767</v>
      </c>
      <c r="T1030" s="4">
        <v>206.05</v>
      </c>
      <c r="U1030" s="4">
        <v>117225.70534674999</v>
      </c>
      <c r="V1030" s="10">
        <v>142043.705346</v>
      </c>
      <c r="W1030" s="4">
        <v>0</v>
      </c>
      <c r="X1030" s="5">
        <v>223.23</v>
      </c>
      <c r="Y1030" s="4">
        <v>131.41</v>
      </c>
      <c r="Z1030" s="4">
        <v>41.21</v>
      </c>
      <c r="AA1030" s="10">
        <v>21.010931190600001</v>
      </c>
      <c r="AB1030" s="10">
        <v>23.477575241</v>
      </c>
      <c r="AC1030" s="4">
        <v>7.0591249999999999</v>
      </c>
      <c r="AD1030" s="4">
        <v>6.9679974878777999</v>
      </c>
      <c r="AE1030" s="4">
        <v>7.3863688777647996</v>
      </c>
      <c r="AF1030" s="4">
        <v>17.104941</v>
      </c>
      <c r="AG1030" s="4">
        <v>14.539899358965201</v>
      </c>
      <c r="AH1030" s="4">
        <v>15.507943329623201</v>
      </c>
      <c r="AI1030" s="4">
        <v>4.2322230000000003</v>
      </c>
      <c r="AJ1030" s="4" t="s">
        <v>2924</v>
      </c>
    </row>
    <row r="1031" spans="1:36" x14ac:dyDescent="0.3">
      <c r="A1031" s="1" t="s">
        <v>1025</v>
      </c>
      <c r="B1031" s="2">
        <v>106421010</v>
      </c>
      <c r="C1031" s="3" t="s">
        <v>2956</v>
      </c>
      <c r="D1031" s="4">
        <v>116.71563879999999</v>
      </c>
      <c r="E1031" s="3" t="s">
        <v>2925</v>
      </c>
      <c r="F1031" s="3" t="s">
        <v>2926</v>
      </c>
      <c r="G1031" s="3" t="s">
        <v>2927</v>
      </c>
      <c r="H1031" s="3" t="s">
        <v>2928</v>
      </c>
      <c r="I1031" s="3" t="s">
        <v>2972</v>
      </c>
      <c r="J1031" s="4">
        <v>229.545455</v>
      </c>
      <c r="K1031" s="4">
        <v>-62.532299999999999</v>
      </c>
      <c r="L1031" s="4">
        <v>-80.504202000000006</v>
      </c>
      <c r="M1031" s="4">
        <v>-79.741529999999997</v>
      </c>
      <c r="N1031" s="4" t="s">
        <v>2924</v>
      </c>
      <c r="O1031" s="4" t="s">
        <v>2924</v>
      </c>
      <c r="P1031" s="4">
        <v>12.946429</v>
      </c>
      <c r="Q1031" s="4" t="s">
        <v>2924</v>
      </c>
      <c r="R1031" s="4" t="s">
        <v>2924</v>
      </c>
      <c r="S1031" s="3" t="s">
        <v>4768</v>
      </c>
      <c r="T1031" s="4">
        <v>5.8</v>
      </c>
      <c r="U1031" s="4">
        <v>116.71563879999999</v>
      </c>
      <c r="V1031" s="10">
        <v>115.953948</v>
      </c>
      <c r="W1031" s="4">
        <v>0</v>
      </c>
      <c r="X1031" s="4">
        <v>49.5</v>
      </c>
      <c r="Y1031" s="4">
        <v>0.88</v>
      </c>
      <c r="Z1031" s="4" t="s">
        <v>2924</v>
      </c>
      <c r="AA1031" s="10" t="s">
        <v>2934</v>
      </c>
      <c r="AB1031" s="10" t="s">
        <v>2934</v>
      </c>
      <c r="AC1031" s="4">
        <v>25.959209000000001</v>
      </c>
      <c r="AD1031" s="4" t="s">
        <v>2934</v>
      </c>
      <c r="AE1031" s="4" t="s">
        <v>2934</v>
      </c>
      <c r="AF1031" s="4" t="s">
        <v>2924</v>
      </c>
      <c r="AG1031" s="4" t="s">
        <v>2934</v>
      </c>
      <c r="AH1031" s="4" t="s">
        <v>2934</v>
      </c>
      <c r="AI1031" s="4">
        <v>12.946429</v>
      </c>
      <c r="AJ1031" s="4">
        <v>15.549598</v>
      </c>
    </row>
    <row r="1032" spans="1:36" x14ac:dyDescent="0.3">
      <c r="A1032" s="1" t="s">
        <v>1026</v>
      </c>
      <c r="B1032" s="2">
        <v>4276792</v>
      </c>
      <c r="C1032" s="3" t="s">
        <v>2919</v>
      </c>
      <c r="D1032" s="4">
        <v>5835.4214443199999</v>
      </c>
      <c r="E1032" s="3" t="s">
        <v>2925</v>
      </c>
      <c r="F1032" s="3" t="s">
        <v>2926</v>
      </c>
      <c r="G1032" s="3" t="s">
        <v>2927</v>
      </c>
      <c r="H1032" s="3" t="s">
        <v>2928</v>
      </c>
      <c r="I1032" s="3" t="s">
        <v>3400</v>
      </c>
      <c r="J1032" s="4">
        <v>-47.666502000000001</v>
      </c>
      <c r="K1032" s="4">
        <v>11.183313999999999</v>
      </c>
      <c r="L1032" s="4">
        <v>27.65343</v>
      </c>
      <c r="M1032" s="4">
        <v>2.0490620000000002</v>
      </c>
      <c r="N1032" s="4">
        <v>21.854140999999998</v>
      </c>
      <c r="O1032" s="4">
        <v>58.510756000000001</v>
      </c>
      <c r="P1032" s="4">
        <v>3.6113569999999999</v>
      </c>
      <c r="Q1032" s="4">
        <v>8.4833119999999997</v>
      </c>
      <c r="R1032" s="4" t="s">
        <v>2924</v>
      </c>
      <c r="S1032" s="3" t="s">
        <v>4769</v>
      </c>
      <c r="T1032" s="4">
        <v>106.08</v>
      </c>
      <c r="U1032" s="4">
        <v>5835.4214443199999</v>
      </c>
      <c r="V1032" s="10">
        <v>7586.8044440000003</v>
      </c>
      <c r="W1032" s="4">
        <v>0</v>
      </c>
      <c r="X1032" s="4">
        <v>216.18</v>
      </c>
      <c r="Y1032" s="4">
        <v>64.87</v>
      </c>
      <c r="Z1032" s="4">
        <v>21.854140999999998</v>
      </c>
      <c r="AA1032" s="10">
        <v>21.433767073399999</v>
      </c>
      <c r="AB1032" s="10">
        <v>21.512179689900002</v>
      </c>
      <c r="AC1032" s="4">
        <v>1.9843200000000001</v>
      </c>
      <c r="AD1032" s="4">
        <v>1.8362145066524</v>
      </c>
      <c r="AE1032" s="4">
        <v>1.9655325728088</v>
      </c>
      <c r="AF1032" s="4">
        <v>8.4833119999999997</v>
      </c>
      <c r="AG1032" s="4">
        <v>14.247921432528599</v>
      </c>
      <c r="AH1032" s="4">
        <v>14.7882268100368</v>
      </c>
      <c r="AI1032" s="4">
        <v>3.6113569999999999</v>
      </c>
      <c r="AJ1032" s="4">
        <v>3.6113569999999999</v>
      </c>
    </row>
    <row r="1033" spans="1:36" x14ac:dyDescent="0.3">
      <c r="A1033" s="1" t="s">
        <v>1027</v>
      </c>
      <c r="B1033" s="2">
        <v>4089447</v>
      </c>
      <c r="C1033" s="3" t="s">
        <v>2919</v>
      </c>
      <c r="D1033" s="4">
        <v>647.88693236999995</v>
      </c>
      <c r="E1033" s="3" t="s">
        <v>2930</v>
      </c>
      <c r="F1033" s="3" t="s">
        <v>2931</v>
      </c>
      <c r="G1033" s="3" t="s">
        <v>2931</v>
      </c>
      <c r="H1033" s="3" t="s">
        <v>2932</v>
      </c>
      <c r="I1033" s="3" t="s">
        <v>2933</v>
      </c>
      <c r="J1033" s="4">
        <v>17.290621000000002</v>
      </c>
      <c r="K1033" s="4">
        <v>1.570856</v>
      </c>
      <c r="L1033" s="4">
        <v>-5.7089670000000003</v>
      </c>
      <c r="M1033" s="4">
        <v>-8.0762250000000009</v>
      </c>
      <c r="N1033" s="4">
        <v>13.328947368421099</v>
      </c>
      <c r="O1033" s="4">
        <v>18.507916999999999</v>
      </c>
      <c r="P1033" s="4">
        <v>1.661564</v>
      </c>
      <c r="Q1033" s="4" t="s">
        <v>2934</v>
      </c>
      <c r="R1033" s="4" t="s">
        <v>2934</v>
      </c>
      <c r="S1033" s="3" t="s">
        <v>4770</v>
      </c>
      <c r="T1033" s="4">
        <v>30.39</v>
      </c>
      <c r="U1033" s="4">
        <v>647.88693236999995</v>
      </c>
      <c r="V1033" s="10" t="s">
        <v>2934</v>
      </c>
      <c r="W1033" s="4">
        <v>2.63244488318526</v>
      </c>
      <c r="X1033" s="4">
        <v>35.125</v>
      </c>
      <c r="Y1033" s="4">
        <v>21.1</v>
      </c>
      <c r="Z1033" s="4">
        <v>13.500666000000001</v>
      </c>
      <c r="AA1033" s="10">
        <v>12.3873965678</v>
      </c>
      <c r="AB1033" s="10">
        <v>13.7979568671</v>
      </c>
      <c r="AC1033" s="4" t="s">
        <v>2934</v>
      </c>
      <c r="AD1033" s="4" t="s">
        <v>2934</v>
      </c>
      <c r="AE1033" s="4" t="s">
        <v>2934</v>
      </c>
      <c r="AF1033" s="4" t="s">
        <v>2934</v>
      </c>
      <c r="AG1033" s="4" t="s">
        <v>2934</v>
      </c>
      <c r="AH1033" s="4" t="s">
        <v>2934</v>
      </c>
      <c r="AI1033" s="4">
        <v>1.661564</v>
      </c>
      <c r="AJ1033" s="4">
        <v>1.661564</v>
      </c>
    </row>
    <row r="1034" spans="1:36" x14ac:dyDescent="0.3">
      <c r="A1034" s="1" t="s">
        <v>1028</v>
      </c>
      <c r="B1034" s="2">
        <v>4433547</v>
      </c>
      <c r="C1034" s="3" t="s">
        <v>2940</v>
      </c>
      <c r="D1034" s="4">
        <v>3206.13447567</v>
      </c>
      <c r="E1034" s="3" t="s">
        <v>2945</v>
      </c>
      <c r="F1034" s="3" t="s">
        <v>2946</v>
      </c>
      <c r="G1034" s="3" t="s">
        <v>2947</v>
      </c>
      <c r="H1034" s="3" t="s">
        <v>2989</v>
      </c>
      <c r="I1034" s="3" t="s">
        <v>2949</v>
      </c>
      <c r="J1034" s="4">
        <v>-46.632449000000001</v>
      </c>
      <c r="K1034" s="4">
        <v>53.510983000000003</v>
      </c>
      <c r="L1034" s="4">
        <v>12.184210999999999</v>
      </c>
      <c r="M1034" s="4">
        <v>0.99502500000000005</v>
      </c>
      <c r="N1034" s="4" t="s">
        <v>2924</v>
      </c>
      <c r="O1034" s="4">
        <v>46.590164000000001</v>
      </c>
      <c r="P1034" s="4">
        <v>5.6688830000000001</v>
      </c>
      <c r="Q1034" s="4" t="s">
        <v>2924</v>
      </c>
      <c r="R1034" s="4">
        <v>16.935385</v>
      </c>
      <c r="S1034" s="3" t="s">
        <v>4771</v>
      </c>
      <c r="T1034" s="4">
        <v>42.63</v>
      </c>
      <c r="U1034" s="4">
        <v>3206.13447567</v>
      </c>
      <c r="V1034" s="10">
        <v>3476.1634749999998</v>
      </c>
      <c r="W1034" s="4">
        <v>0</v>
      </c>
      <c r="X1034" s="4">
        <v>81.72</v>
      </c>
      <c r="Y1034" s="4">
        <v>26.6</v>
      </c>
      <c r="Z1034" s="4" t="s">
        <v>2924</v>
      </c>
      <c r="AA1034" s="10">
        <v>17.210335082699999</v>
      </c>
      <c r="AB1034" s="10">
        <v>17.980210380599999</v>
      </c>
      <c r="AC1034" s="4">
        <v>3.468048</v>
      </c>
      <c r="AD1034" s="4">
        <v>3.1350762686879001</v>
      </c>
      <c r="AE1034" s="4">
        <v>3.3718083009163</v>
      </c>
      <c r="AF1034" s="4" t="s">
        <v>2924</v>
      </c>
      <c r="AG1034" s="4">
        <v>16.714236893452199</v>
      </c>
      <c r="AH1034" s="4">
        <v>18.429025320056699</v>
      </c>
      <c r="AI1034" s="4">
        <v>5.6688830000000001</v>
      </c>
      <c r="AJ1034" s="4">
        <v>24.584775</v>
      </c>
    </row>
    <row r="1035" spans="1:36" x14ac:dyDescent="0.3">
      <c r="A1035" s="1" t="s">
        <v>1029</v>
      </c>
      <c r="B1035" s="2">
        <v>5210507</v>
      </c>
      <c r="C1035" s="3" t="s">
        <v>2935</v>
      </c>
      <c r="D1035" s="4">
        <v>1139.0330484000001</v>
      </c>
      <c r="E1035" s="3" t="s">
        <v>2936</v>
      </c>
      <c r="F1035" s="3" t="s">
        <v>2966</v>
      </c>
      <c r="G1035" s="3" t="s">
        <v>3082</v>
      </c>
      <c r="H1035" s="3" t="s">
        <v>3083</v>
      </c>
      <c r="I1035" s="3" t="s">
        <v>3084</v>
      </c>
      <c r="J1035" s="4">
        <v>14.427508</v>
      </c>
      <c r="K1035" s="4">
        <v>26.787116999999999</v>
      </c>
      <c r="L1035" s="4">
        <v>5.3181079999999996</v>
      </c>
      <c r="M1035" s="4">
        <v>-5.253889</v>
      </c>
      <c r="N1035" s="4">
        <v>127.588933</v>
      </c>
      <c r="O1035" s="4">
        <v>15.393419</v>
      </c>
      <c r="P1035" s="4">
        <v>3.525172</v>
      </c>
      <c r="Q1035" s="4" t="s">
        <v>2924</v>
      </c>
      <c r="R1035" s="4">
        <v>11.74146</v>
      </c>
      <c r="S1035" s="3" t="s">
        <v>4772</v>
      </c>
      <c r="T1035" s="4">
        <v>32.28</v>
      </c>
      <c r="U1035" s="4">
        <v>1139.0330484000001</v>
      </c>
      <c r="V1035" s="10">
        <v>938.28204800000003</v>
      </c>
      <c r="W1035" s="4">
        <v>0</v>
      </c>
      <c r="X1035" s="4">
        <v>36.11</v>
      </c>
      <c r="Y1035" s="4">
        <v>18.829999999999998</v>
      </c>
      <c r="Z1035" s="4">
        <v>127.588933</v>
      </c>
      <c r="AA1035" s="10">
        <v>12.1668990991</v>
      </c>
      <c r="AB1035" s="10">
        <v>13.5165125052</v>
      </c>
      <c r="AC1035" s="4">
        <v>2.4736090000000002</v>
      </c>
      <c r="AD1035" s="4">
        <v>2.2730515725855001</v>
      </c>
      <c r="AE1035" s="4">
        <v>2.4107992925068999</v>
      </c>
      <c r="AF1035" s="4" t="s">
        <v>2924</v>
      </c>
      <c r="AG1035" s="4">
        <v>11.0498701971656</v>
      </c>
      <c r="AH1035" s="4">
        <v>12.6455389895181</v>
      </c>
      <c r="AI1035" s="4">
        <v>3.525172</v>
      </c>
      <c r="AJ1035" s="4">
        <v>6.7249999999999996</v>
      </c>
    </row>
    <row r="1036" spans="1:36" x14ac:dyDescent="0.3">
      <c r="A1036" s="1" t="s">
        <v>1030</v>
      </c>
      <c r="B1036" s="2">
        <v>1024119</v>
      </c>
      <c r="C1036" s="3" t="s">
        <v>2935</v>
      </c>
      <c r="D1036" s="4">
        <v>3756.7897907000001</v>
      </c>
      <c r="E1036" s="3" t="s">
        <v>2930</v>
      </c>
      <c r="F1036" s="3" t="s">
        <v>2931</v>
      </c>
      <c r="G1036" s="3" t="s">
        <v>2931</v>
      </c>
      <c r="H1036" s="3" t="s">
        <v>2932</v>
      </c>
      <c r="I1036" s="3" t="s">
        <v>3216</v>
      </c>
      <c r="J1036" s="4">
        <v>-70.072781000000006</v>
      </c>
      <c r="K1036" s="4">
        <v>-20.891608000000002</v>
      </c>
      <c r="L1036" s="4">
        <v>-15.892193000000001</v>
      </c>
      <c r="M1036" s="4">
        <v>-17.200365999999999</v>
      </c>
      <c r="N1036" s="4" t="s">
        <v>2924</v>
      </c>
      <c r="O1036" s="4">
        <v>12.018592</v>
      </c>
      <c r="P1036" s="4">
        <v>0.46579900000000002</v>
      </c>
      <c r="Q1036" s="4" t="s">
        <v>2934</v>
      </c>
      <c r="R1036" s="4" t="s">
        <v>2934</v>
      </c>
      <c r="S1036" s="3" t="s">
        <v>4773</v>
      </c>
      <c r="T1036" s="5">
        <v>9.0500000000000007</v>
      </c>
      <c r="U1036" s="4">
        <v>3756.7897907000001</v>
      </c>
      <c r="V1036" s="10" t="s">
        <v>2934</v>
      </c>
      <c r="W1036" s="4">
        <v>0.44198895027624302</v>
      </c>
      <c r="X1036" s="4">
        <v>31.860030999999999</v>
      </c>
      <c r="Y1036" s="4">
        <v>5.1000050000000003</v>
      </c>
      <c r="Z1036" s="4" t="s">
        <v>2924</v>
      </c>
      <c r="AA1036" s="10" t="s">
        <v>2924</v>
      </c>
      <c r="AB1036" s="10" t="s">
        <v>2924</v>
      </c>
      <c r="AC1036" s="4" t="s">
        <v>2934</v>
      </c>
      <c r="AD1036" s="4" t="s">
        <v>2934</v>
      </c>
      <c r="AE1036" s="4" t="s">
        <v>2934</v>
      </c>
      <c r="AF1036" s="4" t="s">
        <v>2934</v>
      </c>
      <c r="AG1036" s="4" t="s">
        <v>2934</v>
      </c>
      <c r="AH1036" s="4" t="s">
        <v>2934</v>
      </c>
      <c r="AI1036" s="4">
        <v>0.46579900000000002</v>
      </c>
      <c r="AJ1036" s="4">
        <v>0.49782700000000002</v>
      </c>
    </row>
    <row r="1037" spans="1:36" x14ac:dyDescent="0.3">
      <c r="A1037" s="1" t="s">
        <v>1031</v>
      </c>
      <c r="B1037" s="2">
        <v>5721593</v>
      </c>
      <c r="C1037" s="3" t="s">
        <v>2935</v>
      </c>
      <c r="D1037" s="4">
        <v>758.32008303999999</v>
      </c>
      <c r="E1037" s="3" t="s">
        <v>2930</v>
      </c>
      <c r="F1037" s="3" t="s">
        <v>2953</v>
      </c>
      <c r="G1037" s="3" t="s">
        <v>2954</v>
      </c>
      <c r="H1037" s="3" t="s">
        <v>2955</v>
      </c>
      <c r="I1037" s="3"/>
      <c r="J1037" s="4">
        <v>13.237410000000001</v>
      </c>
      <c r="K1037" s="4">
        <v>-5.4086540000000003</v>
      </c>
      <c r="L1037" s="4">
        <v>0.76824599999999998</v>
      </c>
      <c r="M1037" s="4">
        <v>-0.94399</v>
      </c>
      <c r="N1037" s="4">
        <v>5.9351430000000001</v>
      </c>
      <c r="O1037" s="4">
        <v>15.692921</v>
      </c>
      <c r="P1037" s="4">
        <v>0.96192599999999995</v>
      </c>
      <c r="Q1037" s="4" t="s">
        <v>2934</v>
      </c>
      <c r="R1037" s="4">
        <v>23.916640999999998</v>
      </c>
      <c r="S1037" s="3" t="s">
        <v>4774</v>
      </c>
      <c r="T1037" s="4">
        <v>15.74</v>
      </c>
      <c r="U1037" s="4">
        <v>758.32008303999999</v>
      </c>
      <c r="V1037" s="10">
        <v>1260.3200830000001</v>
      </c>
      <c r="W1037" s="4">
        <v>7.0139771283354504</v>
      </c>
      <c r="X1037" s="4">
        <v>16.739999999999998</v>
      </c>
      <c r="Y1037" s="4">
        <v>13.72</v>
      </c>
      <c r="Z1037" s="4">
        <v>5.9351430000000001</v>
      </c>
      <c r="AA1037" s="10" t="s">
        <v>2934</v>
      </c>
      <c r="AB1037" s="10" t="s">
        <v>2934</v>
      </c>
      <c r="AC1037" s="4">
        <v>14.455223</v>
      </c>
      <c r="AD1037" s="4" t="s">
        <v>2934</v>
      </c>
      <c r="AE1037" s="4" t="s">
        <v>2934</v>
      </c>
      <c r="AF1037" s="4" t="s">
        <v>2934</v>
      </c>
      <c r="AG1037" s="4" t="s">
        <v>2934</v>
      </c>
      <c r="AH1037" s="4" t="s">
        <v>2934</v>
      </c>
      <c r="AI1037" s="4">
        <v>0.96192599999999995</v>
      </c>
      <c r="AJ1037" s="4">
        <v>0.96192599999999995</v>
      </c>
    </row>
    <row r="1038" spans="1:36" x14ac:dyDescent="0.3">
      <c r="A1038" s="1" t="s">
        <v>1032</v>
      </c>
      <c r="B1038" s="2">
        <v>4979947</v>
      </c>
      <c r="C1038" s="3" t="s">
        <v>2935</v>
      </c>
      <c r="D1038" s="4">
        <v>1150.5352514399999</v>
      </c>
      <c r="E1038" s="3" t="s">
        <v>3093</v>
      </c>
      <c r="F1038" s="3" t="s">
        <v>3093</v>
      </c>
      <c r="G1038" s="3" t="s">
        <v>3094</v>
      </c>
      <c r="H1038" s="3" t="s">
        <v>3145</v>
      </c>
      <c r="I1038" s="3" t="s">
        <v>3303</v>
      </c>
      <c r="J1038" s="4">
        <v>-29.089096000000001</v>
      </c>
      <c r="K1038" s="4">
        <v>-18.400918000000001</v>
      </c>
      <c r="L1038" s="4">
        <v>-19.509433999999999</v>
      </c>
      <c r="M1038" s="4">
        <v>-4.306864</v>
      </c>
      <c r="N1038" s="4">
        <v>12.621302</v>
      </c>
      <c r="O1038" s="4">
        <v>6.2114149999999997</v>
      </c>
      <c r="P1038" s="4">
        <v>1.4386890000000001</v>
      </c>
      <c r="Q1038" s="4">
        <v>9.5244409999999995</v>
      </c>
      <c r="R1038" s="4">
        <v>12.888859</v>
      </c>
      <c r="S1038" s="3" t="s">
        <v>4775</v>
      </c>
      <c r="T1038" s="4">
        <v>21.33</v>
      </c>
      <c r="U1038" s="4">
        <v>1150.5352514399999</v>
      </c>
      <c r="V1038" s="10">
        <v>2534.4442509999999</v>
      </c>
      <c r="W1038" s="4">
        <v>14.064697609001399</v>
      </c>
      <c r="X1038" s="4">
        <v>31.41</v>
      </c>
      <c r="Y1038" s="4">
        <v>20.85</v>
      </c>
      <c r="Z1038" s="4">
        <v>12.621302</v>
      </c>
      <c r="AA1038" s="10">
        <v>9.9209302324999999</v>
      </c>
      <c r="AB1038" s="10">
        <v>9.2739130434000003</v>
      </c>
      <c r="AC1038" s="4">
        <v>6.9886980000000003</v>
      </c>
      <c r="AD1038" s="4">
        <v>7.1199974238779999</v>
      </c>
      <c r="AE1038" s="4">
        <v>7.1341343621951001</v>
      </c>
      <c r="AF1038" s="4">
        <v>9.5244409999999995</v>
      </c>
      <c r="AG1038" s="4">
        <v>9.1882653391575992</v>
      </c>
      <c r="AH1038" s="4">
        <v>9.2168965886550005</v>
      </c>
      <c r="AI1038" s="4">
        <v>1.4386890000000001</v>
      </c>
      <c r="AJ1038" s="4">
        <v>1.4386890000000001</v>
      </c>
    </row>
    <row r="1039" spans="1:36" x14ac:dyDescent="0.3">
      <c r="A1039" s="1" t="s">
        <v>1033</v>
      </c>
      <c r="B1039" s="2">
        <v>4122208</v>
      </c>
      <c r="C1039" s="3" t="s">
        <v>2919</v>
      </c>
      <c r="D1039" s="4">
        <v>14983.952314800001</v>
      </c>
      <c r="E1039" s="3" t="s">
        <v>2945</v>
      </c>
      <c r="F1039" s="3" t="s">
        <v>3021</v>
      </c>
      <c r="G1039" s="3" t="s">
        <v>3027</v>
      </c>
      <c r="H1039" s="3" t="s">
        <v>3238</v>
      </c>
      <c r="I1039" s="3" t="s">
        <v>3447</v>
      </c>
      <c r="J1039" s="4">
        <v>27.398614999999999</v>
      </c>
      <c r="K1039" s="4">
        <v>17.339811999999998</v>
      </c>
      <c r="L1039" s="4">
        <v>-2.987698</v>
      </c>
      <c r="M1039" s="4">
        <v>0.67743600000000004</v>
      </c>
      <c r="N1039" s="4">
        <v>19.252616</v>
      </c>
      <c r="O1039" s="4">
        <v>13.282914999999999</v>
      </c>
      <c r="P1039" s="4">
        <v>3.010284</v>
      </c>
      <c r="Q1039" s="4">
        <v>9.2146559999999997</v>
      </c>
      <c r="R1039" s="4">
        <v>11.805790999999999</v>
      </c>
      <c r="S1039" s="3" t="s">
        <v>4776</v>
      </c>
      <c r="T1039" s="4">
        <v>38.64</v>
      </c>
      <c r="U1039" s="4">
        <v>14983.952314800001</v>
      </c>
      <c r="V1039" s="10">
        <v>16567.952313999998</v>
      </c>
      <c r="W1039" s="4">
        <v>0</v>
      </c>
      <c r="X1039" s="4">
        <v>42.47</v>
      </c>
      <c r="Y1039" s="4">
        <v>21.84</v>
      </c>
      <c r="Z1039" s="4">
        <v>17.127659999999999</v>
      </c>
      <c r="AA1039" s="10">
        <v>14.709913202299999</v>
      </c>
      <c r="AB1039" s="10">
        <v>15.7863773042</v>
      </c>
      <c r="AC1039" s="4">
        <v>0.65102599999999999</v>
      </c>
      <c r="AD1039" s="4">
        <v>0.64879428721980004</v>
      </c>
      <c r="AE1039" s="4">
        <v>0.65657718575879997</v>
      </c>
      <c r="AF1039" s="4">
        <v>9.2146559999999997</v>
      </c>
      <c r="AG1039" s="4">
        <v>8.5293080563480004</v>
      </c>
      <c r="AH1039" s="4">
        <v>9.0532840874352996</v>
      </c>
      <c r="AI1039" s="4">
        <v>3.010284</v>
      </c>
      <c r="AJ1039" s="4">
        <v>4.1445889999999999</v>
      </c>
    </row>
    <row r="1040" spans="1:36" x14ac:dyDescent="0.3">
      <c r="A1040" s="1" t="s">
        <v>1034</v>
      </c>
      <c r="B1040" s="2">
        <v>5282621</v>
      </c>
      <c r="C1040" s="3" t="s">
        <v>2935</v>
      </c>
      <c r="D1040" s="4">
        <v>10871.113350580001</v>
      </c>
      <c r="E1040" s="3" t="s">
        <v>2925</v>
      </c>
      <c r="F1040" s="3" t="s">
        <v>2926</v>
      </c>
      <c r="G1040" s="3" t="s">
        <v>2927</v>
      </c>
      <c r="H1040" s="3" t="s">
        <v>3243</v>
      </c>
      <c r="I1040" s="3" t="s">
        <v>3448</v>
      </c>
      <c r="J1040" s="4">
        <v>-10.843374000000001</v>
      </c>
      <c r="K1040" s="4">
        <v>-15.248286</v>
      </c>
      <c r="L1040" s="4">
        <v>-2.0293779999999999</v>
      </c>
      <c r="M1040" s="4">
        <v>-8.2284780000000008</v>
      </c>
      <c r="N1040" s="4">
        <v>56.290948999999998</v>
      </c>
      <c r="O1040" s="4">
        <v>88.003472000000002</v>
      </c>
      <c r="P1040" s="4">
        <v>5.14933</v>
      </c>
      <c r="Q1040" s="4">
        <v>16.275935</v>
      </c>
      <c r="R1040" s="4" t="s">
        <v>2924</v>
      </c>
      <c r="S1040" s="3" t="s">
        <v>4777</v>
      </c>
      <c r="T1040" s="4">
        <v>101.38</v>
      </c>
      <c r="U1040" s="4">
        <v>10871.113350580001</v>
      </c>
      <c r="V1040" s="10">
        <v>12390.218349999999</v>
      </c>
      <c r="W1040" s="4">
        <v>0</v>
      </c>
      <c r="X1040" s="4">
        <v>135.66999999999999</v>
      </c>
      <c r="Y1040" s="4">
        <v>89.06</v>
      </c>
      <c r="Z1040" s="4">
        <v>56.290948999999998</v>
      </c>
      <c r="AA1040" s="10">
        <v>52.769102644100002</v>
      </c>
      <c r="AB1040" s="10">
        <v>59.427995287000002</v>
      </c>
      <c r="AC1040" s="4">
        <v>2.8182160000000001</v>
      </c>
      <c r="AD1040" s="4">
        <v>2.6156254096078002</v>
      </c>
      <c r="AE1040" s="4">
        <v>2.8007770593012999</v>
      </c>
      <c r="AF1040" s="4">
        <v>16.275935</v>
      </c>
      <c r="AG1040" s="4">
        <v>22.7904477333561</v>
      </c>
      <c r="AH1040" s="4">
        <v>24.975192753588601</v>
      </c>
      <c r="AI1040" s="4">
        <v>5.14933</v>
      </c>
      <c r="AJ1040" s="4">
        <v>6.386946</v>
      </c>
    </row>
    <row r="1041" spans="1:36" x14ac:dyDescent="0.3">
      <c r="A1041" s="1" t="s">
        <v>1035</v>
      </c>
      <c r="B1041" s="2">
        <v>4315858</v>
      </c>
      <c r="C1041" s="3" t="s">
        <v>2935</v>
      </c>
      <c r="D1041" s="4">
        <v>4306.7200610999998</v>
      </c>
      <c r="E1041" s="3" t="s">
        <v>3006</v>
      </c>
      <c r="F1041" s="3" t="s">
        <v>3007</v>
      </c>
      <c r="G1041" s="3" t="s">
        <v>3008</v>
      </c>
      <c r="H1041" s="3" t="s">
        <v>3009</v>
      </c>
      <c r="I1041" s="3" t="s">
        <v>3449</v>
      </c>
      <c r="J1041" s="4">
        <v>-9.3930000000000007</v>
      </c>
      <c r="K1041" s="4">
        <v>-12.755972999999999</v>
      </c>
      <c r="L1041" s="4">
        <v>-7.4660630000000001</v>
      </c>
      <c r="M1041" s="4">
        <v>-3.5832160000000002</v>
      </c>
      <c r="N1041" s="4">
        <v>17.938596</v>
      </c>
      <c r="O1041" s="4">
        <v>18.970314999999999</v>
      </c>
      <c r="P1041" s="4">
        <v>3.061836</v>
      </c>
      <c r="Q1041" s="4">
        <v>8.9144850000000009</v>
      </c>
      <c r="R1041" s="4">
        <v>34.188701000000002</v>
      </c>
      <c r="S1041" s="3" t="s">
        <v>4778</v>
      </c>
      <c r="T1041" s="4">
        <v>20.45</v>
      </c>
      <c r="U1041" s="4">
        <v>4306.7200610999998</v>
      </c>
      <c r="V1041" s="10">
        <v>5673.5080610000005</v>
      </c>
      <c r="W1041" s="4">
        <v>4.6943765281173597</v>
      </c>
      <c r="X1041" s="4">
        <v>26.12</v>
      </c>
      <c r="Y1041" s="4">
        <v>20.36</v>
      </c>
      <c r="Z1041" s="4">
        <v>17.938596</v>
      </c>
      <c r="AA1041" s="10">
        <v>15.781756443800001</v>
      </c>
      <c r="AB1041" s="10">
        <v>16.119242986700002</v>
      </c>
      <c r="AC1041" s="4">
        <v>1.107807</v>
      </c>
      <c r="AD1041" s="4">
        <v>1.0963580251709</v>
      </c>
      <c r="AE1041" s="4">
        <v>1.1072006394156</v>
      </c>
      <c r="AF1041" s="4">
        <v>8.9144850000000009</v>
      </c>
      <c r="AG1041" s="4">
        <v>10.3338220698142</v>
      </c>
      <c r="AH1041" s="4">
        <v>10.5376300323311</v>
      </c>
      <c r="AI1041" s="4">
        <v>3.061836</v>
      </c>
      <c r="AJ1041" s="4">
        <v>46.266967999999999</v>
      </c>
    </row>
    <row r="1042" spans="1:36" x14ac:dyDescent="0.3">
      <c r="A1042" s="1" t="s">
        <v>1036</v>
      </c>
      <c r="B1042" s="2">
        <v>4992894</v>
      </c>
      <c r="C1042" s="3" t="s">
        <v>2935</v>
      </c>
      <c r="D1042" s="4">
        <v>7627.71837074</v>
      </c>
      <c r="E1042" s="3" t="s">
        <v>2936</v>
      </c>
      <c r="F1042" s="3" t="s">
        <v>2937</v>
      </c>
      <c r="G1042" s="3" t="s">
        <v>3044</v>
      </c>
      <c r="H1042" s="3" t="s">
        <v>3066</v>
      </c>
      <c r="I1042" s="3" t="s">
        <v>3450</v>
      </c>
      <c r="J1042" s="4">
        <v>40.513069000000002</v>
      </c>
      <c r="K1042" s="4">
        <v>21.210856</v>
      </c>
      <c r="L1042" s="4">
        <v>-3.0556019999999999</v>
      </c>
      <c r="M1042" s="4">
        <v>-4.2230290000000004</v>
      </c>
      <c r="N1042" s="4">
        <v>28.600985000000001</v>
      </c>
      <c r="O1042" s="4">
        <v>21.761619</v>
      </c>
      <c r="P1042" s="4">
        <v>3.704933</v>
      </c>
      <c r="Q1042" s="4">
        <v>12.907095999999999</v>
      </c>
      <c r="R1042" s="4">
        <v>22.560137999999998</v>
      </c>
      <c r="S1042" s="3" t="s">
        <v>4779</v>
      </c>
      <c r="T1042" s="4">
        <v>58.06</v>
      </c>
      <c r="U1042" s="4">
        <v>7627.71837074</v>
      </c>
      <c r="V1042" s="10">
        <v>8499.1003700000001</v>
      </c>
      <c r="W1042" s="4">
        <v>1.44677919393731</v>
      </c>
      <c r="X1042" s="4">
        <v>62.319899999999997</v>
      </c>
      <c r="Y1042" s="4">
        <v>39.21</v>
      </c>
      <c r="Z1042" s="4">
        <v>28.600985000000001</v>
      </c>
      <c r="AA1042" s="10">
        <v>18.526436708199999</v>
      </c>
      <c r="AB1042" s="10">
        <v>21.474593698900001</v>
      </c>
      <c r="AC1042" s="4">
        <v>1.870962</v>
      </c>
      <c r="AD1042" s="4">
        <v>1.7520494386684999</v>
      </c>
      <c r="AE1042" s="4">
        <v>1.8533375984089999</v>
      </c>
      <c r="AF1042" s="4">
        <v>12.907095999999999</v>
      </c>
      <c r="AG1042" s="4">
        <v>12.226284388446301</v>
      </c>
      <c r="AH1042" s="4">
        <v>13.6160654056856</v>
      </c>
      <c r="AI1042" s="4">
        <v>3.704933</v>
      </c>
      <c r="AJ1042" s="4">
        <v>10.178822</v>
      </c>
    </row>
    <row r="1043" spans="1:36" x14ac:dyDescent="0.3">
      <c r="A1043" s="1" t="s">
        <v>1037</v>
      </c>
      <c r="B1043" s="2">
        <v>100365658</v>
      </c>
      <c r="C1043" s="3" t="s">
        <v>2919</v>
      </c>
      <c r="D1043" s="4">
        <v>1971.5396535899999</v>
      </c>
      <c r="E1043" s="3" t="s">
        <v>2936</v>
      </c>
      <c r="F1043" s="3" t="s">
        <v>2937</v>
      </c>
      <c r="G1043" s="3" t="s">
        <v>2993</v>
      </c>
      <c r="H1043" s="3" t="s">
        <v>2994</v>
      </c>
      <c r="I1043" s="3" t="s">
        <v>3015</v>
      </c>
      <c r="J1043" s="4">
        <v>-39.762376000000003</v>
      </c>
      <c r="K1043" s="4">
        <v>-29.45269</v>
      </c>
      <c r="L1043" s="4">
        <v>-30.579643999999998</v>
      </c>
      <c r="M1043" s="4">
        <v>-11.415259000000001</v>
      </c>
      <c r="N1043" s="4">
        <v>112.666667</v>
      </c>
      <c r="O1043" s="4">
        <v>31.621621999999999</v>
      </c>
      <c r="P1043" s="4">
        <v>4.1694079999999998</v>
      </c>
      <c r="Q1043" s="4">
        <v>37.442200999999997</v>
      </c>
      <c r="R1043" s="4">
        <v>10.795088</v>
      </c>
      <c r="S1043" s="3" t="s">
        <v>4780</v>
      </c>
      <c r="T1043" s="4">
        <v>15.21</v>
      </c>
      <c r="U1043" s="4">
        <v>1971.5396535899999</v>
      </c>
      <c r="V1043" s="10">
        <v>1696.8056529999999</v>
      </c>
      <c r="W1043" s="4">
        <v>0</v>
      </c>
      <c r="X1043" s="4">
        <v>26.12</v>
      </c>
      <c r="Y1043" s="4">
        <v>12.74</v>
      </c>
      <c r="Z1043" s="4">
        <v>112.666667</v>
      </c>
      <c r="AA1043" s="10">
        <v>20.940606327600001</v>
      </c>
      <c r="AB1043" s="10">
        <v>20.940606327600001</v>
      </c>
      <c r="AC1043" s="4">
        <v>0.62878100000000003</v>
      </c>
      <c r="AD1043" s="4">
        <v>0.43326903441070003</v>
      </c>
      <c r="AE1043" s="4">
        <v>0.43326903441070003</v>
      </c>
      <c r="AF1043" s="4">
        <v>37.442200999999997</v>
      </c>
      <c r="AG1043" s="4">
        <v>9.4168292351837</v>
      </c>
      <c r="AH1043" s="4">
        <v>9.4168292351837</v>
      </c>
      <c r="AI1043" s="4">
        <v>4.1694079999999998</v>
      </c>
      <c r="AJ1043" s="4">
        <v>5.1177659999999996</v>
      </c>
    </row>
    <row r="1044" spans="1:36" x14ac:dyDescent="0.3">
      <c r="A1044" s="1" t="s">
        <v>1038</v>
      </c>
      <c r="B1044" s="2">
        <v>4089622</v>
      </c>
      <c r="C1044" s="3" t="s">
        <v>2935</v>
      </c>
      <c r="D1044" s="4">
        <v>8634.1087447800001</v>
      </c>
      <c r="E1044" s="3" t="s">
        <v>2936</v>
      </c>
      <c r="F1044" s="3" t="s">
        <v>2937</v>
      </c>
      <c r="G1044" s="3" t="s">
        <v>3035</v>
      </c>
      <c r="H1044" s="3" t="s">
        <v>3035</v>
      </c>
      <c r="I1044" s="3" t="s">
        <v>3036</v>
      </c>
      <c r="J1044" s="4">
        <v>28.878647999999998</v>
      </c>
      <c r="K1044" s="4">
        <v>6.6751430000000003</v>
      </c>
      <c r="L1044" s="4">
        <v>-4.1690459999999998</v>
      </c>
      <c r="M1044" s="4">
        <v>-7.8696929999999998</v>
      </c>
      <c r="N1044" s="4">
        <v>33.537641999999998</v>
      </c>
      <c r="O1044" s="4">
        <v>13.535897</v>
      </c>
      <c r="P1044" s="4">
        <v>3.8313419999999998</v>
      </c>
      <c r="Q1044" s="4">
        <v>13.532889000000001</v>
      </c>
      <c r="R1044" s="4">
        <v>26.7349</v>
      </c>
      <c r="S1044" s="3" t="s">
        <v>4781</v>
      </c>
      <c r="T1044" s="4">
        <v>50.34</v>
      </c>
      <c r="U1044" s="4">
        <v>8634.1087447800001</v>
      </c>
      <c r="V1044" s="10">
        <v>6834.1087440000001</v>
      </c>
      <c r="W1044" s="4">
        <v>0</v>
      </c>
      <c r="X1044" s="4">
        <v>60.1</v>
      </c>
      <c r="Y1044" s="4">
        <v>35.04</v>
      </c>
      <c r="Z1044" s="4">
        <v>33.537641999999998</v>
      </c>
      <c r="AA1044" s="10">
        <v>16.9039623908</v>
      </c>
      <c r="AB1044" s="10">
        <v>19.1470910418</v>
      </c>
      <c r="AC1044" s="4">
        <v>0.43049500000000002</v>
      </c>
      <c r="AD1044" s="4">
        <v>0.38995348055669998</v>
      </c>
      <c r="AE1044" s="4">
        <v>0.41229952318039997</v>
      </c>
      <c r="AF1044" s="4">
        <v>13.532889000000001</v>
      </c>
      <c r="AG1044" s="4">
        <v>10.6098300109962</v>
      </c>
      <c r="AH1044" s="4">
        <v>12.6909918270125</v>
      </c>
      <c r="AI1044" s="4">
        <v>3.8313419999999998</v>
      </c>
      <c r="AJ1044" s="4">
        <v>4.2174930000000002</v>
      </c>
    </row>
    <row r="1045" spans="1:36" x14ac:dyDescent="0.3">
      <c r="A1045" s="1" t="s">
        <v>1039</v>
      </c>
      <c r="B1045" s="2">
        <v>102398</v>
      </c>
      <c r="C1045" s="3" t="s">
        <v>2919</v>
      </c>
      <c r="D1045" s="4">
        <v>414.52255678</v>
      </c>
      <c r="E1045" s="3" t="s">
        <v>2930</v>
      </c>
      <c r="F1045" s="3" t="s">
        <v>2931</v>
      </c>
      <c r="G1045" s="3" t="s">
        <v>2931</v>
      </c>
      <c r="H1045" s="3" t="s">
        <v>2932</v>
      </c>
      <c r="I1045" s="3" t="s">
        <v>2933</v>
      </c>
      <c r="J1045" s="4">
        <v>-15.820543000000001</v>
      </c>
      <c r="K1045" s="4">
        <v>-2.2618230000000001</v>
      </c>
      <c r="L1045" s="4">
        <v>-16.461628999999999</v>
      </c>
      <c r="M1045" s="4">
        <v>-5.5003310000000001</v>
      </c>
      <c r="N1045" s="4">
        <v>16.390804597701099</v>
      </c>
      <c r="O1045" s="4">
        <v>14.655704</v>
      </c>
      <c r="P1045" s="4">
        <v>0.62156699999999998</v>
      </c>
      <c r="Q1045" s="4" t="s">
        <v>2934</v>
      </c>
      <c r="R1045" s="4" t="s">
        <v>2934</v>
      </c>
      <c r="S1045" s="3" t="s">
        <v>4782</v>
      </c>
      <c r="T1045" s="4">
        <v>14.26</v>
      </c>
      <c r="U1045" s="4">
        <v>414.52255678</v>
      </c>
      <c r="V1045" s="10" t="s">
        <v>2934</v>
      </c>
      <c r="W1045" s="4">
        <v>6.1711079943899003</v>
      </c>
      <c r="X1045" s="4">
        <v>18.59</v>
      </c>
      <c r="Y1045" s="4">
        <v>10.74</v>
      </c>
      <c r="Z1045" s="4">
        <v>16.390805</v>
      </c>
      <c r="AA1045" s="10">
        <v>13.082568807299999</v>
      </c>
      <c r="AB1045" s="10">
        <v>18.2236421725</v>
      </c>
      <c r="AC1045" s="4" t="s">
        <v>2934</v>
      </c>
      <c r="AD1045" s="4" t="s">
        <v>2934</v>
      </c>
      <c r="AE1045" s="4" t="s">
        <v>2934</v>
      </c>
      <c r="AF1045" s="4" t="s">
        <v>2934</v>
      </c>
      <c r="AG1045" s="4" t="s">
        <v>2934</v>
      </c>
      <c r="AH1045" s="4" t="s">
        <v>2934</v>
      </c>
      <c r="AI1045" s="4">
        <v>0.62156699999999998</v>
      </c>
      <c r="AJ1045" s="4">
        <v>0.63966299999999998</v>
      </c>
    </row>
    <row r="1046" spans="1:36" x14ac:dyDescent="0.3">
      <c r="A1046" s="1" t="s">
        <v>1040</v>
      </c>
      <c r="B1046" s="2">
        <v>4988646</v>
      </c>
      <c r="C1046" s="3" t="s">
        <v>2935</v>
      </c>
      <c r="D1046" s="4">
        <v>47140.195206960001</v>
      </c>
      <c r="E1046" s="3" t="s">
        <v>2925</v>
      </c>
      <c r="F1046" s="3" t="s">
        <v>2980</v>
      </c>
      <c r="G1046" s="3" t="s">
        <v>2981</v>
      </c>
      <c r="H1046" s="3" t="s">
        <v>2982</v>
      </c>
      <c r="I1046" s="3" t="s">
        <v>3451</v>
      </c>
      <c r="J1046" s="4">
        <v>48.932699999999997</v>
      </c>
      <c r="K1046" s="4">
        <v>14.198223</v>
      </c>
      <c r="L1046" s="4">
        <v>0.53536899999999998</v>
      </c>
      <c r="M1046" s="4">
        <v>-4.6559359999999996</v>
      </c>
      <c r="N1046" s="4" t="s">
        <v>2924</v>
      </c>
      <c r="O1046" s="4">
        <v>73.224558000000002</v>
      </c>
      <c r="P1046" s="4">
        <v>4.5958379999999996</v>
      </c>
      <c r="Q1046" s="4">
        <v>25.933036999999999</v>
      </c>
      <c r="R1046" s="4" t="s">
        <v>2934</v>
      </c>
      <c r="S1046" s="3" t="s">
        <v>4783</v>
      </c>
      <c r="T1046" s="4">
        <v>264.77999999999997</v>
      </c>
      <c r="U1046" s="4">
        <v>47140.195206960001</v>
      </c>
      <c r="V1046" s="10">
        <v>52981.195205999997</v>
      </c>
      <c r="W1046" s="4">
        <v>0</v>
      </c>
      <c r="X1046" s="4">
        <v>284.79000000000002</v>
      </c>
      <c r="Y1046" s="4">
        <v>158.4265</v>
      </c>
      <c r="Z1046" s="4" t="s">
        <v>2924</v>
      </c>
      <c r="AA1046" s="10">
        <v>31.4357287869</v>
      </c>
      <c r="AB1046" s="10">
        <v>45.559740592600001</v>
      </c>
      <c r="AC1046" s="4">
        <v>3.904576</v>
      </c>
      <c r="AD1046" s="4">
        <v>3.4270419511958998</v>
      </c>
      <c r="AE1046" s="4">
        <v>3.7483058986755</v>
      </c>
      <c r="AF1046" s="4">
        <v>25.933036999999999</v>
      </c>
      <c r="AG1046" s="4">
        <v>17.9934887451865</v>
      </c>
      <c r="AH1046" s="4">
        <v>21.040904526543699</v>
      </c>
      <c r="AI1046" s="4">
        <v>4.5958379999999996</v>
      </c>
      <c r="AJ1046" s="4" t="s">
        <v>2924</v>
      </c>
    </row>
    <row r="1047" spans="1:36" x14ac:dyDescent="0.3">
      <c r="A1047" s="1" t="s">
        <v>1041</v>
      </c>
      <c r="B1047" s="2">
        <v>28160140</v>
      </c>
      <c r="C1047" s="3" t="s">
        <v>2919</v>
      </c>
      <c r="D1047" s="4">
        <v>2504.5157600100001</v>
      </c>
      <c r="E1047" s="3" t="s">
        <v>2930</v>
      </c>
      <c r="F1047" s="3" t="s">
        <v>2953</v>
      </c>
      <c r="G1047" s="3" t="s">
        <v>2953</v>
      </c>
      <c r="H1047" s="3" t="s">
        <v>3040</v>
      </c>
      <c r="I1047" s="3" t="s">
        <v>3211</v>
      </c>
      <c r="J1047" s="4">
        <v>-14.047822</v>
      </c>
      <c r="K1047" s="4">
        <v>21.557970999999998</v>
      </c>
      <c r="L1047" s="4">
        <v>-9.9731660000000009</v>
      </c>
      <c r="M1047" s="4">
        <v>0.75075099999999995</v>
      </c>
      <c r="N1047" s="4">
        <v>124.259259</v>
      </c>
      <c r="O1047" s="4">
        <v>13.348806</v>
      </c>
      <c r="P1047" s="4">
        <v>2.9707789999999998</v>
      </c>
      <c r="Q1047" s="4" t="s">
        <v>2924</v>
      </c>
      <c r="R1047" s="4">
        <v>10.186522999999999</v>
      </c>
      <c r="S1047" s="3" t="s">
        <v>4784</v>
      </c>
      <c r="T1047" s="4">
        <v>20.13</v>
      </c>
      <c r="U1047" s="4">
        <v>2504.5157600100001</v>
      </c>
      <c r="V1047" s="10">
        <v>1824.8677600000001</v>
      </c>
      <c r="W1047" s="4">
        <v>0</v>
      </c>
      <c r="X1047" s="4">
        <v>31.54</v>
      </c>
      <c r="Y1047" s="4">
        <v>15.19</v>
      </c>
      <c r="Z1047" s="4">
        <v>124.259259</v>
      </c>
      <c r="AA1047" s="10">
        <v>26.768617021200001</v>
      </c>
      <c r="AB1047" s="10">
        <v>32.302063609199998</v>
      </c>
      <c r="AC1047" s="4">
        <v>3.840703</v>
      </c>
      <c r="AD1047" s="4">
        <v>3.2058052292668</v>
      </c>
      <c r="AE1047" s="4">
        <v>3.7615990819795999</v>
      </c>
      <c r="AF1047" s="4" t="s">
        <v>2924</v>
      </c>
      <c r="AG1047" s="4">
        <v>16.799703199079399</v>
      </c>
      <c r="AH1047" s="4">
        <v>23.334257735259602</v>
      </c>
      <c r="AI1047" s="4">
        <v>2.9707789999999998</v>
      </c>
      <c r="AJ1047" s="4">
        <v>4.602195</v>
      </c>
    </row>
    <row r="1048" spans="1:36" x14ac:dyDescent="0.3">
      <c r="A1048" s="1" t="s">
        <v>1042</v>
      </c>
      <c r="B1048" s="2">
        <v>4060057</v>
      </c>
      <c r="C1048" s="3" t="s">
        <v>2935</v>
      </c>
      <c r="D1048" s="4">
        <v>6260.5044373000001</v>
      </c>
      <c r="E1048" s="3" t="s">
        <v>3031</v>
      </c>
      <c r="F1048" s="3" t="s">
        <v>3031</v>
      </c>
      <c r="G1048" s="3" t="s">
        <v>3032</v>
      </c>
      <c r="H1048" s="3" t="s">
        <v>3331</v>
      </c>
      <c r="I1048" s="3" t="s">
        <v>3367</v>
      </c>
      <c r="J1048" s="4">
        <v>-20.066942999999998</v>
      </c>
      <c r="K1048" s="4">
        <v>-19.165054999999999</v>
      </c>
      <c r="L1048" s="4">
        <v>-12.325175</v>
      </c>
      <c r="M1048" s="4">
        <v>-6.2616820000000004</v>
      </c>
      <c r="N1048" s="4">
        <v>4.1791669999999996</v>
      </c>
      <c r="O1048" s="4">
        <v>12.638609000000001</v>
      </c>
      <c r="P1048" s="4">
        <v>1.3586739999999999</v>
      </c>
      <c r="Q1048" s="4">
        <v>13.416917</v>
      </c>
      <c r="R1048" s="4">
        <v>13.42362</v>
      </c>
      <c r="S1048" s="3" t="s">
        <v>4785</v>
      </c>
      <c r="T1048" s="4">
        <v>50.15</v>
      </c>
      <c r="U1048" s="4">
        <v>6260.5044373000001</v>
      </c>
      <c r="V1048" s="10">
        <v>10076.104437</v>
      </c>
      <c r="W1048" s="4">
        <v>4.6261216350947203</v>
      </c>
      <c r="X1048" s="4">
        <v>68.72</v>
      </c>
      <c r="Y1048" s="4">
        <v>47.73</v>
      </c>
      <c r="Z1048" s="4">
        <v>4.5590909999999996</v>
      </c>
      <c r="AA1048" s="10">
        <v>11.4138103691</v>
      </c>
      <c r="AB1048" s="10">
        <v>14.934929568999999</v>
      </c>
      <c r="AC1048" s="4">
        <v>2.4175490000000002</v>
      </c>
      <c r="AD1048" s="4">
        <v>2.2283631053506001</v>
      </c>
      <c r="AE1048" s="4">
        <v>2.3074501762756001</v>
      </c>
      <c r="AF1048" s="4">
        <v>13.416917</v>
      </c>
      <c r="AG1048" s="4">
        <v>9.5156974203906994</v>
      </c>
      <c r="AH1048" s="4">
        <v>11.1514168272737</v>
      </c>
      <c r="AI1048" s="4">
        <v>1.3586739999999999</v>
      </c>
      <c r="AJ1048" s="4">
        <v>9.3685779999999994</v>
      </c>
    </row>
    <row r="1049" spans="1:36" x14ac:dyDescent="0.3">
      <c r="A1049" s="1" t="s">
        <v>1043</v>
      </c>
      <c r="B1049" s="2">
        <v>4068469</v>
      </c>
      <c r="C1049" s="3" t="s">
        <v>2935</v>
      </c>
      <c r="D1049" s="4">
        <v>2126.4593750099998</v>
      </c>
      <c r="E1049" s="3" t="s">
        <v>2925</v>
      </c>
      <c r="F1049" s="3" t="s">
        <v>2926</v>
      </c>
      <c r="G1049" s="3" t="s">
        <v>2927</v>
      </c>
      <c r="H1049" s="3" t="s">
        <v>2964</v>
      </c>
      <c r="I1049" s="3" t="s">
        <v>3296</v>
      </c>
      <c r="J1049" s="4">
        <v>-27.779568000000001</v>
      </c>
      <c r="K1049" s="4">
        <v>-20.952380999999999</v>
      </c>
      <c r="L1049" s="4">
        <v>-0.13369</v>
      </c>
      <c r="M1049" s="4">
        <v>2.798165</v>
      </c>
      <c r="N1049" s="4" t="s">
        <v>2924</v>
      </c>
      <c r="O1049" s="4">
        <v>84.566038000000006</v>
      </c>
      <c r="P1049" s="4">
        <v>0.74232299999999996</v>
      </c>
      <c r="Q1049" s="4">
        <v>3.8225380000000002</v>
      </c>
      <c r="R1049" s="4" t="s">
        <v>2924</v>
      </c>
      <c r="S1049" s="3" t="s">
        <v>4786</v>
      </c>
      <c r="T1049" s="4">
        <v>22.41</v>
      </c>
      <c r="U1049" s="4">
        <v>2126.4593750099998</v>
      </c>
      <c r="V1049" s="10">
        <v>4750.4593750000004</v>
      </c>
      <c r="W1049" s="4">
        <v>0</v>
      </c>
      <c r="X1049" s="4">
        <v>35.6</v>
      </c>
      <c r="Y1049" s="4">
        <v>19.329999999999998</v>
      </c>
      <c r="Z1049" s="4" t="s">
        <v>2924</v>
      </c>
      <c r="AA1049" s="10">
        <v>12.9785139283</v>
      </c>
      <c r="AB1049" s="10">
        <v>18.252158331899999</v>
      </c>
      <c r="AC1049" s="4">
        <v>0.58474400000000004</v>
      </c>
      <c r="AD1049" s="4">
        <v>0.57991712369579995</v>
      </c>
      <c r="AE1049" s="4">
        <v>0.58927702913790003</v>
      </c>
      <c r="AF1049" s="4">
        <v>3.8225380000000002</v>
      </c>
      <c r="AG1049" s="4">
        <v>10.1906352077498</v>
      </c>
      <c r="AH1049" s="4">
        <v>12.1119561110256</v>
      </c>
      <c r="AI1049" s="4">
        <v>0.74232299999999996</v>
      </c>
      <c r="AJ1049" s="4">
        <v>1.222119</v>
      </c>
    </row>
    <row r="1050" spans="1:36" x14ac:dyDescent="0.3">
      <c r="A1050" s="1" t="s">
        <v>1044</v>
      </c>
      <c r="B1050" s="2">
        <v>113873</v>
      </c>
      <c r="C1050" s="3" t="s">
        <v>2935</v>
      </c>
      <c r="D1050" s="4">
        <v>39265.971298839999</v>
      </c>
      <c r="E1050" s="3" t="s">
        <v>2925</v>
      </c>
      <c r="F1050" s="3" t="s">
        <v>3011</v>
      </c>
      <c r="G1050" s="3" t="s">
        <v>3443</v>
      </c>
      <c r="H1050" s="3" t="s">
        <v>3444</v>
      </c>
      <c r="I1050" s="3" t="s">
        <v>3445</v>
      </c>
      <c r="J1050" s="5">
        <v>-20</v>
      </c>
      <c r="K1050" s="4">
        <v>-9.1911769999999997</v>
      </c>
      <c r="L1050" s="4">
        <v>-7.9217149999999998</v>
      </c>
      <c r="M1050" s="4">
        <v>-4.9085660000000004</v>
      </c>
      <c r="N1050" s="4" t="s">
        <v>2934</v>
      </c>
      <c r="O1050" s="4">
        <v>6.144279</v>
      </c>
      <c r="P1050" s="5">
        <v>0.88609899999999997</v>
      </c>
      <c r="Q1050" s="4">
        <v>15.821802</v>
      </c>
      <c r="R1050" s="4">
        <v>62.129761000000002</v>
      </c>
      <c r="S1050" s="3" t="s">
        <v>4787</v>
      </c>
      <c r="T1050" s="5">
        <v>9.8800000000000008</v>
      </c>
      <c r="U1050" s="4">
        <v>39265.971298839999</v>
      </c>
      <c r="V1050" s="10">
        <v>170918.97129799999</v>
      </c>
      <c r="W1050" s="4">
        <v>6.0728744939271202</v>
      </c>
      <c r="X1050" s="4">
        <v>14.85</v>
      </c>
      <c r="Y1050" s="4">
        <v>9.49</v>
      </c>
      <c r="Z1050" s="4" t="s">
        <v>2934</v>
      </c>
      <c r="AA1050" s="10">
        <v>5.7268722466000002</v>
      </c>
      <c r="AB1050" s="10">
        <v>5.5073077737</v>
      </c>
      <c r="AC1050" s="4">
        <v>0.93529700000000005</v>
      </c>
      <c r="AD1050" s="4">
        <v>0.95345685087510001</v>
      </c>
      <c r="AE1050" s="4">
        <v>0.97084016256570005</v>
      </c>
      <c r="AF1050" s="4">
        <v>15.821802</v>
      </c>
      <c r="AG1050" s="4">
        <v>13.9925477935325</v>
      </c>
      <c r="AH1050" s="4">
        <v>12.579133122207899</v>
      </c>
      <c r="AI1050" s="5">
        <v>0.88609899999999997</v>
      </c>
      <c r="AJ1050" s="5">
        <v>0.88609899999999997</v>
      </c>
    </row>
    <row r="1051" spans="1:36" x14ac:dyDescent="0.3">
      <c r="A1051" s="1" t="s">
        <v>1045</v>
      </c>
      <c r="B1051" s="2">
        <v>4359623</v>
      </c>
      <c r="C1051" s="3" t="s">
        <v>2935</v>
      </c>
      <c r="D1051" s="4">
        <v>1315.39179816</v>
      </c>
      <c r="E1051" s="3" t="s">
        <v>2976</v>
      </c>
      <c r="F1051" s="3" t="s">
        <v>3316</v>
      </c>
      <c r="G1051" s="3" t="s">
        <v>3316</v>
      </c>
      <c r="H1051" s="3" t="s">
        <v>3452</v>
      </c>
      <c r="I1051" s="3" t="s">
        <v>3453</v>
      </c>
      <c r="J1051" s="4">
        <v>-23.331364000000001</v>
      </c>
      <c r="K1051" s="4">
        <v>-21.901323999999999</v>
      </c>
      <c r="L1051" s="4">
        <v>-10.204082</v>
      </c>
      <c r="M1051" s="4">
        <v>-6.7528740000000003</v>
      </c>
      <c r="N1051" s="5">
        <v>6.49</v>
      </c>
      <c r="O1051" s="4" t="s">
        <v>2934</v>
      </c>
      <c r="P1051" s="4" t="s">
        <v>2934</v>
      </c>
      <c r="Q1051" s="4" t="s">
        <v>2934</v>
      </c>
      <c r="R1051" s="4" t="s">
        <v>2934</v>
      </c>
      <c r="S1051" s="3" t="s">
        <v>4788</v>
      </c>
      <c r="T1051" s="4">
        <v>25.96</v>
      </c>
      <c r="U1051" s="4">
        <v>1315.39179816</v>
      </c>
      <c r="V1051" s="10">
        <v>1551.791798</v>
      </c>
      <c r="W1051" s="4">
        <v>0</v>
      </c>
      <c r="X1051" s="4">
        <v>40.92</v>
      </c>
      <c r="Y1051" s="4">
        <v>25.33</v>
      </c>
      <c r="Z1051" s="5" t="s">
        <v>2934</v>
      </c>
      <c r="AA1051" s="10">
        <v>6.8174417261000002</v>
      </c>
      <c r="AB1051" s="10">
        <v>6.8174417261000002</v>
      </c>
      <c r="AC1051" s="4" t="s">
        <v>2934</v>
      </c>
      <c r="AD1051" s="4">
        <v>0.95048430671549999</v>
      </c>
      <c r="AE1051" s="4">
        <v>0.95048430671549999</v>
      </c>
      <c r="AF1051" s="4" t="s">
        <v>2934</v>
      </c>
      <c r="AG1051" s="4">
        <v>5.9693320502163996</v>
      </c>
      <c r="AH1051" s="4">
        <v>5.9693320502163996</v>
      </c>
      <c r="AI1051" s="4" t="s">
        <v>2934</v>
      </c>
      <c r="AJ1051" s="4" t="s">
        <v>2934</v>
      </c>
    </row>
    <row r="1052" spans="1:36" x14ac:dyDescent="0.3">
      <c r="A1052" s="1" t="s">
        <v>1046</v>
      </c>
      <c r="B1052" s="2">
        <v>4963369</v>
      </c>
      <c r="C1052" s="3" t="s">
        <v>2919</v>
      </c>
      <c r="D1052" s="4">
        <v>3321.0832288000001</v>
      </c>
      <c r="E1052" s="3" t="s">
        <v>2945</v>
      </c>
      <c r="F1052" s="3" t="s">
        <v>2990</v>
      </c>
      <c r="G1052" s="3" t="s">
        <v>2990</v>
      </c>
      <c r="H1052" s="3" t="s">
        <v>2991</v>
      </c>
      <c r="I1052" s="3" t="s">
        <v>2992</v>
      </c>
      <c r="J1052" s="4">
        <v>3.6249400000000001</v>
      </c>
      <c r="K1052" s="4">
        <v>-2.4123809999999999</v>
      </c>
      <c r="L1052" s="4">
        <v>8.1190119999999997</v>
      </c>
      <c r="M1052" s="4">
        <v>0.89411799999999997</v>
      </c>
      <c r="N1052" s="4">
        <v>24.886825000000002</v>
      </c>
      <c r="O1052" s="4">
        <v>66.172839999999994</v>
      </c>
      <c r="P1052" s="4">
        <v>3.4774150000000001</v>
      </c>
      <c r="Q1052" s="4">
        <v>32.668532999999996</v>
      </c>
      <c r="R1052" s="4">
        <v>43.919389000000002</v>
      </c>
      <c r="S1052" s="3" t="s">
        <v>4789</v>
      </c>
      <c r="T1052" s="4">
        <v>42.88</v>
      </c>
      <c r="U1052" s="4">
        <v>3321.0832288000001</v>
      </c>
      <c r="V1052" s="10">
        <v>3008.445228</v>
      </c>
      <c r="W1052" s="4">
        <v>0</v>
      </c>
      <c r="X1052" s="4">
        <v>63.625</v>
      </c>
      <c r="Y1052" s="4">
        <v>37.21</v>
      </c>
      <c r="Z1052" s="4">
        <v>24.886825000000002</v>
      </c>
      <c r="AA1052" s="10">
        <v>29.1482564067</v>
      </c>
      <c r="AB1052" s="10">
        <v>36.719245063199999</v>
      </c>
      <c r="AC1052" s="4">
        <v>4.0529840000000004</v>
      </c>
      <c r="AD1052" s="4">
        <v>3.7464240867387999</v>
      </c>
      <c r="AE1052" s="4">
        <v>3.9355806621000999</v>
      </c>
      <c r="AF1052" s="4">
        <v>32.668532999999996</v>
      </c>
      <c r="AG1052" s="4">
        <v>18.117859638684099</v>
      </c>
      <c r="AH1052" s="4">
        <v>24.073980910269899</v>
      </c>
      <c r="AI1052" s="4">
        <v>3.4774150000000001</v>
      </c>
      <c r="AJ1052" s="4">
        <v>4.4643410000000001</v>
      </c>
    </row>
    <row r="1053" spans="1:36" x14ac:dyDescent="0.3">
      <c r="A1053" s="1" t="s">
        <v>1047</v>
      </c>
      <c r="B1053" s="2">
        <v>4996388</v>
      </c>
      <c r="C1053" s="3" t="s">
        <v>2919</v>
      </c>
      <c r="D1053" s="4">
        <v>23190.508035499999</v>
      </c>
      <c r="E1053" s="3" t="s">
        <v>3102</v>
      </c>
      <c r="F1053" s="3" t="s">
        <v>3103</v>
      </c>
      <c r="G1053" s="3" t="s">
        <v>3196</v>
      </c>
      <c r="H1053" s="3" t="s">
        <v>3197</v>
      </c>
      <c r="I1053" s="3" t="s">
        <v>3416</v>
      </c>
      <c r="J1053" s="4">
        <v>47.142411000000003</v>
      </c>
      <c r="K1053" s="4">
        <v>21.227325</v>
      </c>
      <c r="L1053" s="4">
        <v>12.085167</v>
      </c>
      <c r="M1053" s="4">
        <v>-0.90440600000000004</v>
      </c>
      <c r="N1053" s="4">
        <v>81.655113</v>
      </c>
      <c r="O1053" s="4">
        <v>46.191175999999999</v>
      </c>
      <c r="P1053" s="4">
        <v>3.0660850000000002</v>
      </c>
      <c r="Q1053" s="4">
        <v>30.144611999999999</v>
      </c>
      <c r="R1053" s="4">
        <v>56.156858999999997</v>
      </c>
      <c r="S1053" s="3" t="s">
        <v>4790</v>
      </c>
      <c r="T1053" s="4">
        <v>94.23</v>
      </c>
      <c r="U1053" s="4">
        <v>23190.508035499999</v>
      </c>
      <c r="V1053" s="10">
        <v>23452.508034999999</v>
      </c>
      <c r="W1053" s="4">
        <v>0</v>
      </c>
      <c r="X1053" s="4">
        <v>96.894999999999996</v>
      </c>
      <c r="Y1053" s="4">
        <v>61.44</v>
      </c>
      <c r="Z1053" s="4">
        <v>81.655113</v>
      </c>
      <c r="AA1053" s="10">
        <v>110.4042179261</v>
      </c>
      <c r="AB1053" s="10">
        <v>74.727000214100002</v>
      </c>
      <c r="AC1053" s="4">
        <v>6.3112240000000002</v>
      </c>
      <c r="AD1053" s="4">
        <v>5.9488790593365</v>
      </c>
      <c r="AE1053" s="4">
        <v>6.1709956847671004</v>
      </c>
      <c r="AF1053" s="4">
        <v>30.144611999999999</v>
      </c>
      <c r="AG1053" s="4">
        <v>23.2315412305853</v>
      </c>
      <c r="AH1053" s="4">
        <v>27.9686548377355</v>
      </c>
      <c r="AI1053" s="4">
        <v>3.0660850000000002</v>
      </c>
      <c r="AJ1053" s="4">
        <v>33.810549000000002</v>
      </c>
    </row>
    <row r="1054" spans="1:36" x14ac:dyDescent="0.3">
      <c r="A1054" s="1" t="s">
        <v>1048</v>
      </c>
      <c r="B1054" s="2">
        <v>4868602</v>
      </c>
      <c r="C1054" s="3" t="s">
        <v>2919</v>
      </c>
      <c r="D1054" s="4">
        <v>74491.537718620006</v>
      </c>
      <c r="E1054" s="3" t="s">
        <v>2945</v>
      </c>
      <c r="F1054" s="3" t="s">
        <v>2946</v>
      </c>
      <c r="G1054" s="3" t="s">
        <v>2947</v>
      </c>
      <c r="H1054" s="3" t="s">
        <v>2948</v>
      </c>
      <c r="I1054" s="3" t="s">
        <v>2949</v>
      </c>
      <c r="J1054" s="4">
        <v>63.978403999999998</v>
      </c>
      <c r="K1054" s="4">
        <v>26.582443000000001</v>
      </c>
      <c r="L1054" s="4">
        <v>5.1270959999999999</v>
      </c>
      <c r="M1054" s="4">
        <v>-0.77590599999999998</v>
      </c>
      <c r="N1054" s="4">
        <v>97.19</v>
      </c>
      <c r="O1054" s="4">
        <v>44.623508000000001</v>
      </c>
      <c r="P1054" s="4">
        <v>81.947722999999996</v>
      </c>
      <c r="Q1054" s="4">
        <v>40.802064999999999</v>
      </c>
      <c r="R1054" s="4">
        <v>43.262217999999997</v>
      </c>
      <c r="S1054" s="3" t="s">
        <v>4791</v>
      </c>
      <c r="T1054" s="4">
        <v>97.19</v>
      </c>
      <c r="U1054" s="4">
        <v>74491.537718620006</v>
      </c>
      <c r="V1054" s="10">
        <v>71867.737718000004</v>
      </c>
      <c r="W1054" s="4">
        <v>0</v>
      </c>
      <c r="X1054" s="4">
        <v>100.59</v>
      </c>
      <c r="Y1054" s="4">
        <v>54.57</v>
      </c>
      <c r="Z1054" s="4">
        <v>97.19</v>
      </c>
      <c r="AA1054" s="10">
        <v>41.238119484000002</v>
      </c>
      <c r="AB1054" s="10">
        <v>43.212264297700003</v>
      </c>
      <c r="AC1054" s="4">
        <v>12.584531</v>
      </c>
      <c r="AD1054" s="4">
        <v>11.189164393771801</v>
      </c>
      <c r="AE1054" s="4">
        <v>12.222519386054</v>
      </c>
      <c r="AF1054" s="4">
        <v>40.802064999999999</v>
      </c>
      <c r="AG1054" s="4">
        <v>32.581635600630797</v>
      </c>
      <c r="AH1054" s="4">
        <v>34.284845775235297</v>
      </c>
      <c r="AI1054" s="4">
        <v>81.947722999999996</v>
      </c>
      <c r="AJ1054" s="4">
        <v>127.54593199999999</v>
      </c>
    </row>
    <row r="1055" spans="1:36" x14ac:dyDescent="0.3">
      <c r="A1055" s="1" t="s">
        <v>1049</v>
      </c>
      <c r="B1055" s="2">
        <v>4992262</v>
      </c>
      <c r="C1055" s="3" t="s">
        <v>2935</v>
      </c>
      <c r="D1055" s="4">
        <v>25830.373449300001</v>
      </c>
      <c r="E1055" s="3" t="s">
        <v>2936</v>
      </c>
      <c r="F1055" s="3" t="s">
        <v>2937</v>
      </c>
      <c r="G1055" s="3" t="s">
        <v>3044</v>
      </c>
      <c r="H1055" s="3" t="s">
        <v>3066</v>
      </c>
      <c r="I1055" s="3" t="s">
        <v>3183</v>
      </c>
      <c r="J1055" s="4">
        <v>2.1402109999999999</v>
      </c>
      <c r="K1055" s="4">
        <v>-2.4757660000000001</v>
      </c>
      <c r="L1055" s="4">
        <v>-1.716172</v>
      </c>
      <c r="M1055" s="4">
        <v>-3.1355710000000001</v>
      </c>
      <c r="N1055" s="4">
        <v>37.225000000000001</v>
      </c>
      <c r="O1055" s="4">
        <v>19.292563000000001</v>
      </c>
      <c r="P1055" s="4">
        <v>2.44692</v>
      </c>
      <c r="Q1055" s="4">
        <v>16.633232</v>
      </c>
      <c r="R1055" s="4">
        <v>24.14443</v>
      </c>
      <c r="S1055" s="3" t="s">
        <v>4792</v>
      </c>
      <c r="T1055" s="4">
        <v>74.45</v>
      </c>
      <c r="U1055" s="4">
        <v>25830.373449300001</v>
      </c>
      <c r="V1055" s="10">
        <v>29066.573449</v>
      </c>
      <c r="W1055" s="4">
        <v>0.42981867024848902</v>
      </c>
      <c r="X1055" s="4">
        <v>87.1</v>
      </c>
      <c r="Y1055" s="4">
        <v>66.150000000000006</v>
      </c>
      <c r="Z1055" s="4">
        <v>37.225000000000001</v>
      </c>
      <c r="AA1055" s="10">
        <v>18.163409695199999</v>
      </c>
      <c r="AB1055" s="10">
        <v>19.3416311398</v>
      </c>
      <c r="AC1055" s="4">
        <v>4.691789</v>
      </c>
      <c r="AD1055" s="4">
        <v>4.5244853556260001</v>
      </c>
      <c r="AE1055" s="4">
        <v>4.6548982926631002</v>
      </c>
      <c r="AF1055" s="4">
        <v>16.633232</v>
      </c>
      <c r="AG1055" s="4">
        <v>15.632563089560801</v>
      </c>
      <c r="AH1055" s="4">
        <v>16.430827171927699</v>
      </c>
      <c r="AI1055" s="4">
        <v>2.44692</v>
      </c>
      <c r="AJ1055" s="4" t="s">
        <v>2924</v>
      </c>
    </row>
    <row r="1056" spans="1:36" x14ac:dyDescent="0.3">
      <c r="A1056" s="1" t="s">
        <v>1050</v>
      </c>
      <c r="B1056" s="2">
        <v>111746423</v>
      </c>
      <c r="C1056" s="3" t="s">
        <v>2919</v>
      </c>
      <c r="D1056" s="4">
        <v>1727.6220000000001</v>
      </c>
      <c r="E1056" s="3" t="s">
        <v>2920</v>
      </c>
      <c r="F1056" s="3" t="s">
        <v>2921</v>
      </c>
      <c r="G1056" s="3" t="s">
        <v>2922</v>
      </c>
      <c r="H1056" s="3" t="s">
        <v>2922</v>
      </c>
      <c r="I1056" s="3" t="s">
        <v>3210</v>
      </c>
      <c r="J1056" s="4">
        <v>-44.734577000000002</v>
      </c>
      <c r="K1056" s="4">
        <v>-19.414225999999999</v>
      </c>
      <c r="L1056" s="4">
        <v>0.57441299999999995</v>
      </c>
      <c r="M1056" s="4">
        <v>-3.7</v>
      </c>
      <c r="N1056" s="4" t="s">
        <v>2924</v>
      </c>
      <c r="O1056" s="4">
        <v>7.6398250000000001</v>
      </c>
      <c r="P1056" s="4">
        <v>1.1414690000000001</v>
      </c>
      <c r="Q1056" s="4">
        <v>50.183982</v>
      </c>
      <c r="R1056" s="4">
        <v>6.4107000000000003</v>
      </c>
      <c r="S1056" s="3" t="s">
        <v>4793</v>
      </c>
      <c r="T1056" s="4">
        <v>19.260000000000002</v>
      </c>
      <c r="U1056" s="4">
        <v>1727.6220000000001</v>
      </c>
      <c r="V1056" s="10">
        <v>2829.1219999999998</v>
      </c>
      <c r="W1056" s="4">
        <v>0</v>
      </c>
      <c r="X1056" s="4">
        <v>41.02</v>
      </c>
      <c r="Y1056" s="4">
        <v>16.53</v>
      </c>
      <c r="Z1056" s="4" t="s">
        <v>2924</v>
      </c>
      <c r="AA1056" s="10">
        <v>15.8050221565</v>
      </c>
      <c r="AB1056" s="10">
        <v>36.956730307900003</v>
      </c>
      <c r="AC1056" s="4">
        <v>0.95077400000000001</v>
      </c>
      <c r="AD1056" s="4">
        <v>1.0410431501688999</v>
      </c>
      <c r="AE1056" s="4">
        <v>1.0465956860986001</v>
      </c>
      <c r="AF1056" s="4">
        <v>50.183982</v>
      </c>
      <c r="AG1056" s="4">
        <v>10.537995676963501</v>
      </c>
      <c r="AH1056" s="4">
        <v>12.7736347654719</v>
      </c>
      <c r="AI1056" s="4">
        <v>1.1414690000000001</v>
      </c>
      <c r="AJ1056" s="4" t="s">
        <v>2924</v>
      </c>
    </row>
    <row r="1057" spans="1:36" x14ac:dyDescent="0.3">
      <c r="A1057" s="1" t="s">
        <v>1051</v>
      </c>
      <c r="B1057" s="2">
        <v>4397057</v>
      </c>
      <c r="C1057" s="3" t="s">
        <v>2935</v>
      </c>
      <c r="D1057" s="4">
        <v>8654.7997117699997</v>
      </c>
      <c r="E1057" s="3" t="s">
        <v>2936</v>
      </c>
      <c r="F1057" s="3" t="s">
        <v>2937</v>
      </c>
      <c r="G1057" s="3" t="s">
        <v>2943</v>
      </c>
      <c r="H1057" s="3" t="s">
        <v>2943</v>
      </c>
      <c r="I1057" s="3" t="s">
        <v>3454</v>
      </c>
      <c r="J1057" s="4">
        <v>-9.8706340000000008</v>
      </c>
      <c r="K1057" s="4">
        <v>-19.521774000000001</v>
      </c>
      <c r="L1057" s="4">
        <v>-6.9826439999999996</v>
      </c>
      <c r="M1057" s="4">
        <v>-8.1476600000000001</v>
      </c>
      <c r="N1057" s="4">
        <v>19.641950999999999</v>
      </c>
      <c r="O1057" s="4">
        <v>21.710813000000002</v>
      </c>
      <c r="P1057" s="4">
        <v>3.6122779999999999</v>
      </c>
      <c r="Q1057" s="4">
        <v>11.013280999999999</v>
      </c>
      <c r="R1057" s="4">
        <v>30.188694000000002</v>
      </c>
      <c r="S1057" s="3" t="s">
        <v>4794</v>
      </c>
      <c r="T1057" s="4">
        <v>69.67</v>
      </c>
      <c r="U1057" s="4">
        <v>8654.7997117699997</v>
      </c>
      <c r="V1057" s="10">
        <v>11215.099711000001</v>
      </c>
      <c r="W1057" s="4">
        <v>1.43533802210421</v>
      </c>
      <c r="X1057" s="4">
        <v>90.534999999999997</v>
      </c>
      <c r="Y1057" s="4">
        <v>62.54</v>
      </c>
      <c r="Z1057" s="4">
        <v>19.641950999999999</v>
      </c>
      <c r="AA1057" s="10">
        <v>15.7735063053</v>
      </c>
      <c r="AB1057" s="10">
        <v>16.628835886000001</v>
      </c>
      <c r="AC1057" s="4">
        <v>2.4035280000000001</v>
      </c>
      <c r="AD1057" s="4">
        <v>2.3605564378768999</v>
      </c>
      <c r="AE1057" s="4">
        <v>2.4067100907843</v>
      </c>
      <c r="AF1057" s="4">
        <v>11.013280999999999</v>
      </c>
      <c r="AG1057" s="4">
        <v>11.1274653575764</v>
      </c>
      <c r="AH1057" s="4">
        <v>11.563259033567601</v>
      </c>
      <c r="AI1057" s="4">
        <v>3.6122779999999999</v>
      </c>
      <c r="AJ1057" s="4" t="s">
        <v>2924</v>
      </c>
    </row>
    <row r="1058" spans="1:36" x14ac:dyDescent="0.3">
      <c r="A1058" s="1" t="s">
        <v>1052</v>
      </c>
      <c r="B1058" s="2">
        <v>4094244</v>
      </c>
      <c r="C1058" s="3" t="s">
        <v>2919</v>
      </c>
      <c r="D1058" s="4">
        <v>837.65111022999997</v>
      </c>
      <c r="E1058" s="3" t="s">
        <v>2936</v>
      </c>
      <c r="F1058" s="3" t="s">
        <v>3056</v>
      </c>
      <c r="G1058" s="3" t="s">
        <v>3057</v>
      </c>
      <c r="H1058" s="3" t="s">
        <v>3057</v>
      </c>
      <c r="I1058" s="3" t="s">
        <v>3436</v>
      </c>
      <c r="J1058" s="4">
        <v>-55.906112</v>
      </c>
      <c r="K1058" s="4">
        <v>-19.504729999999999</v>
      </c>
      <c r="L1058" s="4">
        <v>-17.200915999999999</v>
      </c>
      <c r="M1058" s="4">
        <v>-11.906212</v>
      </c>
      <c r="N1058" s="4" t="s">
        <v>2924</v>
      </c>
      <c r="O1058" s="4" t="s">
        <v>2924</v>
      </c>
      <c r="P1058" s="4">
        <v>3.6713200000000001</v>
      </c>
      <c r="Q1058" s="4">
        <v>3.7052360000000002</v>
      </c>
      <c r="R1058" s="4">
        <v>15.403547</v>
      </c>
      <c r="S1058" s="3" t="s">
        <v>4795</v>
      </c>
      <c r="T1058" s="4">
        <v>28.93</v>
      </c>
      <c r="U1058" s="4">
        <v>837.65111022999997</v>
      </c>
      <c r="V1058" s="10">
        <v>2899.6581099999999</v>
      </c>
      <c r="W1058" s="4">
        <v>0</v>
      </c>
      <c r="X1058" s="4">
        <v>67.1999</v>
      </c>
      <c r="Y1058" s="5">
        <v>11.210100000000001</v>
      </c>
      <c r="Z1058" s="4" t="s">
        <v>2924</v>
      </c>
      <c r="AA1058" s="10" t="s">
        <v>2924</v>
      </c>
      <c r="AB1058" s="10" t="s">
        <v>2924</v>
      </c>
      <c r="AC1058" s="4">
        <v>1.330214</v>
      </c>
      <c r="AD1058" s="4">
        <v>1.0725174249149001</v>
      </c>
      <c r="AE1058" s="4">
        <v>1.1558012959256001</v>
      </c>
      <c r="AF1058" s="4">
        <v>3.7052360000000002</v>
      </c>
      <c r="AG1058" s="4">
        <v>8.2362611770720999</v>
      </c>
      <c r="AH1058" s="4">
        <v>9.7429510174184006</v>
      </c>
      <c r="AI1058" s="4">
        <v>3.6713200000000001</v>
      </c>
      <c r="AJ1058" s="4" t="s">
        <v>2924</v>
      </c>
    </row>
    <row r="1059" spans="1:36" x14ac:dyDescent="0.3">
      <c r="A1059" s="1" t="s">
        <v>1053</v>
      </c>
      <c r="B1059" s="2">
        <v>4625481</v>
      </c>
      <c r="C1059" s="3" t="s">
        <v>2935</v>
      </c>
      <c r="D1059" s="4">
        <v>2627.2898993600002</v>
      </c>
      <c r="E1059" s="3" t="s">
        <v>2976</v>
      </c>
      <c r="F1059" s="3" t="s">
        <v>2977</v>
      </c>
      <c r="G1059" s="3" t="s">
        <v>3133</v>
      </c>
      <c r="H1059" s="3" t="s">
        <v>3423</v>
      </c>
      <c r="I1059" s="3" t="s">
        <v>2979</v>
      </c>
      <c r="J1059" s="4">
        <v>7.2246350000000001</v>
      </c>
      <c r="K1059" s="4">
        <v>-8.8284660000000006</v>
      </c>
      <c r="L1059" s="4">
        <v>-6.2154699999999998</v>
      </c>
      <c r="M1059" s="4">
        <v>-5.4646710000000001</v>
      </c>
      <c r="N1059" s="4">
        <v>25.383177570093501</v>
      </c>
      <c r="O1059" s="4">
        <v>17.006888</v>
      </c>
      <c r="P1059" s="5">
        <v>1.937924</v>
      </c>
      <c r="Q1059" s="4">
        <v>18.301244000000001</v>
      </c>
      <c r="R1059" s="4">
        <v>23.819248000000002</v>
      </c>
      <c r="S1059" s="3" t="s">
        <v>4796</v>
      </c>
      <c r="T1059" s="4">
        <v>27.16</v>
      </c>
      <c r="U1059" s="4">
        <v>2627.2898993600002</v>
      </c>
      <c r="V1059" s="10">
        <v>3714.3288990000001</v>
      </c>
      <c r="W1059" s="4">
        <v>5.2282768777614104</v>
      </c>
      <c r="X1059" s="4">
        <v>30.93</v>
      </c>
      <c r="Y1059" s="4">
        <v>22.38</v>
      </c>
      <c r="Z1059" s="4">
        <v>25.383178000000001</v>
      </c>
      <c r="AA1059" s="10">
        <v>24.426657073400001</v>
      </c>
      <c r="AB1059" s="10">
        <v>25.3098499673</v>
      </c>
      <c r="AC1059" s="4">
        <v>14.022684999999999</v>
      </c>
      <c r="AD1059" s="4">
        <v>13.6644877981484</v>
      </c>
      <c r="AE1059" s="4">
        <v>14.3794680424103</v>
      </c>
      <c r="AF1059" s="4">
        <v>18.301244000000001</v>
      </c>
      <c r="AG1059" s="4">
        <v>16.8264855465405</v>
      </c>
      <c r="AH1059" s="4">
        <v>18.1552084924441</v>
      </c>
      <c r="AI1059" s="5">
        <v>1.937924</v>
      </c>
      <c r="AJ1059" s="4">
        <v>2.1000540000000001</v>
      </c>
    </row>
    <row r="1060" spans="1:36" x14ac:dyDescent="0.3">
      <c r="A1060" s="1" t="s">
        <v>1054</v>
      </c>
      <c r="B1060" s="2">
        <v>13518181</v>
      </c>
      <c r="C1060" s="3" t="s">
        <v>2919</v>
      </c>
      <c r="D1060" s="4">
        <v>21943.6696434</v>
      </c>
      <c r="E1060" s="3" t="s">
        <v>3102</v>
      </c>
      <c r="F1060" s="3" t="s">
        <v>3103</v>
      </c>
      <c r="G1060" s="3" t="s">
        <v>3292</v>
      </c>
      <c r="H1060" s="3" t="s">
        <v>3455</v>
      </c>
      <c r="I1060" s="3" t="s">
        <v>3456</v>
      </c>
      <c r="J1060" s="4">
        <v>66.152298000000002</v>
      </c>
      <c r="K1060" s="4">
        <v>23.178314</v>
      </c>
      <c r="L1060" s="4">
        <v>8.380744</v>
      </c>
      <c r="M1060" s="4">
        <v>5.2039080000000002</v>
      </c>
      <c r="N1060" s="4">
        <v>12.3825</v>
      </c>
      <c r="O1060" s="4">
        <v>14.039116</v>
      </c>
      <c r="P1060" s="4">
        <v>2.0110440000000001</v>
      </c>
      <c r="Q1060" s="4">
        <v>8.4080060000000003</v>
      </c>
      <c r="R1060" s="4">
        <v>17.183664</v>
      </c>
      <c r="S1060" s="3" t="s">
        <v>4797</v>
      </c>
      <c r="T1060" s="4">
        <v>49.53</v>
      </c>
      <c r="U1060" s="4">
        <v>21943.6696434</v>
      </c>
      <c r="V1060" s="10">
        <v>26329.669643000001</v>
      </c>
      <c r="W1060" s="4">
        <v>1.09024833434282</v>
      </c>
      <c r="X1060" s="4">
        <v>50.63</v>
      </c>
      <c r="Y1060" s="4">
        <v>28.285</v>
      </c>
      <c r="Z1060" s="4">
        <v>12.3825</v>
      </c>
      <c r="AA1060" s="10">
        <v>12.581923487199999</v>
      </c>
      <c r="AB1060" s="10">
        <v>12.048485850900001</v>
      </c>
      <c r="AC1060" s="4">
        <v>1.836484</v>
      </c>
      <c r="AD1060" s="4">
        <v>1.6953443683928999</v>
      </c>
      <c r="AE1060" s="4">
        <v>1.6893057344114999</v>
      </c>
      <c r="AF1060" s="4">
        <v>8.4080060000000003</v>
      </c>
      <c r="AG1060" s="4">
        <v>8.5103329094597999</v>
      </c>
      <c r="AH1060" s="4">
        <v>8.2019512207050997</v>
      </c>
      <c r="AI1060" s="4">
        <v>2.0110440000000001</v>
      </c>
      <c r="AJ1060" s="4">
        <v>5.9112070000000001</v>
      </c>
    </row>
    <row r="1061" spans="1:36" x14ac:dyDescent="0.3">
      <c r="A1061" s="1" t="s">
        <v>1055</v>
      </c>
      <c r="B1061" s="2">
        <v>4910403</v>
      </c>
      <c r="C1061" s="3" t="s">
        <v>2919</v>
      </c>
      <c r="D1061" s="4">
        <v>1245.0830385199999</v>
      </c>
      <c r="E1061" s="3" t="s">
        <v>2925</v>
      </c>
      <c r="F1061" s="3" t="s">
        <v>3011</v>
      </c>
      <c r="G1061" s="3" t="s">
        <v>3012</v>
      </c>
      <c r="H1061" s="3" t="s">
        <v>3013</v>
      </c>
      <c r="I1061" s="3" t="s">
        <v>3014</v>
      </c>
      <c r="J1061" s="4">
        <v>-55.969929</v>
      </c>
      <c r="K1061" s="4">
        <v>-30.551034999999999</v>
      </c>
      <c r="L1061" s="4">
        <v>-6.2166410000000001</v>
      </c>
      <c r="M1061" s="4">
        <v>-4.5686900000000001</v>
      </c>
      <c r="N1061" s="4">
        <v>116.22568099999999</v>
      </c>
      <c r="O1061" s="4">
        <v>22.577475</v>
      </c>
      <c r="P1061" s="4">
        <v>1.040114</v>
      </c>
      <c r="Q1061" s="4">
        <v>12.193837</v>
      </c>
      <c r="R1061" s="4">
        <v>50.550196999999997</v>
      </c>
      <c r="S1061" s="3" t="s">
        <v>4798</v>
      </c>
      <c r="T1061" s="4">
        <v>29.87</v>
      </c>
      <c r="U1061" s="4">
        <v>1245.0830385199999</v>
      </c>
      <c r="V1061" s="10">
        <v>2035.2520380000001</v>
      </c>
      <c r="W1061" s="4">
        <v>0</v>
      </c>
      <c r="X1061" s="4">
        <v>70.129599999999996</v>
      </c>
      <c r="Y1061" s="4">
        <v>28.93</v>
      </c>
      <c r="Z1061" s="4">
        <v>116.22568099999999</v>
      </c>
      <c r="AA1061" s="10">
        <v>17.0783304745</v>
      </c>
      <c r="AB1061" s="10">
        <v>22.8888888888</v>
      </c>
      <c r="AC1061" s="4">
        <v>1.4817149999999999</v>
      </c>
      <c r="AD1061" s="4">
        <v>1.4532622253666001</v>
      </c>
      <c r="AE1061" s="4">
        <v>1.4938750728265999</v>
      </c>
      <c r="AF1061" s="4">
        <v>12.193837</v>
      </c>
      <c r="AG1061" s="4">
        <v>10.4880543126331</v>
      </c>
      <c r="AH1061" s="4">
        <v>12.2157513380293</v>
      </c>
      <c r="AI1061" s="4">
        <v>1.040114</v>
      </c>
      <c r="AJ1061" s="4">
        <v>11.801659000000001</v>
      </c>
    </row>
    <row r="1062" spans="1:36" x14ac:dyDescent="0.3">
      <c r="A1062" s="1" t="s">
        <v>1056</v>
      </c>
      <c r="B1062" s="2">
        <v>4368571</v>
      </c>
      <c r="C1062" s="3" t="s">
        <v>2935</v>
      </c>
      <c r="D1062" s="4">
        <v>1036.92720579</v>
      </c>
      <c r="E1062" s="3" t="s">
        <v>2930</v>
      </c>
      <c r="F1062" s="3" t="s">
        <v>2953</v>
      </c>
      <c r="G1062" s="3" t="s">
        <v>3049</v>
      </c>
      <c r="H1062" s="3" t="s">
        <v>3050</v>
      </c>
      <c r="I1062" s="3" t="s">
        <v>2971</v>
      </c>
      <c r="J1062" s="4">
        <v>-11.891515999999999</v>
      </c>
      <c r="K1062" s="5">
        <v>-6.4944649999999999</v>
      </c>
      <c r="L1062" s="4">
        <v>-1.247077</v>
      </c>
      <c r="M1062" s="4">
        <v>-3.5034269999999998</v>
      </c>
      <c r="N1062" s="4">
        <v>15.451219512195101</v>
      </c>
      <c r="O1062" s="4">
        <v>7.4790875166031601</v>
      </c>
      <c r="P1062" s="4">
        <v>0.83680100000000002</v>
      </c>
      <c r="Q1062" s="4" t="s">
        <v>2934</v>
      </c>
      <c r="R1062" s="4" t="s">
        <v>2934</v>
      </c>
      <c r="S1062" s="3" t="s">
        <v>4799</v>
      </c>
      <c r="T1062" s="4">
        <v>12.67</v>
      </c>
      <c r="U1062" s="4">
        <v>1036.92720579</v>
      </c>
      <c r="V1062" s="10" t="s">
        <v>2934</v>
      </c>
      <c r="W1062" s="4">
        <v>11.2075769534333</v>
      </c>
      <c r="X1062" s="4">
        <v>14.57</v>
      </c>
      <c r="Y1062" s="4">
        <v>11.99</v>
      </c>
      <c r="Z1062" s="4">
        <v>15.641975</v>
      </c>
      <c r="AA1062" s="10">
        <v>8.5119247563999991</v>
      </c>
      <c r="AB1062" s="10">
        <v>10.829059829</v>
      </c>
      <c r="AC1062" s="4" t="s">
        <v>2934</v>
      </c>
      <c r="AD1062" s="4" t="s">
        <v>2934</v>
      </c>
      <c r="AE1062" s="4" t="s">
        <v>2934</v>
      </c>
      <c r="AF1062" s="4" t="s">
        <v>2934</v>
      </c>
      <c r="AG1062" s="4" t="s">
        <v>2934</v>
      </c>
      <c r="AH1062" s="4" t="s">
        <v>2934</v>
      </c>
      <c r="AI1062" s="4">
        <v>0.83680100000000002</v>
      </c>
      <c r="AJ1062" s="4">
        <v>0.86466900000000002</v>
      </c>
    </row>
    <row r="1063" spans="1:36" x14ac:dyDescent="0.3">
      <c r="A1063" s="1" t="s">
        <v>1057</v>
      </c>
      <c r="B1063" s="2">
        <v>4991786</v>
      </c>
      <c r="C1063" s="3" t="s">
        <v>2919</v>
      </c>
      <c r="D1063" s="4">
        <v>4494.2650129800004</v>
      </c>
      <c r="E1063" s="3" t="s">
        <v>2936</v>
      </c>
      <c r="F1063" s="3" t="s">
        <v>2937</v>
      </c>
      <c r="G1063" s="3" t="s">
        <v>3044</v>
      </c>
      <c r="H1063" s="3" t="s">
        <v>3066</v>
      </c>
      <c r="I1063" s="3" t="s">
        <v>3256</v>
      </c>
      <c r="J1063" s="4">
        <v>1.6849289999999999</v>
      </c>
      <c r="K1063" s="4">
        <v>-3.8322419999999999</v>
      </c>
      <c r="L1063" s="4">
        <v>-6.1623580000000002</v>
      </c>
      <c r="M1063" s="4">
        <v>-6.4123299999999999</v>
      </c>
      <c r="N1063" s="4">
        <v>24.847183999999999</v>
      </c>
      <c r="O1063" s="4">
        <v>19.836660999999999</v>
      </c>
      <c r="P1063" s="4">
        <v>3.5397630000000002</v>
      </c>
      <c r="Q1063" s="4">
        <v>13.862935</v>
      </c>
      <c r="R1063" s="4">
        <v>21.697876999999998</v>
      </c>
      <c r="S1063" s="3" t="s">
        <v>4800</v>
      </c>
      <c r="T1063" s="5">
        <v>98.37</v>
      </c>
      <c r="U1063" s="4">
        <v>4494.2650129800004</v>
      </c>
      <c r="V1063" s="10">
        <v>4541.6640120000002</v>
      </c>
      <c r="W1063" s="4">
        <v>1.01657009250788</v>
      </c>
      <c r="X1063" s="4">
        <v>111.94</v>
      </c>
      <c r="Y1063" s="4">
        <v>91.45</v>
      </c>
      <c r="Z1063" s="4">
        <v>24.847183999999999</v>
      </c>
      <c r="AA1063" s="10">
        <v>23.658008658</v>
      </c>
      <c r="AB1063" s="10">
        <v>25.8868421052</v>
      </c>
      <c r="AC1063" s="4">
        <v>2.2611479999999999</v>
      </c>
      <c r="AD1063" s="4">
        <v>2.1868786108798002</v>
      </c>
      <c r="AE1063" s="4">
        <v>2.2646296383464999</v>
      </c>
      <c r="AF1063" s="4">
        <v>13.862935</v>
      </c>
      <c r="AG1063" s="4">
        <v>14.3541846144121</v>
      </c>
      <c r="AH1063" s="4">
        <v>14.9741642334322</v>
      </c>
      <c r="AI1063" s="4">
        <v>3.5397630000000002</v>
      </c>
      <c r="AJ1063" s="5">
        <v>6.3183249999999997</v>
      </c>
    </row>
    <row r="1064" spans="1:36" x14ac:dyDescent="0.3">
      <c r="A1064" s="1" t="s">
        <v>1058</v>
      </c>
      <c r="B1064" s="2">
        <v>102719</v>
      </c>
      <c r="C1064" s="3" t="s">
        <v>2935</v>
      </c>
      <c r="D1064" s="4">
        <v>10729.95070173</v>
      </c>
      <c r="E1064" s="3" t="s">
        <v>2930</v>
      </c>
      <c r="F1064" s="3" t="s">
        <v>2953</v>
      </c>
      <c r="G1064" s="3" t="s">
        <v>2954</v>
      </c>
      <c r="H1064" s="3" t="s">
        <v>2955</v>
      </c>
      <c r="I1064" s="3" t="s">
        <v>3097</v>
      </c>
      <c r="J1064" s="4">
        <v>-31.010100999999999</v>
      </c>
      <c r="K1064" s="4">
        <v>-1.537722</v>
      </c>
      <c r="L1064" s="4">
        <v>-5.3142329999999998</v>
      </c>
      <c r="M1064" s="4">
        <v>-6.736459</v>
      </c>
      <c r="N1064" s="4">
        <v>24.105882352941201</v>
      </c>
      <c r="O1064" s="4">
        <v>20.49</v>
      </c>
      <c r="P1064" s="4">
        <v>0.89087000000000005</v>
      </c>
      <c r="Q1064" s="4">
        <v>6.1286449999999997</v>
      </c>
      <c r="R1064" s="4" t="s">
        <v>2924</v>
      </c>
      <c r="S1064" s="3" t="s">
        <v>4801</v>
      </c>
      <c r="T1064" s="4">
        <v>20.49</v>
      </c>
      <c r="U1064" s="4">
        <v>10729.95070173</v>
      </c>
      <c r="V1064" s="10">
        <v>13222.550701</v>
      </c>
      <c r="W1064" s="4">
        <v>6.2469497315763798</v>
      </c>
      <c r="X1064" s="4">
        <v>30.32</v>
      </c>
      <c r="Y1064" s="4">
        <v>18.945</v>
      </c>
      <c r="Z1064" s="4" t="s">
        <v>2934</v>
      </c>
      <c r="AA1064" s="10">
        <v>8.506839931</v>
      </c>
      <c r="AB1064" s="10">
        <v>8.506839931</v>
      </c>
      <c r="AC1064" s="4">
        <v>1.559631</v>
      </c>
      <c r="AD1064" s="4">
        <v>1.532671196453</v>
      </c>
      <c r="AE1064" s="4">
        <v>1.532671196453</v>
      </c>
      <c r="AF1064" s="4">
        <v>6.1286449999999997</v>
      </c>
      <c r="AG1064" s="4">
        <v>6.2849801419393003</v>
      </c>
      <c r="AH1064" s="4">
        <v>6.2849801419393003</v>
      </c>
      <c r="AI1064" s="4">
        <v>0.89087000000000005</v>
      </c>
      <c r="AJ1064" s="4">
        <v>10.244999999999999</v>
      </c>
    </row>
    <row r="1065" spans="1:36" x14ac:dyDescent="0.3">
      <c r="A1065" s="1" t="s">
        <v>1059</v>
      </c>
      <c r="B1065" s="2">
        <v>9344892</v>
      </c>
      <c r="C1065" s="3" t="s">
        <v>2956</v>
      </c>
      <c r="D1065" s="4">
        <v>7708.0810698900004</v>
      </c>
      <c r="E1065" s="3" t="s">
        <v>2930</v>
      </c>
      <c r="F1065" s="3" t="s">
        <v>2953</v>
      </c>
      <c r="G1065" s="3" t="s">
        <v>2954</v>
      </c>
      <c r="H1065" s="3" t="s">
        <v>3244</v>
      </c>
      <c r="I1065" s="3" t="s">
        <v>3155</v>
      </c>
      <c r="J1065" s="4">
        <v>60.103236000000003</v>
      </c>
      <c r="K1065" s="4">
        <v>32.925682000000002</v>
      </c>
      <c r="L1065" s="4">
        <v>3.6345860000000001</v>
      </c>
      <c r="M1065" s="4">
        <v>-3.7684449999999998</v>
      </c>
      <c r="N1065" s="4">
        <v>22.357787540715499</v>
      </c>
      <c r="O1065" s="4">
        <v>11.792533906647099</v>
      </c>
      <c r="P1065" s="4">
        <v>6.1107110000000002</v>
      </c>
      <c r="Q1065" s="4" t="s">
        <v>2934</v>
      </c>
      <c r="R1065" s="4" t="s">
        <v>2934</v>
      </c>
      <c r="S1065" s="3" t="s">
        <v>4802</v>
      </c>
      <c r="T1065" s="4">
        <v>127.17</v>
      </c>
      <c r="U1065" s="4">
        <v>7708.0810698900004</v>
      </c>
      <c r="V1065" s="10" t="s">
        <v>2934</v>
      </c>
      <c r="W1065" s="4">
        <v>0</v>
      </c>
      <c r="X1065" s="4">
        <v>134</v>
      </c>
      <c r="Y1065" s="4">
        <v>64</v>
      </c>
      <c r="Z1065" s="4">
        <v>22.381204</v>
      </c>
      <c r="AA1065" s="10">
        <v>12.2965517241</v>
      </c>
      <c r="AB1065" s="10">
        <v>12.2965517241</v>
      </c>
      <c r="AC1065" s="4" t="s">
        <v>2934</v>
      </c>
      <c r="AD1065" s="4" t="s">
        <v>2934</v>
      </c>
      <c r="AE1065" s="4" t="s">
        <v>2934</v>
      </c>
      <c r="AF1065" s="4" t="s">
        <v>2934</v>
      </c>
      <c r="AG1065" s="4" t="s">
        <v>2934</v>
      </c>
      <c r="AH1065" s="4" t="s">
        <v>2934</v>
      </c>
      <c r="AI1065" s="4">
        <v>6.1107110000000002</v>
      </c>
      <c r="AJ1065" s="4">
        <v>6.6334569999999999</v>
      </c>
    </row>
    <row r="1066" spans="1:36" x14ac:dyDescent="0.3">
      <c r="A1066" s="1" t="s">
        <v>1060</v>
      </c>
      <c r="B1066" s="2">
        <v>4004107</v>
      </c>
      <c r="C1066" s="3" t="s">
        <v>2935</v>
      </c>
      <c r="D1066" s="4">
        <v>55839.010810599997</v>
      </c>
      <c r="E1066" s="3" t="s">
        <v>3031</v>
      </c>
      <c r="F1066" s="3" t="s">
        <v>3031</v>
      </c>
      <c r="G1066" s="3" t="s">
        <v>3051</v>
      </c>
      <c r="H1066" s="3" t="s">
        <v>3457</v>
      </c>
      <c r="I1066" s="3" t="s">
        <v>3458</v>
      </c>
      <c r="J1066" s="4">
        <v>-8.3058049999999994</v>
      </c>
      <c r="K1066" s="4">
        <v>-12.732989</v>
      </c>
      <c r="L1066" s="4">
        <v>-11.075514999999999</v>
      </c>
      <c r="M1066" s="4">
        <v>-6.5640780000000003</v>
      </c>
      <c r="N1066" s="4">
        <v>38.86</v>
      </c>
      <c r="O1066" s="4">
        <v>29.152287999999999</v>
      </c>
      <c r="P1066" s="4">
        <v>3.1821160000000002</v>
      </c>
      <c r="Q1066" s="4">
        <v>7.1188200000000004</v>
      </c>
      <c r="R1066" s="4">
        <v>46.327133000000003</v>
      </c>
      <c r="S1066" s="3" t="s">
        <v>4803</v>
      </c>
      <c r="T1066" s="4">
        <v>38.86</v>
      </c>
      <c r="U1066" s="4">
        <v>55839.010810599997</v>
      </c>
      <c r="V1066" s="10">
        <v>71836.010810000007</v>
      </c>
      <c r="W1066" s="4">
        <v>0.77200205867215599</v>
      </c>
      <c r="X1066" s="4">
        <v>55.234999999999999</v>
      </c>
      <c r="Y1066" s="4">
        <v>36.255000000000003</v>
      </c>
      <c r="Z1066" s="4">
        <v>38.86</v>
      </c>
      <c r="AA1066" s="10">
        <v>21.9461230022</v>
      </c>
      <c r="AB1066" s="10">
        <v>24.7825310578</v>
      </c>
      <c r="AC1066" s="4">
        <v>2.8017159999999999</v>
      </c>
      <c r="AD1066" s="4">
        <v>2.6488727708796</v>
      </c>
      <c r="AE1066" s="4">
        <v>2.7638274938930998</v>
      </c>
      <c r="AF1066" s="4">
        <v>7.1188200000000004</v>
      </c>
      <c r="AG1066" s="4">
        <v>6.4612000221045998</v>
      </c>
      <c r="AH1066" s="4">
        <v>7.0508561908859999</v>
      </c>
      <c r="AI1066" s="4">
        <v>3.1821160000000002</v>
      </c>
      <c r="AJ1066" s="4">
        <v>3.1821160000000002</v>
      </c>
    </row>
    <row r="1067" spans="1:36" x14ac:dyDescent="0.3">
      <c r="A1067" s="1" t="s">
        <v>1061</v>
      </c>
      <c r="B1067" s="2">
        <v>4236392</v>
      </c>
      <c r="C1067" s="3" t="s">
        <v>2935</v>
      </c>
      <c r="D1067" s="4">
        <v>1597.42280852</v>
      </c>
      <c r="E1067" s="3" t="s">
        <v>3006</v>
      </c>
      <c r="F1067" s="3" t="s">
        <v>3007</v>
      </c>
      <c r="G1067" s="3" t="s">
        <v>3008</v>
      </c>
      <c r="H1067" s="3" t="s">
        <v>3170</v>
      </c>
      <c r="I1067" s="3" t="s">
        <v>3459</v>
      </c>
      <c r="J1067" s="4">
        <v>27.956989</v>
      </c>
      <c r="K1067" s="4">
        <v>14.187799999999999</v>
      </c>
      <c r="L1067" s="4">
        <v>-1.5948020000000001</v>
      </c>
      <c r="M1067" s="4">
        <v>-1.971168</v>
      </c>
      <c r="N1067" s="4">
        <v>104.125</v>
      </c>
      <c r="O1067" s="4">
        <v>11.908505999999999</v>
      </c>
      <c r="P1067" s="4">
        <v>0.80219600000000002</v>
      </c>
      <c r="Q1067" s="4">
        <v>6.2042400000000004</v>
      </c>
      <c r="R1067" s="4">
        <v>21.26652</v>
      </c>
      <c r="S1067" s="3" t="s">
        <v>4804</v>
      </c>
      <c r="T1067" s="4">
        <v>33.32</v>
      </c>
      <c r="U1067" s="4">
        <v>1597.42280852</v>
      </c>
      <c r="V1067" s="10">
        <v>2008.6228080000001</v>
      </c>
      <c r="W1067" s="4">
        <v>3.0012004801920802</v>
      </c>
      <c r="X1067" s="4">
        <v>35.270000000000003</v>
      </c>
      <c r="Y1067" s="4">
        <v>21.23</v>
      </c>
      <c r="Z1067" s="4">
        <v>104.125</v>
      </c>
      <c r="AA1067" s="10">
        <v>12.205128205099999</v>
      </c>
      <c r="AB1067" s="10">
        <v>13.1181102362</v>
      </c>
      <c r="AC1067" s="4">
        <v>0.46978700000000001</v>
      </c>
      <c r="AD1067" s="4">
        <v>0.4576936267467</v>
      </c>
      <c r="AE1067" s="4">
        <v>0.46643819706009998</v>
      </c>
      <c r="AF1067" s="4">
        <v>6.2042400000000004</v>
      </c>
      <c r="AG1067" s="4">
        <v>7.3548986012449999</v>
      </c>
      <c r="AH1067" s="4">
        <v>8.0377063145257992</v>
      </c>
      <c r="AI1067" s="4">
        <v>0.80219600000000002</v>
      </c>
      <c r="AJ1067" s="4">
        <v>1.0266839999999999</v>
      </c>
    </row>
    <row r="1068" spans="1:36" x14ac:dyDescent="0.3">
      <c r="A1068" s="1" t="s">
        <v>1062</v>
      </c>
      <c r="B1068" s="2">
        <v>4912739</v>
      </c>
      <c r="C1068" s="3" t="s">
        <v>2940</v>
      </c>
      <c r="D1068" s="4">
        <v>6975.2205100900001</v>
      </c>
      <c r="E1068" s="3" t="s">
        <v>3006</v>
      </c>
      <c r="F1068" s="3" t="s">
        <v>3007</v>
      </c>
      <c r="G1068" s="3" t="s">
        <v>3008</v>
      </c>
      <c r="H1068" s="3" t="s">
        <v>3009</v>
      </c>
      <c r="I1068" s="3" t="s">
        <v>3460</v>
      </c>
      <c r="J1068" s="4">
        <v>68.515478000000002</v>
      </c>
      <c r="K1068" s="4">
        <v>1.0689919999999999</v>
      </c>
      <c r="L1068" s="4">
        <v>-6.0718949999999996</v>
      </c>
      <c r="M1068" s="4">
        <v>-2.1648849999999999</v>
      </c>
      <c r="N1068" s="4">
        <v>162.38418100000001</v>
      </c>
      <c r="O1068" s="4" t="s">
        <v>2924</v>
      </c>
      <c r="P1068" s="5">
        <v>6.8287000000000004</v>
      </c>
      <c r="Q1068" s="4">
        <v>70.530592999999996</v>
      </c>
      <c r="R1068" s="4" t="s">
        <v>2924</v>
      </c>
      <c r="S1068" s="3" t="s">
        <v>4805</v>
      </c>
      <c r="T1068" s="4">
        <v>143.71</v>
      </c>
      <c r="U1068" s="4">
        <v>6975.2205100900001</v>
      </c>
      <c r="V1068" s="10">
        <v>7125.0005099999998</v>
      </c>
      <c r="W1068" s="4">
        <v>0</v>
      </c>
      <c r="X1068" s="5">
        <v>160.91</v>
      </c>
      <c r="Y1068" s="4">
        <v>82.16</v>
      </c>
      <c r="Z1068" s="4">
        <v>162.38418100000001</v>
      </c>
      <c r="AA1068" s="10">
        <v>116.5436704241</v>
      </c>
      <c r="AB1068" s="10">
        <v>156.59801678100001</v>
      </c>
      <c r="AC1068" s="4">
        <v>7.678712</v>
      </c>
      <c r="AD1068" s="4">
        <v>6.1982235327174999</v>
      </c>
      <c r="AE1068" s="4">
        <v>7.2948361123294996</v>
      </c>
      <c r="AF1068" s="4">
        <v>70.530592999999996</v>
      </c>
      <c r="AG1068" s="4">
        <v>37.080640160125903</v>
      </c>
      <c r="AH1068" s="4">
        <v>45.289728766984801</v>
      </c>
      <c r="AI1068" s="5">
        <v>6.8287000000000004</v>
      </c>
      <c r="AJ1068" s="5">
        <v>6.8287000000000004</v>
      </c>
    </row>
    <row r="1069" spans="1:36" x14ac:dyDescent="0.3">
      <c r="A1069" s="1" t="s">
        <v>1063</v>
      </c>
      <c r="B1069" s="2">
        <v>5230232</v>
      </c>
      <c r="C1069" s="3" t="s">
        <v>2919</v>
      </c>
      <c r="D1069" s="4">
        <v>4642.7594236799996</v>
      </c>
      <c r="E1069" s="3" t="s">
        <v>2945</v>
      </c>
      <c r="F1069" s="3" t="s">
        <v>2946</v>
      </c>
      <c r="G1069" s="3" t="s">
        <v>2947</v>
      </c>
      <c r="H1069" s="3" t="s">
        <v>2989</v>
      </c>
      <c r="I1069" s="3" t="s">
        <v>2949</v>
      </c>
      <c r="J1069" s="4">
        <v>-36.018363999999998</v>
      </c>
      <c r="K1069" s="4">
        <v>35.304501000000002</v>
      </c>
      <c r="L1069" s="4">
        <v>0.32722499999999999</v>
      </c>
      <c r="M1069" s="4">
        <v>-7.3716010000000001</v>
      </c>
      <c r="N1069" s="4" t="s">
        <v>2924</v>
      </c>
      <c r="O1069" s="4">
        <v>32.686566999999997</v>
      </c>
      <c r="P1069" s="4">
        <v>4.0869099999999996</v>
      </c>
      <c r="Q1069" s="4" t="s">
        <v>2924</v>
      </c>
      <c r="R1069" s="4">
        <v>18.028131999999999</v>
      </c>
      <c r="S1069" s="3" t="s">
        <v>4806</v>
      </c>
      <c r="T1069" s="4">
        <v>15.33</v>
      </c>
      <c r="U1069" s="4">
        <v>4642.7594236799996</v>
      </c>
      <c r="V1069" s="10">
        <v>3618.9334229999999</v>
      </c>
      <c r="W1069" s="4">
        <v>0</v>
      </c>
      <c r="X1069" s="4">
        <v>24.34</v>
      </c>
      <c r="Y1069" s="4">
        <v>10.81</v>
      </c>
      <c r="Z1069" s="4" t="s">
        <v>2924</v>
      </c>
      <c r="AA1069" s="10">
        <v>32.084554206699998</v>
      </c>
      <c r="AB1069" s="10">
        <v>39.328869391200001</v>
      </c>
      <c r="AC1069" s="4">
        <v>5.2757209999999999</v>
      </c>
      <c r="AD1069" s="4">
        <v>4.5744205465162002</v>
      </c>
      <c r="AE1069" s="4">
        <v>5.0589006137136998</v>
      </c>
      <c r="AF1069" s="4" t="s">
        <v>2924</v>
      </c>
      <c r="AG1069" s="4">
        <v>27.1038114022342</v>
      </c>
      <c r="AH1069" s="4">
        <v>36.794878585342602</v>
      </c>
      <c r="AI1069" s="4">
        <v>4.0869099999999996</v>
      </c>
      <c r="AJ1069" s="4">
        <v>5.2771080000000001</v>
      </c>
    </row>
    <row r="1070" spans="1:36" x14ac:dyDescent="0.3">
      <c r="A1070" s="1" t="s">
        <v>1064</v>
      </c>
      <c r="B1070" s="2">
        <v>10993244</v>
      </c>
      <c r="C1070" s="3" t="s">
        <v>2919</v>
      </c>
      <c r="D1070" s="4">
        <v>4252.9869501499998</v>
      </c>
      <c r="E1070" s="3" t="s">
        <v>2925</v>
      </c>
      <c r="F1070" s="3" t="s">
        <v>2980</v>
      </c>
      <c r="G1070" s="3" t="s">
        <v>3016</v>
      </c>
      <c r="H1070" s="3" t="s">
        <v>3017</v>
      </c>
      <c r="I1070" s="3" t="s">
        <v>3461</v>
      </c>
      <c r="J1070" s="4">
        <v>55.546312</v>
      </c>
      <c r="K1070" s="4">
        <v>15.530381</v>
      </c>
      <c r="L1070" s="4">
        <v>-0.40838099999999999</v>
      </c>
      <c r="M1070" s="4">
        <v>-4.8192769999999996</v>
      </c>
      <c r="N1070" s="4">
        <v>18.709139</v>
      </c>
      <c r="O1070" s="4">
        <v>18.566700000000001</v>
      </c>
      <c r="P1070" s="4">
        <v>16.286294999999999</v>
      </c>
      <c r="Q1070" s="4">
        <v>11.313098</v>
      </c>
      <c r="R1070" s="4">
        <v>20.538622</v>
      </c>
      <c r="S1070" s="3" t="s">
        <v>4807</v>
      </c>
      <c r="T1070" s="4">
        <v>56.09</v>
      </c>
      <c r="U1070" s="4">
        <v>4252.9869501499998</v>
      </c>
      <c r="V1070" s="10">
        <v>4479.9869500000004</v>
      </c>
      <c r="W1070" s="4">
        <v>0</v>
      </c>
      <c r="X1070" s="4">
        <v>60.42</v>
      </c>
      <c r="Y1070" s="4">
        <v>29.405000000000001</v>
      </c>
      <c r="Z1070" s="4">
        <v>18.709139</v>
      </c>
      <c r="AA1070" s="10">
        <v>18.353457020299999</v>
      </c>
      <c r="AB1070" s="10">
        <v>17.5826311565</v>
      </c>
      <c r="AC1070" s="4">
        <v>2.4521000000000002</v>
      </c>
      <c r="AD1070" s="4">
        <v>2.3551825074617998</v>
      </c>
      <c r="AE1070" s="4">
        <v>2.4515320979294</v>
      </c>
      <c r="AF1070" s="4">
        <v>11.313098</v>
      </c>
      <c r="AG1070" s="4">
        <v>11.4055524580565</v>
      </c>
      <c r="AH1070" s="4">
        <v>10.4341325645964</v>
      </c>
      <c r="AI1070" s="4">
        <v>16.286294999999999</v>
      </c>
      <c r="AJ1070" s="4" t="s">
        <v>2924</v>
      </c>
    </row>
    <row r="1071" spans="1:36" x14ac:dyDescent="0.3">
      <c r="A1071" s="1" t="s">
        <v>1065</v>
      </c>
      <c r="B1071" s="2">
        <v>4057107</v>
      </c>
      <c r="C1071" s="3" t="s">
        <v>2919</v>
      </c>
      <c r="D1071" s="4">
        <v>8628.3697499999998</v>
      </c>
      <c r="E1071" s="3" t="s">
        <v>3102</v>
      </c>
      <c r="F1071" s="3" t="s">
        <v>3142</v>
      </c>
      <c r="G1071" s="3" t="s">
        <v>3143</v>
      </c>
      <c r="H1071" s="3" t="s">
        <v>3192</v>
      </c>
      <c r="I1071" s="3" t="s">
        <v>3351</v>
      </c>
      <c r="J1071" s="4">
        <v>42.358257999999999</v>
      </c>
      <c r="K1071" s="4">
        <v>-2.8050489999999999</v>
      </c>
      <c r="L1071" s="4">
        <v>-0.144092</v>
      </c>
      <c r="M1071" s="4">
        <v>0</v>
      </c>
      <c r="N1071" s="4" t="s">
        <v>2924</v>
      </c>
      <c r="O1071" s="4" t="s">
        <v>2924</v>
      </c>
      <c r="P1071" s="4">
        <v>1.7031210000000001</v>
      </c>
      <c r="Q1071" s="4">
        <v>8.2020669999999996</v>
      </c>
      <c r="R1071" s="4">
        <v>64.636346000000003</v>
      </c>
      <c r="S1071" s="3" t="s">
        <v>4808</v>
      </c>
      <c r="T1071" s="4">
        <v>34.65</v>
      </c>
      <c r="U1071" s="4">
        <v>8628.3697499999998</v>
      </c>
      <c r="V1071" s="10">
        <v>18930.369750000002</v>
      </c>
      <c r="W1071" s="4">
        <v>0</v>
      </c>
      <c r="X1071" s="4">
        <v>39.21</v>
      </c>
      <c r="Y1071" s="4">
        <v>20.51</v>
      </c>
      <c r="Z1071" s="4" t="s">
        <v>2924</v>
      </c>
      <c r="AA1071" s="10" t="s">
        <v>2924</v>
      </c>
      <c r="AB1071" s="10" t="s">
        <v>2924</v>
      </c>
      <c r="AC1071" s="4">
        <v>3.2320929999999999</v>
      </c>
      <c r="AD1071" s="4">
        <v>3.1701582886222002</v>
      </c>
      <c r="AE1071" s="4">
        <v>3.2087737541428001</v>
      </c>
      <c r="AF1071" s="4">
        <v>8.2020669999999996</v>
      </c>
      <c r="AG1071" s="4">
        <v>8.1206702669460995</v>
      </c>
      <c r="AH1071" s="4">
        <v>8.4768497233103997</v>
      </c>
      <c r="AI1071" s="4">
        <v>1.7031210000000001</v>
      </c>
      <c r="AJ1071" s="4">
        <v>5.0108459999999999</v>
      </c>
    </row>
    <row r="1072" spans="1:36" x14ac:dyDescent="0.3">
      <c r="A1072" s="1" t="s">
        <v>1066</v>
      </c>
      <c r="B1072" s="2">
        <v>6617593</v>
      </c>
      <c r="C1072" s="3" t="s">
        <v>2919</v>
      </c>
      <c r="D1072" s="4">
        <v>1521.2630992500001</v>
      </c>
      <c r="E1072" s="3" t="s">
        <v>2936</v>
      </c>
      <c r="F1072" s="3" t="s">
        <v>3056</v>
      </c>
      <c r="G1072" s="3" t="s">
        <v>3064</v>
      </c>
      <c r="H1072" s="3" t="s">
        <v>3064</v>
      </c>
      <c r="I1072" s="3" t="s">
        <v>3058</v>
      </c>
      <c r="J1072" s="4">
        <v>20.106762</v>
      </c>
      <c r="K1072" s="4">
        <v>54.816513999999998</v>
      </c>
      <c r="L1072" s="4">
        <v>23.400366000000002</v>
      </c>
      <c r="M1072" s="4">
        <v>6.9730590000000001</v>
      </c>
      <c r="N1072" s="4" t="s">
        <v>2924</v>
      </c>
      <c r="O1072" s="4" t="s">
        <v>2924</v>
      </c>
      <c r="P1072" s="4">
        <v>2.7607360000000001</v>
      </c>
      <c r="Q1072" s="4">
        <v>7.0950110000000004</v>
      </c>
      <c r="R1072" s="4" t="s">
        <v>2924</v>
      </c>
      <c r="S1072" s="3" t="s">
        <v>4809</v>
      </c>
      <c r="T1072" s="5">
        <v>6.75</v>
      </c>
      <c r="U1072" s="4">
        <v>1521.2630992500001</v>
      </c>
      <c r="V1072" s="10">
        <v>5172.2630989999998</v>
      </c>
      <c r="W1072" s="4">
        <v>0</v>
      </c>
      <c r="X1072" s="4">
        <v>8.33</v>
      </c>
      <c r="Y1072" s="4">
        <v>2.79</v>
      </c>
      <c r="Z1072" s="4" t="s">
        <v>2924</v>
      </c>
      <c r="AA1072" s="10">
        <v>18.135411069300002</v>
      </c>
      <c r="AB1072" s="10">
        <v>171.53748411679999</v>
      </c>
      <c r="AC1072" s="4">
        <v>1.4116439999999999</v>
      </c>
      <c r="AD1072" s="4">
        <v>1.2627836236331</v>
      </c>
      <c r="AE1072" s="4">
        <v>1.383678907575</v>
      </c>
      <c r="AF1072" s="4">
        <v>7.0950110000000004</v>
      </c>
      <c r="AG1072" s="4">
        <v>6.5471684797467997</v>
      </c>
      <c r="AH1072" s="4">
        <v>7.2238311438547003</v>
      </c>
      <c r="AI1072" s="4">
        <v>2.7607360000000001</v>
      </c>
      <c r="AJ1072" s="4">
        <v>2.9032260000000001</v>
      </c>
    </row>
    <row r="1073" spans="1:36" x14ac:dyDescent="0.3">
      <c r="A1073" s="1" t="s">
        <v>1067</v>
      </c>
      <c r="B1073" s="2">
        <v>4157503</v>
      </c>
      <c r="C1073" s="3" t="s">
        <v>2935</v>
      </c>
      <c r="D1073" s="4">
        <v>2978.69425482</v>
      </c>
      <c r="E1073" s="3" t="s">
        <v>3093</v>
      </c>
      <c r="F1073" s="3" t="s">
        <v>3093</v>
      </c>
      <c r="G1073" s="3" t="s">
        <v>3094</v>
      </c>
      <c r="H1073" s="3" t="s">
        <v>3145</v>
      </c>
      <c r="I1073" s="3" t="s">
        <v>3303</v>
      </c>
      <c r="J1073" s="4">
        <v>-37.680484</v>
      </c>
      <c r="K1073" s="4">
        <v>-39.865169000000002</v>
      </c>
      <c r="L1073" s="4">
        <v>-33.958539000000002</v>
      </c>
      <c r="M1073" s="4">
        <v>-5.8409570000000004</v>
      </c>
      <c r="N1073" s="4">
        <v>5.4434500000000003</v>
      </c>
      <c r="O1073" s="4" t="s">
        <v>2924</v>
      </c>
      <c r="P1073" s="4">
        <v>1.268367</v>
      </c>
      <c r="Q1073" s="4">
        <v>6.4880279999999999</v>
      </c>
      <c r="R1073" s="4" t="s">
        <v>2924</v>
      </c>
      <c r="S1073" s="3" t="s">
        <v>4810</v>
      </c>
      <c r="T1073" s="4">
        <v>13.38</v>
      </c>
      <c r="U1073" s="4">
        <v>2978.69425482</v>
      </c>
      <c r="V1073" s="10">
        <v>6442.6312539999999</v>
      </c>
      <c r="W1073" s="4">
        <v>14.573991031390101</v>
      </c>
      <c r="X1073" s="4">
        <v>29.39</v>
      </c>
      <c r="Y1073" s="4">
        <v>13.17</v>
      </c>
      <c r="Z1073" s="4">
        <v>5.4434500000000003</v>
      </c>
      <c r="AA1073" s="10">
        <v>7.8031142472999999</v>
      </c>
      <c r="AB1073" s="10">
        <v>6.6076358194999996</v>
      </c>
      <c r="AC1073" s="4">
        <v>3.158547</v>
      </c>
      <c r="AD1073" s="4">
        <v>4.9268793006077001</v>
      </c>
      <c r="AE1073" s="4">
        <v>4.8698763823410998</v>
      </c>
      <c r="AF1073" s="4">
        <v>6.4880279999999999</v>
      </c>
      <c r="AG1073" s="4">
        <v>6.3717052541340999</v>
      </c>
      <c r="AH1073" s="4">
        <v>5.9774106946646004</v>
      </c>
      <c r="AI1073" s="4">
        <v>1.268367</v>
      </c>
      <c r="AJ1073" s="4">
        <v>1.332139</v>
      </c>
    </row>
    <row r="1074" spans="1:36" x14ac:dyDescent="0.3">
      <c r="A1074" s="1" t="s">
        <v>1068</v>
      </c>
      <c r="B1074" s="2">
        <v>4861692</v>
      </c>
      <c r="C1074" s="3" t="s">
        <v>2919</v>
      </c>
      <c r="D1074" s="4">
        <v>571.86574370000005</v>
      </c>
      <c r="E1074" s="3" t="s">
        <v>2976</v>
      </c>
      <c r="F1074" s="3" t="s">
        <v>3316</v>
      </c>
      <c r="G1074" s="3" t="s">
        <v>3316</v>
      </c>
      <c r="H1074" s="3" t="s">
        <v>3462</v>
      </c>
      <c r="I1074" s="3" t="s">
        <v>3386</v>
      </c>
      <c r="J1074" s="4">
        <v>-6.9515409999999997</v>
      </c>
      <c r="K1074" s="4">
        <v>2.0720109999999998</v>
      </c>
      <c r="L1074" s="4">
        <v>-4.3907100000000003</v>
      </c>
      <c r="M1074" s="4">
        <v>-4.2688750000000004</v>
      </c>
      <c r="N1074" s="4">
        <v>75.125</v>
      </c>
      <c r="O1074" s="4">
        <v>16.844169999999998</v>
      </c>
      <c r="P1074" s="4">
        <v>1.3587450000000001</v>
      </c>
      <c r="Q1074" s="4">
        <v>53.060505999999997</v>
      </c>
      <c r="R1074" s="4">
        <v>43.339019999999998</v>
      </c>
      <c r="S1074" s="3" t="s">
        <v>4811</v>
      </c>
      <c r="T1074" s="4">
        <v>30.05</v>
      </c>
      <c r="U1074" s="4">
        <v>571.86574370000005</v>
      </c>
      <c r="V1074" s="10">
        <v>652.21974299999999</v>
      </c>
      <c r="W1074" s="4">
        <v>0</v>
      </c>
      <c r="X1074" s="4">
        <v>33</v>
      </c>
      <c r="Y1074" s="4">
        <v>26.99</v>
      </c>
      <c r="Z1074" s="4">
        <v>75.125</v>
      </c>
      <c r="AA1074" s="10">
        <v>139.76190476190001</v>
      </c>
      <c r="AB1074" s="10">
        <v>139.76190476190001</v>
      </c>
      <c r="AC1074" s="4">
        <v>20.762072</v>
      </c>
      <c r="AD1074" s="4" t="s">
        <v>2934</v>
      </c>
      <c r="AE1074" s="4" t="s">
        <v>2934</v>
      </c>
      <c r="AF1074" s="4">
        <v>53.060505999999997</v>
      </c>
      <c r="AG1074" s="4">
        <v>21.129322117647099</v>
      </c>
      <c r="AH1074" s="4">
        <v>21.129322117647099</v>
      </c>
      <c r="AI1074" s="4">
        <v>1.3587450000000001</v>
      </c>
      <c r="AJ1074" s="4">
        <v>1.3587450000000001</v>
      </c>
    </row>
    <row r="1075" spans="1:36" x14ac:dyDescent="0.3">
      <c r="A1075" s="1" t="s">
        <v>1069</v>
      </c>
      <c r="B1075" s="2">
        <v>6118447</v>
      </c>
      <c r="C1075" s="3" t="s">
        <v>2935</v>
      </c>
      <c r="D1075" s="4">
        <v>1352.7870129400001</v>
      </c>
      <c r="E1075" s="3" t="s">
        <v>2930</v>
      </c>
      <c r="F1075" s="3" t="s">
        <v>2953</v>
      </c>
      <c r="G1075" s="3" t="s">
        <v>2954</v>
      </c>
      <c r="H1075" s="3" t="s">
        <v>2955</v>
      </c>
      <c r="I1075" s="3"/>
      <c r="J1075" s="4">
        <v>18.608695999999998</v>
      </c>
      <c r="K1075" s="4">
        <v>7.7409160000000004</v>
      </c>
      <c r="L1075" s="4">
        <v>3.9634149999999999</v>
      </c>
      <c r="M1075" s="4">
        <v>1.9431989999999999</v>
      </c>
      <c r="N1075" s="4" t="s">
        <v>2934</v>
      </c>
      <c r="O1075" s="4" t="s">
        <v>2934</v>
      </c>
      <c r="P1075" s="4" t="s">
        <v>2934</v>
      </c>
      <c r="Q1075" s="4" t="s">
        <v>2934</v>
      </c>
      <c r="R1075" s="4" t="s">
        <v>2934</v>
      </c>
      <c r="S1075" s="3" t="s">
        <v>4812</v>
      </c>
      <c r="T1075" s="5">
        <v>6.82</v>
      </c>
      <c r="U1075" s="4">
        <v>1352.7870129400001</v>
      </c>
      <c r="V1075" s="10" t="s">
        <v>2934</v>
      </c>
      <c r="W1075" s="4">
        <v>10.5571847507331</v>
      </c>
      <c r="X1075" s="4">
        <v>6.84</v>
      </c>
      <c r="Y1075" s="4">
        <v>5.47</v>
      </c>
      <c r="Z1075" s="4" t="s">
        <v>2934</v>
      </c>
      <c r="AA1075" s="10" t="s">
        <v>2934</v>
      </c>
      <c r="AB1075" s="10" t="s">
        <v>2934</v>
      </c>
      <c r="AC1075" s="4" t="s">
        <v>2934</v>
      </c>
      <c r="AD1075" s="4" t="s">
        <v>2934</v>
      </c>
      <c r="AE1075" s="4" t="s">
        <v>2934</v>
      </c>
      <c r="AF1075" s="4" t="s">
        <v>2934</v>
      </c>
      <c r="AG1075" s="4" t="s">
        <v>2934</v>
      </c>
      <c r="AH1075" s="4" t="s">
        <v>2934</v>
      </c>
      <c r="AI1075" s="4" t="s">
        <v>2934</v>
      </c>
      <c r="AJ1075" s="4" t="s">
        <v>2934</v>
      </c>
    </row>
    <row r="1076" spans="1:36" x14ac:dyDescent="0.3">
      <c r="A1076" s="1" t="s">
        <v>1070</v>
      </c>
      <c r="B1076" s="2">
        <v>4200332</v>
      </c>
      <c r="C1076" s="3" t="s">
        <v>2935</v>
      </c>
      <c r="D1076" s="4">
        <v>5962.6143585700001</v>
      </c>
      <c r="E1076" s="3" t="s">
        <v>2930</v>
      </c>
      <c r="F1076" s="3" t="s">
        <v>2953</v>
      </c>
      <c r="G1076" s="3" t="s">
        <v>2954</v>
      </c>
      <c r="H1076" s="3" t="s">
        <v>2955</v>
      </c>
      <c r="I1076" s="3" t="s">
        <v>2971</v>
      </c>
      <c r="J1076" s="4">
        <v>7.0387130000000004</v>
      </c>
      <c r="K1076" s="4">
        <v>7.9614599999999998</v>
      </c>
      <c r="L1076" s="4">
        <v>-0.93066499999999996</v>
      </c>
      <c r="M1076" s="4">
        <v>-0.884544</v>
      </c>
      <c r="N1076" s="4">
        <v>11.29443</v>
      </c>
      <c r="O1076" s="4">
        <v>5.641229</v>
      </c>
      <c r="P1076" s="4">
        <v>0.89382399999999995</v>
      </c>
      <c r="Q1076" s="4" t="s">
        <v>2934</v>
      </c>
      <c r="R1076" s="4">
        <v>24.339852</v>
      </c>
      <c r="S1076" s="3" t="s">
        <v>4813</v>
      </c>
      <c r="T1076" s="4">
        <v>21.29</v>
      </c>
      <c r="U1076" s="4">
        <v>5962.6143585700001</v>
      </c>
      <c r="V1076" s="10">
        <v>13651.614358000001</v>
      </c>
      <c r="W1076" s="4">
        <v>12.0244246124941</v>
      </c>
      <c r="X1076" s="4">
        <v>22.39</v>
      </c>
      <c r="Y1076" s="4">
        <v>18.309999999999999</v>
      </c>
      <c r="Z1076" s="4">
        <v>11.29443</v>
      </c>
      <c r="AA1076" s="10">
        <v>8.0555450452000006</v>
      </c>
      <c r="AB1076" s="10">
        <v>7.2959681978999997</v>
      </c>
      <c r="AC1076" s="4">
        <v>7.7521940000000003</v>
      </c>
      <c r="AD1076" s="4">
        <v>8.3587168615303007</v>
      </c>
      <c r="AE1076" s="4">
        <v>7.8856716965700002</v>
      </c>
      <c r="AF1076" s="4" t="s">
        <v>2934</v>
      </c>
      <c r="AG1076" s="4" t="s">
        <v>2934</v>
      </c>
      <c r="AH1076" s="4" t="s">
        <v>2934</v>
      </c>
      <c r="AI1076" s="4">
        <v>0.89382399999999995</v>
      </c>
      <c r="AJ1076" s="4">
        <v>0.89382399999999995</v>
      </c>
    </row>
    <row r="1077" spans="1:36" x14ac:dyDescent="0.3">
      <c r="A1077" s="1" t="s">
        <v>1071</v>
      </c>
      <c r="B1077" s="2">
        <v>4424169</v>
      </c>
      <c r="C1077" s="3" t="s">
        <v>2919</v>
      </c>
      <c r="D1077" s="4">
        <v>13689.35664971</v>
      </c>
      <c r="E1077" s="3" t="s">
        <v>2936</v>
      </c>
      <c r="F1077" s="3" t="s">
        <v>2937</v>
      </c>
      <c r="G1077" s="3" t="s">
        <v>3037</v>
      </c>
      <c r="H1077" s="3" t="s">
        <v>3037</v>
      </c>
      <c r="I1077" s="3" t="s">
        <v>3038</v>
      </c>
      <c r="J1077" s="4">
        <v>184.08171999999999</v>
      </c>
      <c r="K1077" s="4">
        <v>2.3774829999999998</v>
      </c>
      <c r="L1077" s="4">
        <v>-22.031423</v>
      </c>
      <c r="M1077" s="4">
        <v>1.3437600000000001</v>
      </c>
      <c r="N1077" s="4" t="s">
        <v>2924</v>
      </c>
      <c r="O1077" s="4" t="s">
        <v>2924</v>
      </c>
      <c r="P1077" s="4">
        <v>115.67591</v>
      </c>
      <c r="Q1077" s="4">
        <v>39.914383999999998</v>
      </c>
      <c r="R1077" s="4" t="s">
        <v>2924</v>
      </c>
      <c r="S1077" s="3" t="s">
        <v>4814</v>
      </c>
      <c r="T1077" s="4">
        <v>133.49</v>
      </c>
      <c r="U1077" s="4">
        <v>13689.35664971</v>
      </c>
      <c r="V1077" s="10">
        <v>16815.570649000001</v>
      </c>
      <c r="W1077" s="4">
        <v>0.89894374110420305</v>
      </c>
      <c r="X1077" s="4">
        <v>177.18</v>
      </c>
      <c r="Y1077" s="4">
        <v>44.65</v>
      </c>
      <c r="Z1077" s="4" t="s">
        <v>2924</v>
      </c>
      <c r="AA1077" s="10">
        <v>30.858318500100001</v>
      </c>
      <c r="AB1077" s="10" t="s">
        <v>2924</v>
      </c>
      <c r="AC1077" s="4">
        <v>10.857028</v>
      </c>
      <c r="AD1077" s="4">
        <v>8.0203938836066992</v>
      </c>
      <c r="AE1077" s="4">
        <v>9.6736583446440001</v>
      </c>
      <c r="AF1077" s="4">
        <v>39.914383999999998</v>
      </c>
      <c r="AG1077" s="4">
        <v>16.3493238998878</v>
      </c>
      <c r="AH1077" s="4">
        <v>19.803400827486701</v>
      </c>
      <c r="AI1077" s="4">
        <v>115.67591</v>
      </c>
      <c r="AJ1077" s="4" t="s">
        <v>2924</v>
      </c>
    </row>
    <row r="1078" spans="1:36" x14ac:dyDescent="0.3">
      <c r="A1078" s="1" t="s">
        <v>1072</v>
      </c>
      <c r="B1078" s="2">
        <v>106141912</v>
      </c>
      <c r="C1078" s="3" t="s">
        <v>2919</v>
      </c>
      <c r="D1078" s="4">
        <v>821.23973030000002</v>
      </c>
      <c r="E1078" s="3" t="s">
        <v>2936</v>
      </c>
      <c r="F1078" s="3" t="s">
        <v>3056</v>
      </c>
      <c r="G1078" s="3" t="s">
        <v>3166</v>
      </c>
      <c r="H1078" s="3" t="s">
        <v>3381</v>
      </c>
      <c r="I1078" s="3" t="s">
        <v>3463</v>
      </c>
      <c r="J1078" s="4">
        <v>70.685579000000004</v>
      </c>
      <c r="K1078" s="4">
        <v>-21.861471999999999</v>
      </c>
      <c r="L1078" s="4">
        <v>-15.158637000000001</v>
      </c>
      <c r="M1078" s="4">
        <v>-10.087173</v>
      </c>
      <c r="N1078" s="4" t="s">
        <v>2924</v>
      </c>
      <c r="O1078" s="4" t="s">
        <v>2924</v>
      </c>
      <c r="P1078" s="4">
        <v>2.2147239999999999</v>
      </c>
      <c r="Q1078" s="4">
        <v>142.120271</v>
      </c>
      <c r="R1078" s="4" t="s">
        <v>2924</v>
      </c>
      <c r="S1078" s="3" t="s">
        <v>4815</v>
      </c>
      <c r="T1078" s="4">
        <v>7.22</v>
      </c>
      <c r="U1078" s="4">
        <v>821.23973030000002</v>
      </c>
      <c r="V1078" s="10">
        <v>2654.8777300000002</v>
      </c>
      <c r="W1078" s="4">
        <v>1.6620498614958401</v>
      </c>
      <c r="X1078" s="5">
        <v>10.455</v>
      </c>
      <c r="Y1078" s="4">
        <v>3.42</v>
      </c>
      <c r="Z1078" s="4" t="s">
        <v>2924</v>
      </c>
      <c r="AA1078" s="10" t="s">
        <v>2924</v>
      </c>
      <c r="AB1078" s="10" t="s">
        <v>2934</v>
      </c>
      <c r="AC1078" s="4">
        <v>7.9924549999999996</v>
      </c>
      <c r="AD1078" s="4">
        <v>6.3803838740687002</v>
      </c>
      <c r="AE1078" s="4">
        <v>7.6811970940418002</v>
      </c>
      <c r="AF1078" s="4">
        <v>142.120271</v>
      </c>
      <c r="AG1078" s="4">
        <v>13.3971940290674</v>
      </c>
      <c r="AH1078" s="4">
        <v>19.355122713119702</v>
      </c>
      <c r="AI1078" s="4">
        <v>2.2147239999999999</v>
      </c>
      <c r="AJ1078" s="4">
        <v>17.068557999999999</v>
      </c>
    </row>
    <row r="1079" spans="1:36" x14ac:dyDescent="0.3">
      <c r="A1079" s="1" t="s">
        <v>1073</v>
      </c>
      <c r="B1079" s="2">
        <v>4051537</v>
      </c>
      <c r="C1079" s="3" t="s">
        <v>2935</v>
      </c>
      <c r="D1079" s="4">
        <v>6898.4882104099997</v>
      </c>
      <c r="E1079" s="3" t="s">
        <v>2936</v>
      </c>
      <c r="F1079" s="3" t="s">
        <v>2966</v>
      </c>
      <c r="G1079" s="3" t="s">
        <v>3082</v>
      </c>
      <c r="H1079" s="3" t="s">
        <v>3118</v>
      </c>
      <c r="I1079" s="3" t="s">
        <v>3464</v>
      </c>
      <c r="J1079" s="10">
        <v>-2.5547629999999999</v>
      </c>
      <c r="K1079" s="10">
        <v>-14.007045</v>
      </c>
      <c r="L1079" s="10">
        <v>-1.8544579999999999</v>
      </c>
      <c r="M1079" s="10">
        <v>-1.701314</v>
      </c>
      <c r="N1079" s="4">
        <v>22.426504000000001</v>
      </c>
      <c r="O1079" s="4">
        <v>15.766995</v>
      </c>
      <c r="P1079" s="4">
        <v>3.0634209999999999</v>
      </c>
      <c r="Q1079" s="4">
        <v>12.755927</v>
      </c>
      <c r="R1079" s="4">
        <v>14.466301</v>
      </c>
      <c r="S1079" s="3" t="s">
        <v>4816</v>
      </c>
      <c r="T1079" s="4">
        <v>195.29</v>
      </c>
      <c r="U1079" s="4">
        <v>6898.4882104099997</v>
      </c>
      <c r="V1079" s="10">
        <v>6765.3102099999996</v>
      </c>
      <c r="W1079" s="4">
        <v>0</v>
      </c>
      <c r="X1079" s="5">
        <v>243.6</v>
      </c>
      <c r="Y1079" s="4">
        <v>185.93</v>
      </c>
      <c r="Z1079" s="4">
        <v>22.426504000000001</v>
      </c>
      <c r="AA1079" s="10">
        <v>23.642857142800001</v>
      </c>
      <c r="AB1079" s="10">
        <v>23.922835411499999</v>
      </c>
      <c r="AC1079" s="4">
        <v>1.8145290000000001</v>
      </c>
      <c r="AD1079" s="4">
        <v>1.7783084884931999</v>
      </c>
      <c r="AE1079" s="4">
        <v>1.8198929822872001</v>
      </c>
      <c r="AF1079" s="4">
        <v>12.755927</v>
      </c>
      <c r="AG1079" s="4">
        <v>15.800689709936901</v>
      </c>
      <c r="AH1079" s="4">
        <v>16.1105089996821</v>
      </c>
      <c r="AI1079" s="4">
        <v>3.0634209999999999</v>
      </c>
      <c r="AJ1079" s="4">
        <v>6.9382169999999999</v>
      </c>
    </row>
    <row r="1080" spans="1:36" x14ac:dyDescent="0.3">
      <c r="A1080" s="1" t="s">
        <v>1074</v>
      </c>
      <c r="B1080" s="2">
        <v>4973254</v>
      </c>
      <c r="C1080" s="3" t="s">
        <v>2940</v>
      </c>
      <c r="D1080" s="4">
        <v>560.96211373999995</v>
      </c>
      <c r="E1080" s="3" t="s">
        <v>2920</v>
      </c>
      <c r="F1080" s="3" t="s">
        <v>2960</v>
      </c>
      <c r="G1080" s="3" t="s">
        <v>2973</v>
      </c>
      <c r="H1080" s="3" t="s">
        <v>3004</v>
      </c>
      <c r="I1080" s="3" t="s">
        <v>3465</v>
      </c>
      <c r="J1080" s="4">
        <v>-39.331789999999998</v>
      </c>
      <c r="K1080" s="4">
        <v>-16.560510000000001</v>
      </c>
      <c r="L1080" s="4">
        <v>6.1342590000000001</v>
      </c>
      <c r="M1080" s="4">
        <v>-6.3329930000000001</v>
      </c>
      <c r="N1080" s="4" t="s">
        <v>2924</v>
      </c>
      <c r="O1080" s="4" t="s">
        <v>2924</v>
      </c>
      <c r="P1080" s="4">
        <v>0.49193999999999999</v>
      </c>
      <c r="Q1080" s="4">
        <v>4.5808939999999998</v>
      </c>
      <c r="R1080" s="4">
        <v>6.9977039999999997</v>
      </c>
      <c r="S1080" s="3" t="s">
        <v>4817</v>
      </c>
      <c r="T1080" s="4">
        <v>18.34</v>
      </c>
      <c r="U1080" s="4">
        <v>560.96211373999995</v>
      </c>
      <c r="V1080" s="10">
        <v>-247.940887</v>
      </c>
      <c r="W1080" s="4">
        <v>0</v>
      </c>
      <c r="X1080" s="4">
        <v>30.68</v>
      </c>
      <c r="Y1080" s="4">
        <v>16.559999999999999</v>
      </c>
      <c r="Z1080" s="4" t="s">
        <v>2924</v>
      </c>
      <c r="AA1080" s="10" t="s">
        <v>2924</v>
      </c>
      <c r="AB1080" s="10">
        <v>56.3596693402</v>
      </c>
      <c r="AC1080" s="4" t="s">
        <v>2924</v>
      </c>
      <c r="AD1080" s="4" t="s">
        <v>2924</v>
      </c>
      <c r="AE1080" s="4" t="s">
        <v>2924</v>
      </c>
      <c r="AF1080" s="4">
        <v>4.5808939999999998</v>
      </c>
      <c r="AG1080" s="4">
        <v>35.167423655731</v>
      </c>
      <c r="AH1080" s="4">
        <v>26.177988037608198</v>
      </c>
      <c r="AI1080" s="4">
        <v>0.49193999999999999</v>
      </c>
      <c r="AJ1080" s="4">
        <v>0.57191000000000003</v>
      </c>
    </row>
    <row r="1081" spans="1:36" x14ac:dyDescent="0.3">
      <c r="A1081" s="1" t="s">
        <v>1075</v>
      </c>
      <c r="B1081" s="2">
        <v>10563394</v>
      </c>
      <c r="C1081" s="3" t="s">
        <v>2935</v>
      </c>
      <c r="D1081" s="4">
        <v>11837.892705480001</v>
      </c>
      <c r="E1081" s="3" t="s">
        <v>2936</v>
      </c>
      <c r="F1081" s="3" t="s">
        <v>3056</v>
      </c>
      <c r="G1081" s="3" t="s">
        <v>3166</v>
      </c>
      <c r="H1081" s="3" t="s">
        <v>3167</v>
      </c>
      <c r="I1081" s="3" t="s">
        <v>3466</v>
      </c>
      <c r="J1081" s="4">
        <v>68.452381000000003</v>
      </c>
      <c r="K1081" s="4">
        <v>48.947367999999997</v>
      </c>
      <c r="L1081" s="4">
        <v>15.040649999999999</v>
      </c>
      <c r="M1081" s="4">
        <v>0.981267</v>
      </c>
      <c r="N1081" s="4" t="s">
        <v>2934</v>
      </c>
      <c r="O1081" s="4" t="s">
        <v>2934</v>
      </c>
      <c r="P1081" s="4" t="s">
        <v>2934</v>
      </c>
      <c r="Q1081" s="4" t="s">
        <v>2934</v>
      </c>
      <c r="R1081" s="4" t="s">
        <v>2934</v>
      </c>
      <c r="S1081" s="3" t="s">
        <v>4818</v>
      </c>
      <c r="T1081" s="4">
        <v>11.32</v>
      </c>
      <c r="U1081" s="4">
        <v>11837.892705480001</v>
      </c>
      <c r="V1081" s="10">
        <v>8996.4133450000008</v>
      </c>
      <c r="W1081" s="4">
        <v>1.2756183745583001</v>
      </c>
      <c r="X1081" s="5">
        <v>12.47</v>
      </c>
      <c r="Y1081" s="5">
        <v>5.7</v>
      </c>
      <c r="Z1081" s="4" t="s">
        <v>2934</v>
      </c>
      <c r="AA1081" s="10">
        <v>18.470726154146401</v>
      </c>
      <c r="AB1081" s="10">
        <v>21.9337175206152</v>
      </c>
      <c r="AC1081" s="4" t="s">
        <v>2934</v>
      </c>
      <c r="AD1081" s="4">
        <v>5.2060298702810996</v>
      </c>
      <c r="AE1081" s="4">
        <v>5.9394430521902999</v>
      </c>
      <c r="AF1081" s="4" t="s">
        <v>2934</v>
      </c>
      <c r="AG1081" s="4">
        <v>16.7324313738985</v>
      </c>
      <c r="AH1081" s="4">
        <v>22.709020474886799</v>
      </c>
      <c r="AI1081" s="4" t="s">
        <v>2934</v>
      </c>
      <c r="AJ1081" s="4" t="s">
        <v>2934</v>
      </c>
    </row>
    <row r="1082" spans="1:36" x14ac:dyDescent="0.3">
      <c r="A1082" s="1" t="s">
        <v>1076</v>
      </c>
      <c r="B1082" s="2">
        <v>100294</v>
      </c>
      <c r="C1082" s="3" t="s">
        <v>2919</v>
      </c>
      <c r="D1082" s="4">
        <v>3567.6986436000002</v>
      </c>
      <c r="E1082" s="3" t="s">
        <v>2930</v>
      </c>
      <c r="F1082" s="3" t="s">
        <v>2931</v>
      </c>
      <c r="G1082" s="3" t="s">
        <v>2931</v>
      </c>
      <c r="H1082" s="3" t="s">
        <v>2932</v>
      </c>
      <c r="I1082" s="3" t="s">
        <v>2933</v>
      </c>
      <c r="J1082" s="4">
        <v>17.717718000000001</v>
      </c>
      <c r="K1082" s="4">
        <v>6.0032449999999997</v>
      </c>
      <c r="L1082" s="4">
        <v>-5.9500960000000003</v>
      </c>
      <c r="M1082" s="4">
        <v>-6.3992360000000001</v>
      </c>
      <c r="N1082" s="4">
        <v>12.4050632911392</v>
      </c>
      <c r="O1082" s="4">
        <v>15.592681000000001</v>
      </c>
      <c r="P1082" s="4">
        <v>1.1844330000000001</v>
      </c>
      <c r="Q1082" s="4" t="s">
        <v>2934</v>
      </c>
      <c r="R1082" s="4" t="s">
        <v>2934</v>
      </c>
      <c r="S1082" s="3" t="s">
        <v>4819</v>
      </c>
      <c r="T1082" s="4">
        <v>19.600000000000001</v>
      </c>
      <c r="U1082" s="4">
        <v>3567.6986436000002</v>
      </c>
      <c r="V1082" s="10" t="s">
        <v>2934</v>
      </c>
      <c r="W1082" s="4">
        <v>3.6734693877550999</v>
      </c>
      <c r="X1082" s="4">
        <v>22.49</v>
      </c>
      <c r="Y1082" s="4">
        <v>13.87</v>
      </c>
      <c r="Z1082" s="4">
        <v>12.397216999999999</v>
      </c>
      <c r="AA1082" s="10">
        <v>11.404631676899999</v>
      </c>
      <c r="AB1082" s="10">
        <v>11.3014547739</v>
      </c>
      <c r="AC1082" s="4" t="s">
        <v>2934</v>
      </c>
      <c r="AD1082" s="4" t="s">
        <v>2934</v>
      </c>
      <c r="AE1082" s="4" t="s">
        <v>2934</v>
      </c>
      <c r="AF1082" s="4" t="s">
        <v>2934</v>
      </c>
      <c r="AG1082" s="4" t="s">
        <v>2934</v>
      </c>
      <c r="AH1082" s="4" t="s">
        <v>2934</v>
      </c>
      <c r="AI1082" s="4">
        <v>1.1844330000000001</v>
      </c>
      <c r="AJ1082" s="4">
        <v>1.5664960000000001</v>
      </c>
    </row>
    <row r="1083" spans="1:36" x14ac:dyDescent="0.3">
      <c r="A1083" s="1" t="s">
        <v>1077</v>
      </c>
      <c r="B1083" s="2">
        <v>8706666</v>
      </c>
      <c r="C1083" s="3" t="s">
        <v>2919</v>
      </c>
      <c r="D1083" s="4">
        <v>658.50817168000003</v>
      </c>
      <c r="E1083" s="3" t="s">
        <v>2925</v>
      </c>
      <c r="F1083" s="3" t="s">
        <v>2996</v>
      </c>
      <c r="G1083" s="3" t="s">
        <v>2997</v>
      </c>
      <c r="H1083" s="3" t="s">
        <v>2997</v>
      </c>
      <c r="I1083" s="3" t="s">
        <v>3467</v>
      </c>
      <c r="J1083" s="4">
        <v>74.929972000000006</v>
      </c>
      <c r="K1083" s="4">
        <v>7.3024060000000004</v>
      </c>
      <c r="L1083" s="4">
        <v>20.909970999999999</v>
      </c>
      <c r="M1083" s="4">
        <v>6.6609740000000004</v>
      </c>
      <c r="N1083" s="4" t="s">
        <v>2924</v>
      </c>
      <c r="O1083" s="4">
        <v>8.8644429999999996</v>
      </c>
      <c r="P1083" s="4">
        <v>2.7829769999999998</v>
      </c>
      <c r="Q1083" s="4">
        <v>11.871313000000001</v>
      </c>
      <c r="R1083" s="4">
        <v>11.668856</v>
      </c>
      <c r="S1083" s="3" t="s">
        <v>4820</v>
      </c>
      <c r="T1083" s="4">
        <v>12.49</v>
      </c>
      <c r="U1083" s="4">
        <v>658.50817168000003</v>
      </c>
      <c r="V1083" s="10">
        <v>937.97617100000002</v>
      </c>
      <c r="W1083" s="4">
        <v>0</v>
      </c>
      <c r="X1083" s="4">
        <v>12.86</v>
      </c>
      <c r="Y1083" s="4">
        <v>5.36</v>
      </c>
      <c r="Z1083" s="4" t="s">
        <v>2924</v>
      </c>
      <c r="AA1083" s="10">
        <v>48.354626403399998</v>
      </c>
      <c r="AB1083" s="10">
        <v>178.42857142849999</v>
      </c>
      <c r="AC1083" s="4">
        <v>0.89556500000000006</v>
      </c>
      <c r="AD1083" s="4">
        <v>0.8518655930829</v>
      </c>
      <c r="AE1083" s="4">
        <v>0.90025849112650003</v>
      </c>
      <c r="AF1083" s="4">
        <v>11.871313000000001</v>
      </c>
      <c r="AG1083" s="4">
        <v>9.9083943662269007</v>
      </c>
      <c r="AH1083" s="4">
        <v>10.670430280674699</v>
      </c>
      <c r="AI1083" s="4">
        <v>2.7829769999999998</v>
      </c>
      <c r="AJ1083" s="4" t="s">
        <v>2924</v>
      </c>
    </row>
    <row r="1084" spans="1:36" x14ac:dyDescent="0.3">
      <c r="A1084" s="1" t="s">
        <v>1078</v>
      </c>
      <c r="B1084" s="2">
        <v>13572597</v>
      </c>
      <c r="C1084" s="3" t="s">
        <v>2940</v>
      </c>
      <c r="D1084" s="4">
        <v>11591.03665016</v>
      </c>
      <c r="E1084" s="3" t="s">
        <v>2930</v>
      </c>
      <c r="F1084" s="3" t="s">
        <v>2953</v>
      </c>
      <c r="G1084" s="3" t="s">
        <v>2954</v>
      </c>
      <c r="H1084" s="3" t="s">
        <v>3244</v>
      </c>
      <c r="I1084" s="3" t="s">
        <v>3155</v>
      </c>
      <c r="J1084" s="4">
        <v>63.184466</v>
      </c>
      <c r="K1084" s="4">
        <v>28.246604999999999</v>
      </c>
      <c r="L1084" s="4">
        <v>-5.5624229999999999</v>
      </c>
      <c r="M1084" s="4">
        <v>-2.8888379999999998</v>
      </c>
      <c r="N1084" s="4">
        <v>164.08788884422199</v>
      </c>
      <c r="O1084" s="4" t="s">
        <v>2934</v>
      </c>
      <c r="P1084" s="4">
        <v>3.1711420000000001</v>
      </c>
      <c r="Q1084" s="4" t="s">
        <v>2934</v>
      </c>
      <c r="R1084" s="4" t="s">
        <v>2934</v>
      </c>
      <c r="S1084" s="3" t="s">
        <v>4821</v>
      </c>
      <c r="T1084" s="4">
        <v>84.04</v>
      </c>
      <c r="U1084" s="4">
        <v>11591.03665016</v>
      </c>
      <c r="V1084" s="10" t="s">
        <v>2934</v>
      </c>
      <c r="W1084" s="4">
        <v>0</v>
      </c>
      <c r="X1084" s="5">
        <v>130.5</v>
      </c>
      <c r="Y1084" s="4">
        <v>43.61</v>
      </c>
      <c r="Z1084" s="4">
        <v>20.559356000000001</v>
      </c>
      <c r="AA1084" s="10">
        <v>14.511114316104599</v>
      </c>
      <c r="AB1084" s="10">
        <v>16.9094794195797</v>
      </c>
      <c r="AC1084" s="4" t="s">
        <v>2934</v>
      </c>
      <c r="AD1084" s="4" t="s">
        <v>2934</v>
      </c>
      <c r="AE1084" s="4" t="s">
        <v>2934</v>
      </c>
      <c r="AF1084" s="4" t="s">
        <v>2934</v>
      </c>
      <c r="AG1084" s="4" t="s">
        <v>2934</v>
      </c>
      <c r="AH1084" s="4" t="s">
        <v>2934</v>
      </c>
      <c r="AI1084" s="4">
        <v>3.1711420000000001</v>
      </c>
      <c r="AJ1084" s="4">
        <v>3.1711420000000001</v>
      </c>
    </row>
    <row r="1085" spans="1:36" x14ac:dyDescent="0.3">
      <c r="A1085" s="1" t="s">
        <v>1079</v>
      </c>
      <c r="B1085" s="2">
        <v>4263230</v>
      </c>
      <c r="C1085" s="3" t="s">
        <v>2935</v>
      </c>
      <c r="D1085" s="4">
        <v>13323.586884300001</v>
      </c>
      <c r="E1085" s="3" t="s">
        <v>2925</v>
      </c>
      <c r="F1085" s="3" t="s">
        <v>2926</v>
      </c>
      <c r="G1085" s="3" t="s">
        <v>2927</v>
      </c>
      <c r="H1085" s="3" t="s">
        <v>3241</v>
      </c>
      <c r="I1085" s="3" t="s">
        <v>3242</v>
      </c>
      <c r="J1085" s="4">
        <v>75.721862000000002</v>
      </c>
      <c r="K1085" s="4">
        <v>36.475973000000003</v>
      </c>
      <c r="L1085" s="4">
        <v>4.8154659999999998</v>
      </c>
      <c r="M1085" s="4">
        <v>6.538049</v>
      </c>
      <c r="N1085" s="5">
        <v>175.411765</v>
      </c>
      <c r="O1085" s="4" t="s">
        <v>2924</v>
      </c>
      <c r="P1085" s="4">
        <v>2.77318</v>
      </c>
      <c r="Q1085" s="4">
        <v>22.968848000000001</v>
      </c>
      <c r="R1085" s="4" t="s">
        <v>2924</v>
      </c>
      <c r="S1085" s="3" t="s">
        <v>4822</v>
      </c>
      <c r="T1085" s="4">
        <v>29.82</v>
      </c>
      <c r="U1085" s="4">
        <v>13323.586884300001</v>
      </c>
      <c r="V1085" s="10">
        <v>9170.8868839999996</v>
      </c>
      <c r="W1085" s="4">
        <v>0</v>
      </c>
      <c r="X1085" s="4">
        <v>64.83</v>
      </c>
      <c r="Y1085" s="4">
        <v>9.9499999999999993</v>
      </c>
      <c r="Z1085" s="5">
        <v>175.411765</v>
      </c>
      <c r="AA1085" s="10" t="s">
        <v>2924</v>
      </c>
      <c r="AB1085" s="10" t="s">
        <v>2924</v>
      </c>
      <c r="AC1085" s="4">
        <v>2.1160329999999998</v>
      </c>
      <c r="AD1085" s="4">
        <v>2.4013717875266001</v>
      </c>
      <c r="AE1085" s="4">
        <v>2.2825401652753001</v>
      </c>
      <c r="AF1085" s="4">
        <v>22.968848000000001</v>
      </c>
      <c r="AG1085" s="4" t="s">
        <v>2934</v>
      </c>
      <c r="AH1085" s="4" t="s">
        <v>2934</v>
      </c>
      <c r="AI1085" s="4">
        <v>2.77318</v>
      </c>
      <c r="AJ1085" s="4">
        <v>2.77318</v>
      </c>
    </row>
    <row r="1086" spans="1:36" x14ac:dyDescent="0.3">
      <c r="A1086" s="1" t="s">
        <v>1080</v>
      </c>
      <c r="B1086" s="2">
        <v>4389214</v>
      </c>
      <c r="C1086" s="3" t="s">
        <v>2919</v>
      </c>
      <c r="D1086" s="4">
        <v>12918.35431524</v>
      </c>
      <c r="E1086" s="3" t="s">
        <v>2976</v>
      </c>
      <c r="F1086" s="3" t="s">
        <v>2977</v>
      </c>
      <c r="G1086" s="3" t="s">
        <v>3133</v>
      </c>
      <c r="H1086" s="3" t="s">
        <v>3423</v>
      </c>
      <c r="I1086" s="3" t="s">
        <v>2979</v>
      </c>
      <c r="J1086" s="4">
        <v>-3.2669000000000001</v>
      </c>
      <c r="K1086" s="4">
        <v>-7.504912</v>
      </c>
      <c r="L1086" s="4">
        <v>-6.846063</v>
      </c>
      <c r="M1086" s="4">
        <v>-6.0091840000000003</v>
      </c>
      <c r="N1086" s="4">
        <v>16.461538461538499</v>
      </c>
      <c r="O1086" s="4">
        <v>12.244472999999999</v>
      </c>
      <c r="P1086" s="4">
        <v>3.0360480000000001</v>
      </c>
      <c r="Q1086" s="4">
        <v>14.278446000000001</v>
      </c>
      <c r="R1086" s="4">
        <v>66.187540999999996</v>
      </c>
      <c r="S1086" s="3" t="s">
        <v>4823</v>
      </c>
      <c r="T1086" s="4">
        <v>47.08</v>
      </c>
      <c r="U1086" s="4">
        <v>12918.35431524</v>
      </c>
      <c r="V1086" s="10">
        <v>20464.211315</v>
      </c>
      <c r="W1086" s="4">
        <v>6.4570943075615999</v>
      </c>
      <c r="X1086" s="4">
        <v>52.594999999999999</v>
      </c>
      <c r="Y1086" s="4">
        <v>41.8</v>
      </c>
      <c r="Z1086" s="4">
        <v>16.450035</v>
      </c>
      <c r="AA1086" s="10">
        <v>15.9360931523</v>
      </c>
      <c r="AB1086" s="10">
        <v>16.7926352096</v>
      </c>
      <c r="AC1086" s="4">
        <v>13.543847</v>
      </c>
      <c r="AD1086" s="4">
        <v>12.8361746280047</v>
      </c>
      <c r="AE1086" s="4">
        <v>13.363301792113599</v>
      </c>
      <c r="AF1086" s="4">
        <v>14.278446000000001</v>
      </c>
      <c r="AG1086" s="4">
        <v>13.8915543459704</v>
      </c>
      <c r="AH1086" s="4">
        <v>14.6238719273902</v>
      </c>
      <c r="AI1086" s="4">
        <v>3.0360480000000001</v>
      </c>
      <c r="AJ1086" s="4">
        <v>3.0360480000000001</v>
      </c>
    </row>
    <row r="1087" spans="1:36" x14ac:dyDescent="0.3">
      <c r="A1087" s="1" t="s">
        <v>1081</v>
      </c>
      <c r="B1087" s="2">
        <v>4426551</v>
      </c>
      <c r="C1087" s="3" t="s">
        <v>2935</v>
      </c>
      <c r="D1087" s="4">
        <v>707.27893435999999</v>
      </c>
      <c r="E1087" s="3" t="s">
        <v>3102</v>
      </c>
      <c r="F1087" s="3" t="s">
        <v>3103</v>
      </c>
      <c r="G1087" s="3" t="s">
        <v>3292</v>
      </c>
      <c r="H1087" s="3" t="s">
        <v>3468</v>
      </c>
      <c r="I1087" s="3" t="s">
        <v>3392</v>
      </c>
      <c r="J1087" s="4">
        <v>96.525097000000002</v>
      </c>
      <c r="K1087" s="4">
        <v>-2.4904220000000001</v>
      </c>
      <c r="L1087" s="4">
        <v>1.8</v>
      </c>
      <c r="M1087" s="4">
        <v>-4.3233079999999999</v>
      </c>
      <c r="N1087" s="4" t="s">
        <v>2924</v>
      </c>
      <c r="O1087" s="4">
        <v>10.715788999999999</v>
      </c>
      <c r="P1087" s="4">
        <v>2.9421970000000002</v>
      </c>
      <c r="Q1087" s="4">
        <v>5.7136979999999999</v>
      </c>
      <c r="R1087" s="4">
        <v>8.8017420000000008</v>
      </c>
      <c r="S1087" s="3" t="s">
        <v>4824</v>
      </c>
      <c r="T1087" s="4">
        <v>5.09</v>
      </c>
      <c r="U1087" s="4">
        <v>707.27893435999999</v>
      </c>
      <c r="V1087" s="10">
        <v>1813.631934</v>
      </c>
      <c r="W1087" s="4">
        <v>0</v>
      </c>
      <c r="X1087" s="4">
        <v>5.93</v>
      </c>
      <c r="Y1087" s="4">
        <v>1.9450000000000001</v>
      </c>
      <c r="Z1087" s="4" t="s">
        <v>2924</v>
      </c>
      <c r="AA1087" s="10" t="s">
        <v>2924</v>
      </c>
      <c r="AB1087" s="10" t="s">
        <v>2924</v>
      </c>
      <c r="AC1087" s="4">
        <v>0.70915799999999996</v>
      </c>
      <c r="AD1087" s="4">
        <v>0.717830817269</v>
      </c>
      <c r="AE1087" s="4">
        <v>0.7175684074848</v>
      </c>
      <c r="AF1087" s="4">
        <v>5.7136979999999999</v>
      </c>
      <c r="AG1087" s="4">
        <v>6.2289765747757997</v>
      </c>
      <c r="AH1087" s="4">
        <v>6.5249792068519001</v>
      </c>
      <c r="AI1087" s="4">
        <v>2.9421970000000002</v>
      </c>
      <c r="AJ1087" s="4" t="s">
        <v>2924</v>
      </c>
    </row>
    <row r="1088" spans="1:36" x14ac:dyDescent="0.3">
      <c r="A1088" s="1" t="s">
        <v>1082</v>
      </c>
      <c r="B1088" s="2">
        <v>4156047</v>
      </c>
      <c r="C1088" s="3" t="s">
        <v>2935</v>
      </c>
      <c r="D1088" s="4">
        <v>40131.298271309999</v>
      </c>
      <c r="E1088" s="3" t="s">
        <v>2925</v>
      </c>
      <c r="F1088" s="3" t="s">
        <v>2996</v>
      </c>
      <c r="G1088" s="3" t="s">
        <v>3230</v>
      </c>
      <c r="H1088" s="3" t="s">
        <v>3469</v>
      </c>
      <c r="I1088" s="3" t="s">
        <v>3183</v>
      </c>
      <c r="J1088" s="4">
        <v>63.196939</v>
      </c>
      <c r="K1088" s="4">
        <v>22.216373999999998</v>
      </c>
      <c r="L1088" s="4">
        <v>1.6537770000000001</v>
      </c>
      <c r="M1088" s="4">
        <v>-2.9758589999999998</v>
      </c>
      <c r="N1088" s="4">
        <v>29.855713999999999</v>
      </c>
      <c r="O1088" s="4">
        <v>31.941006000000002</v>
      </c>
      <c r="P1088" s="4">
        <v>5.3492540000000002</v>
      </c>
      <c r="Q1088" s="4">
        <v>22.279624999999999</v>
      </c>
      <c r="R1088" s="4">
        <v>37.912889999999997</v>
      </c>
      <c r="S1088" s="3" t="s">
        <v>4825</v>
      </c>
      <c r="T1088" s="4">
        <v>208.99</v>
      </c>
      <c r="U1088" s="4">
        <v>40131.298271309999</v>
      </c>
      <c r="V1088" s="10">
        <v>36743.936270999999</v>
      </c>
      <c r="W1088" s="4">
        <v>1.4354753815972101</v>
      </c>
      <c r="X1088" s="4">
        <v>222.97</v>
      </c>
      <c r="Y1088" s="4">
        <v>119.15</v>
      </c>
      <c r="Z1088" s="4">
        <v>29.855713999999999</v>
      </c>
      <c r="AA1088" s="10">
        <v>28.589994391099999</v>
      </c>
      <c r="AB1088" s="10">
        <v>30.011129061199998</v>
      </c>
      <c r="AC1088" s="4">
        <v>6.1683570000000003</v>
      </c>
      <c r="AD1088" s="4">
        <v>5.6029130488112999</v>
      </c>
      <c r="AE1088" s="4">
        <v>5.9652139934616999</v>
      </c>
      <c r="AF1088" s="4">
        <v>22.279624999999999</v>
      </c>
      <c r="AG1088" s="4">
        <v>20.3982768638983</v>
      </c>
      <c r="AH1088" s="4">
        <v>21.853922329084</v>
      </c>
      <c r="AI1088" s="4">
        <v>5.3492540000000002</v>
      </c>
      <c r="AJ1088" s="5">
        <v>5.969608</v>
      </c>
    </row>
    <row r="1089" spans="1:36" x14ac:dyDescent="0.3">
      <c r="A1089" s="1" t="s">
        <v>1083</v>
      </c>
      <c r="B1089" s="2">
        <v>10875661</v>
      </c>
      <c r="C1089" s="3" t="s">
        <v>2919</v>
      </c>
      <c r="D1089" s="4">
        <v>1924.1964311199999</v>
      </c>
      <c r="E1089" s="3" t="s">
        <v>2925</v>
      </c>
      <c r="F1089" s="3" t="s">
        <v>3011</v>
      </c>
      <c r="G1089" s="3" t="s">
        <v>3012</v>
      </c>
      <c r="H1089" s="3" t="s">
        <v>3013</v>
      </c>
      <c r="I1089" s="3" t="s">
        <v>3470</v>
      </c>
      <c r="J1089" s="4">
        <v>-1.74482</v>
      </c>
      <c r="K1089" s="4">
        <v>11.234567999999999</v>
      </c>
      <c r="L1089" s="5">
        <v>14.923469000000001</v>
      </c>
      <c r="M1089" s="4">
        <v>-5.1578949999999999</v>
      </c>
      <c r="N1089" s="4">
        <v>8.8943729999999999</v>
      </c>
      <c r="O1089" s="4">
        <v>6.5337199999999998</v>
      </c>
      <c r="P1089" s="4" t="s">
        <v>2924</v>
      </c>
      <c r="Q1089" s="4">
        <v>5.720472</v>
      </c>
      <c r="R1089" s="4">
        <v>9.7270839999999996</v>
      </c>
      <c r="S1089" s="3" t="s">
        <v>4826</v>
      </c>
      <c r="T1089" s="5">
        <v>9.01</v>
      </c>
      <c r="U1089" s="4">
        <v>1924.1964311199999</v>
      </c>
      <c r="V1089" s="10">
        <v>3352.1964309999998</v>
      </c>
      <c r="W1089" s="4">
        <v>0.66592674805771401</v>
      </c>
      <c r="X1089" s="5">
        <v>10.16</v>
      </c>
      <c r="Y1089" s="5">
        <v>7.13</v>
      </c>
      <c r="Z1089" s="4">
        <v>8.8943729999999999</v>
      </c>
      <c r="AA1089" s="10">
        <v>7.2866963201999999</v>
      </c>
      <c r="AB1089" s="10">
        <v>8.2965009207999998</v>
      </c>
      <c r="AC1089" s="4">
        <v>0.937415</v>
      </c>
      <c r="AD1089" s="4">
        <v>0.94308522464480005</v>
      </c>
      <c r="AE1089" s="4">
        <v>0.95558621180159997</v>
      </c>
      <c r="AF1089" s="4">
        <v>5.720472</v>
      </c>
      <c r="AG1089" s="4">
        <v>5.5730613981712001</v>
      </c>
      <c r="AH1089" s="4">
        <v>5.6865079406276999</v>
      </c>
      <c r="AI1089" s="4" t="s">
        <v>2924</v>
      </c>
      <c r="AJ1089" s="4" t="s">
        <v>2924</v>
      </c>
    </row>
    <row r="1090" spans="1:36" x14ac:dyDescent="0.3">
      <c r="A1090" s="1" t="s">
        <v>1084</v>
      </c>
      <c r="B1090" s="2">
        <v>4094069</v>
      </c>
      <c r="C1090" s="3" t="s">
        <v>2935</v>
      </c>
      <c r="D1090" s="4">
        <v>37892.215049999999</v>
      </c>
      <c r="E1090" s="3" t="s">
        <v>2945</v>
      </c>
      <c r="F1090" s="3" t="s">
        <v>2946</v>
      </c>
      <c r="G1090" s="3" t="s">
        <v>2984</v>
      </c>
      <c r="H1090" s="3" t="s">
        <v>2985</v>
      </c>
      <c r="I1090" s="3" t="s">
        <v>3422</v>
      </c>
      <c r="J1090" s="4">
        <v>10.024861</v>
      </c>
      <c r="K1090" s="4">
        <v>-4.3497729999999999</v>
      </c>
      <c r="L1090" s="4">
        <v>-5.1640930000000003</v>
      </c>
      <c r="M1090" s="4">
        <v>-3.3847299999999998</v>
      </c>
      <c r="N1090" s="4">
        <v>37.788462000000003</v>
      </c>
      <c r="O1090" s="4">
        <v>30.215893999999999</v>
      </c>
      <c r="P1090" s="4">
        <v>35.761082999999999</v>
      </c>
      <c r="Q1090" s="4">
        <v>28.426715999999999</v>
      </c>
      <c r="R1090" s="4">
        <v>41.815873000000003</v>
      </c>
      <c r="S1090" s="3" t="s">
        <v>4827</v>
      </c>
      <c r="T1090" s="4">
        <v>491.25</v>
      </c>
      <c r="U1090" s="4">
        <v>37892.215049999999</v>
      </c>
      <c r="V1090" s="10">
        <v>39124.96905</v>
      </c>
      <c r="W1090" s="4">
        <v>0</v>
      </c>
      <c r="X1090" s="4">
        <v>559</v>
      </c>
      <c r="Y1090" s="4">
        <v>411.15</v>
      </c>
      <c r="Z1090" s="4">
        <v>37.788462000000003</v>
      </c>
      <c r="AA1090" s="10" t="s">
        <v>2934</v>
      </c>
      <c r="AB1090" s="10">
        <v>41.269859938700002</v>
      </c>
      <c r="AC1090" s="4">
        <v>6.3737950000000003</v>
      </c>
      <c r="AD1090" s="4">
        <v>5.9530766110061002</v>
      </c>
      <c r="AE1090" s="4">
        <v>6.2657948883046002</v>
      </c>
      <c r="AF1090" s="4">
        <v>28.426715999999999</v>
      </c>
      <c r="AG1090" s="4">
        <v>24.372712264844399</v>
      </c>
      <c r="AH1090" s="4">
        <v>25.535853119980199</v>
      </c>
      <c r="AI1090" s="4">
        <v>35.761082999999999</v>
      </c>
      <c r="AJ1090" s="4" t="s">
        <v>2924</v>
      </c>
    </row>
    <row r="1091" spans="1:36" x14ac:dyDescent="0.3">
      <c r="A1091" s="1" t="s">
        <v>1085</v>
      </c>
      <c r="B1091" s="2">
        <v>4337066</v>
      </c>
      <c r="C1091" s="3" t="s">
        <v>2935</v>
      </c>
      <c r="D1091" s="4">
        <v>5191.1496403399997</v>
      </c>
      <c r="E1091" s="3" t="s">
        <v>2936</v>
      </c>
      <c r="F1091" s="3" t="s">
        <v>2937</v>
      </c>
      <c r="G1091" s="3" t="s">
        <v>3044</v>
      </c>
      <c r="H1091" s="3" t="s">
        <v>3066</v>
      </c>
      <c r="I1091" s="3" t="s">
        <v>3427</v>
      </c>
      <c r="J1091" s="4">
        <v>52.659176000000002</v>
      </c>
      <c r="K1091" s="4">
        <v>15.011286999999999</v>
      </c>
      <c r="L1091" s="4">
        <v>-3.3665240000000001</v>
      </c>
      <c r="M1091" s="4">
        <v>-7.32151</v>
      </c>
      <c r="N1091" s="4">
        <v>24.524668999999999</v>
      </c>
      <c r="O1091" s="4">
        <v>19.028945</v>
      </c>
      <c r="P1091" s="4">
        <v>1.6688499999999999</v>
      </c>
      <c r="Q1091" s="4">
        <v>9.8440700000000003</v>
      </c>
      <c r="R1091" s="4">
        <v>20.013263999999999</v>
      </c>
      <c r="S1091" s="3" t="s">
        <v>4828</v>
      </c>
      <c r="T1091" s="4">
        <v>20.38</v>
      </c>
      <c r="U1091" s="4">
        <v>5191.1496403399997</v>
      </c>
      <c r="V1091" s="10">
        <v>7468.4496399999998</v>
      </c>
      <c r="W1091" s="4">
        <v>0</v>
      </c>
      <c r="X1091" s="4">
        <v>23.34</v>
      </c>
      <c r="Y1091" s="5">
        <v>12.404999999999999</v>
      </c>
      <c r="Z1091" s="4">
        <v>24.583836000000002</v>
      </c>
      <c r="AA1091" s="10">
        <v>13.370071508200001</v>
      </c>
      <c r="AB1091" s="10">
        <v>15.1280090857</v>
      </c>
      <c r="AC1091" s="4">
        <v>2.1697359999999999</v>
      </c>
      <c r="AD1091" s="4">
        <v>2.1437237897251</v>
      </c>
      <c r="AE1091" s="4">
        <v>2.1906327875178002</v>
      </c>
      <c r="AF1091" s="4">
        <v>9.8440700000000003</v>
      </c>
      <c r="AG1091" s="4">
        <v>9.4002581516968</v>
      </c>
      <c r="AH1091" s="4">
        <v>9.8600543289553997</v>
      </c>
      <c r="AI1091" s="4">
        <v>1.6688499999999999</v>
      </c>
      <c r="AJ1091" s="4" t="s">
        <v>2924</v>
      </c>
    </row>
    <row r="1092" spans="1:36" x14ac:dyDescent="0.3">
      <c r="A1092" s="1" t="s">
        <v>1086</v>
      </c>
      <c r="B1092" s="2">
        <v>4576404</v>
      </c>
      <c r="C1092" s="3" t="s">
        <v>2935</v>
      </c>
      <c r="D1092" s="4" t="s">
        <v>2934</v>
      </c>
      <c r="E1092" s="3" t="s">
        <v>3031</v>
      </c>
      <c r="F1092" s="3" t="s">
        <v>3031</v>
      </c>
      <c r="G1092" s="3" t="s">
        <v>3051</v>
      </c>
      <c r="H1092" s="3" t="s">
        <v>3471</v>
      </c>
      <c r="I1092" s="3" t="s">
        <v>3053</v>
      </c>
      <c r="J1092" s="4">
        <v>101.164483</v>
      </c>
      <c r="K1092" s="4">
        <v>-11.353432</v>
      </c>
      <c r="L1092" s="4">
        <v>-15.885574999999999</v>
      </c>
      <c r="M1092" s="4">
        <v>-9.4957429999999992</v>
      </c>
      <c r="N1092" s="4">
        <v>28.7916666666667</v>
      </c>
      <c r="O1092" s="4">
        <v>11.5638592549333</v>
      </c>
      <c r="P1092" s="4" t="s">
        <v>2934</v>
      </c>
      <c r="Q1092" s="4" t="s">
        <v>2934</v>
      </c>
      <c r="R1092" s="4" t="s">
        <v>2934</v>
      </c>
      <c r="S1092" s="3" t="s">
        <v>4829</v>
      </c>
      <c r="T1092" s="4">
        <v>13.82</v>
      </c>
      <c r="U1092" s="4" t="s">
        <v>2934</v>
      </c>
      <c r="V1092" s="10" t="s">
        <v>2934</v>
      </c>
      <c r="W1092" s="4">
        <v>0</v>
      </c>
      <c r="X1092" s="4">
        <v>20.309999999999999</v>
      </c>
      <c r="Y1092" s="4">
        <v>5.42</v>
      </c>
      <c r="Z1092" s="4" t="s">
        <v>2934</v>
      </c>
      <c r="AA1092" s="10">
        <v>24.181977252799999</v>
      </c>
      <c r="AB1092" s="10">
        <v>28.861415086400001</v>
      </c>
      <c r="AC1092" s="4" t="s">
        <v>2934</v>
      </c>
      <c r="AD1092" s="4">
        <v>3.1505244265668999</v>
      </c>
      <c r="AE1092" s="4">
        <v>3.2889752070312999</v>
      </c>
      <c r="AF1092" s="4" t="s">
        <v>2934</v>
      </c>
      <c r="AG1092" s="4">
        <v>6.282566705542</v>
      </c>
      <c r="AH1092" s="4">
        <v>6.5306268389205</v>
      </c>
      <c r="AI1092" s="4" t="s">
        <v>2934</v>
      </c>
      <c r="AJ1092" s="4" t="s">
        <v>2934</v>
      </c>
    </row>
    <row r="1093" spans="1:36" x14ac:dyDescent="0.3">
      <c r="A1093" s="1" t="s">
        <v>1087</v>
      </c>
      <c r="B1093" s="2">
        <v>103697</v>
      </c>
      <c r="C1093" s="3" t="s">
        <v>2935</v>
      </c>
      <c r="D1093" s="4">
        <v>5491.5343357199999</v>
      </c>
      <c r="E1093" s="3" t="s">
        <v>2936</v>
      </c>
      <c r="F1093" s="3" t="s">
        <v>2937</v>
      </c>
      <c r="G1093" s="3" t="s">
        <v>3037</v>
      </c>
      <c r="H1093" s="3" t="s">
        <v>3037</v>
      </c>
      <c r="I1093" s="3" t="s">
        <v>3038</v>
      </c>
      <c r="J1093" s="4">
        <v>29.024716000000002</v>
      </c>
      <c r="K1093" s="4">
        <v>11.914246</v>
      </c>
      <c r="L1093" s="4">
        <v>0.155561</v>
      </c>
      <c r="M1093" s="4">
        <v>-4.2152240000000001</v>
      </c>
      <c r="N1093" s="4">
        <v>20.608162</v>
      </c>
      <c r="O1093" s="4" t="s">
        <v>2924</v>
      </c>
      <c r="P1093" s="4">
        <v>2.2536610000000001</v>
      </c>
      <c r="Q1093" s="4">
        <v>13.610815000000001</v>
      </c>
      <c r="R1093" s="4" t="s">
        <v>2924</v>
      </c>
      <c r="S1093" s="3" t="s">
        <v>4830</v>
      </c>
      <c r="T1093" s="4">
        <v>154.52000000000001</v>
      </c>
      <c r="U1093" s="4">
        <v>5491.5343357199999</v>
      </c>
      <c r="V1093" s="10">
        <v>13484.234334999999</v>
      </c>
      <c r="W1093" s="4">
        <v>1.50142376391406</v>
      </c>
      <c r="X1093" s="4">
        <v>167.74</v>
      </c>
      <c r="Y1093" s="4">
        <v>114.78</v>
      </c>
      <c r="Z1093" s="4">
        <v>20.608162</v>
      </c>
      <c r="AA1093" s="10">
        <v>19.5347661188</v>
      </c>
      <c r="AB1093" s="10">
        <v>20.0849307127</v>
      </c>
      <c r="AC1093" s="4">
        <v>8.7520179999999996</v>
      </c>
      <c r="AD1093" s="4">
        <v>8.0134378661519996</v>
      </c>
      <c r="AE1093" s="4">
        <v>8.5254583503348993</v>
      </c>
      <c r="AF1093" s="4">
        <v>13.610815000000001</v>
      </c>
      <c r="AG1093" s="4">
        <v>11.0526510942623</v>
      </c>
      <c r="AH1093" s="4">
        <v>13.5436435273326</v>
      </c>
      <c r="AI1093" s="4">
        <v>2.2536610000000001</v>
      </c>
      <c r="AJ1093" s="4">
        <v>2.371321</v>
      </c>
    </row>
    <row r="1094" spans="1:36" x14ac:dyDescent="0.3">
      <c r="A1094" s="1" t="s">
        <v>1088</v>
      </c>
      <c r="B1094" s="2">
        <v>4027333</v>
      </c>
      <c r="C1094" s="3" t="s">
        <v>2940</v>
      </c>
      <c r="D1094" s="4">
        <v>527.56614049999996</v>
      </c>
      <c r="E1094" s="3" t="s">
        <v>2930</v>
      </c>
      <c r="F1094" s="3" t="s">
        <v>2953</v>
      </c>
      <c r="G1094" s="3" t="s">
        <v>2954</v>
      </c>
      <c r="H1094" s="3" t="s">
        <v>2955</v>
      </c>
      <c r="I1094" s="3" t="s">
        <v>3097</v>
      </c>
      <c r="J1094" s="4">
        <v>31.652660999999998</v>
      </c>
      <c r="K1094" s="4">
        <v>4.5373669999999997</v>
      </c>
      <c r="L1094" s="4">
        <v>-5.4706359999999998</v>
      </c>
      <c r="M1094" s="4">
        <v>-5.62249</v>
      </c>
      <c r="N1094" s="4" t="s">
        <v>2924</v>
      </c>
      <c r="O1094" s="4">
        <v>4.3583090000000002</v>
      </c>
      <c r="P1094" s="4" t="s">
        <v>2924</v>
      </c>
      <c r="Q1094" s="4">
        <v>14.05809</v>
      </c>
      <c r="R1094" s="4">
        <v>11.799763</v>
      </c>
      <c r="S1094" s="3" t="s">
        <v>4831</v>
      </c>
      <c r="T1094" s="4">
        <v>11.75</v>
      </c>
      <c r="U1094" s="4">
        <v>527.56614049999996</v>
      </c>
      <c r="V1094" s="10">
        <v>851.16114000000005</v>
      </c>
      <c r="W1094" s="4">
        <v>3.7446808510638299</v>
      </c>
      <c r="X1094" s="4">
        <v>12.58</v>
      </c>
      <c r="Y1094" s="5">
        <v>8.0500000000000007</v>
      </c>
      <c r="Z1094" s="4" t="s">
        <v>2924</v>
      </c>
      <c r="AA1094" s="10">
        <v>15.3695225637</v>
      </c>
      <c r="AB1094" s="10">
        <v>17.329872275100001</v>
      </c>
      <c r="AC1094" s="4">
        <v>1.8399779999999999</v>
      </c>
      <c r="AD1094" s="4">
        <v>1.577392772424</v>
      </c>
      <c r="AE1094" s="4">
        <v>1.6969259874828</v>
      </c>
      <c r="AF1094" s="4">
        <v>14.05809</v>
      </c>
      <c r="AG1094" s="4">
        <v>3.8191490249553</v>
      </c>
      <c r="AH1094" s="4">
        <v>4.2550965881535996</v>
      </c>
      <c r="AI1094" s="4" t="s">
        <v>2924</v>
      </c>
      <c r="AJ1094" s="4" t="s">
        <v>2924</v>
      </c>
    </row>
    <row r="1095" spans="1:36" x14ac:dyDescent="0.3">
      <c r="A1095" s="1" t="s">
        <v>1089</v>
      </c>
      <c r="B1095" s="2">
        <v>4973395</v>
      </c>
      <c r="C1095" s="3" t="s">
        <v>2940</v>
      </c>
      <c r="D1095" s="4">
        <v>3849.0727176</v>
      </c>
      <c r="E1095" s="3" t="s">
        <v>2945</v>
      </c>
      <c r="F1095" s="3" t="s">
        <v>2946</v>
      </c>
      <c r="G1095" s="3" t="s">
        <v>2984</v>
      </c>
      <c r="H1095" s="3" t="s">
        <v>3061</v>
      </c>
      <c r="I1095" s="3" t="s">
        <v>3063</v>
      </c>
      <c r="J1095" s="4">
        <v>129.965157</v>
      </c>
      <c r="K1095" s="4">
        <v>1.278772</v>
      </c>
      <c r="L1095" s="4">
        <v>6.6235860000000004</v>
      </c>
      <c r="M1095" s="4">
        <v>-5.2631579999999998</v>
      </c>
      <c r="N1095" s="4" t="s">
        <v>2924</v>
      </c>
      <c r="O1095" s="4" t="s">
        <v>2924</v>
      </c>
      <c r="P1095" s="4">
        <v>1.376401</v>
      </c>
      <c r="Q1095" s="4">
        <v>14.731939000000001</v>
      </c>
      <c r="R1095" s="4" t="s">
        <v>2924</v>
      </c>
      <c r="S1095" s="3" t="s">
        <v>4832</v>
      </c>
      <c r="T1095" s="4">
        <v>19.8</v>
      </c>
      <c r="U1095" s="4">
        <v>3849.0727176</v>
      </c>
      <c r="V1095" s="10">
        <v>10627.070007</v>
      </c>
      <c r="W1095" s="4">
        <v>0</v>
      </c>
      <c r="X1095" s="4">
        <v>24.74</v>
      </c>
      <c r="Y1095" s="5">
        <v>5.01</v>
      </c>
      <c r="Z1095" s="4" t="s">
        <v>2924</v>
      </c>
      <c r="AA1095" s="10" t="s">
        <v>2924</v>
      </c>
      <c r="AB1095" s="10" t="s">
        <v>2924</v>
      </c>
      <c r="AC1095" s="4">
        <v>6.7915450000000002</v>
      </c>
      <c r="AD1095" s="4">
        <v>5.9942863661433998</v>
      </c>
      <c r="AE1095" s="4">
        <v>6.7419039676550003</v>
      </c>
      <c r="AF1095" s="4">
        <v>14.731939000000001</v>
      </c>
      <c r="AG1095" s="4">
        <v>13.3466641575291</v>
      </c>
      <c r="AH1095" s="4">
        <v>15.170948421699601</v>
      </c>
      <c r="AI1095" s="4">
        <v>1.376401</v>
      </c>
      <c r="AJ1095" s="4">
        <v>2.3319640000000001</v>
      </c>
    </row>
    <row r="1096" spans="1:36" x14ac:dyDescent="0.3">
      <c r="A1096" s="1" t="s">
        <v>1090</v>
      </c>
      <c r="B1096" s="2">
        <v>108009705</v>
      </c>
      <c r="C1096" s="3" t="s">
        <v>2919</v>
      </c>
      <c r="D1096" s="4">
        <v>36051.84677289</v>
      </c>
      <c r="E1096" s="3" t="s">
        <v>2920</v>
      </c>
      <c r="F1096" s="3" t="s">
        <v>2960</v>
      </c>
      <c r="G1096" s="3" t="s">
        <v>2961</v>
      </c>
      <c r="H1096" s="3" t="s">
        <v>2962</v>
      </c>
      <c r="I1096" s="3" t="s">
        <v>3183</v>
      </c>
      <c r="J1096" s="4">
        <v>1.714359</v>
      </c>
      <c r="K1096" s="4">
        <v>-12.594151999999999</v>
      </c>
      <c r="L1096" s="4">
        <v>-7.0553590000000002</v>
      </c>
      <c r="M1096" s="4">
        <v>-2.7003699999999999</v>
      </c>
      <c r="N1096" s="4">
        <v>26.303332999999999</v>
      </c>
      <c r="O1096" s="4">
        <v>21.218069</v>
      </c>
      <c r="P1096" s="4">
        <v>4.3345229999999999</v>
      </c>
      <c r="Q1096" s="4">
        <v>11.342347</v>
      </c>
      <c r="R1096" s="4">
        <v>20.238759000000002</v>
      </c>
      <c r="S1096" s="3" t="s">
        <v>4833</v>
      </c>
      <c r="T1096" s="4">
        <v>78.91</v>
      </c>
      <c r="U1096" s="4">
        <v>36051.84677289</v>
      </c>
      <c r="V1096" s="10">
        <v>43429.846771999997</v>
      </c>
      <c r="W1096" s="4">
        <v>0.17741731086047399</v>
      </c>
      <c r="X1096" s="4">
        <v>94.55</v>
      </c>
      <c r="Y1096" s="4">
        <v>71.31</v>
      </c>
      <c r="Z1096" s="4">
        <v>26.303332999999999</v>
      </c>
      <c r="AA1096" s="10">
        <v>17.411354559599999</v>
      </c>
      <c r="AB1096" s="10">
        <v>18.422109332600002</v>
      </c>
      <c r="AC1096" s="4">
        <v>2.220453</v>
      </c>
      <c r="AD1096" s="4">
        <v>2.1575846772256999</v>
      </c>
      <c r="AE1096" s="4">
        <v>2.2064850669161999</v>
      </c>
      <c r="AF1096" s="4">
        <v>11.342347</v>
      </c>
      <c r="AG1096" s="4">
        <v>11.162385125595099</v>
      </c>
      <c r="AH1096" s="4">
        <v>11.8364619083079</v>
      </c>
      <c r="AI1096" s="4">
        <v>4.3345229999999999</v>
      </c>
      <c r="AJ1096" s="4" t="s">
        <v>2924</v>
      </c>
    </row>
    <row r="1097" spans="1:36" x14ac:dyDescent="0.3">
      <c r="A1097" s="1" t="s">
        <v>1091</v>
      </c>
      <c r="B1097" s="2">
        <v>108612670</v>
      </c>
      <c r="C1097" s="3" t="s">
        <v>2935</v>
      </c>
      <c r="D1097" s="4">
        <v>94455.246700200005</v>
      </c>
      <c r="E1097" s="3" t="s">
        <v>2936</v>
      </c>
      <c r="F1097" s="3" t="s">
        <v>2937</v>
      </c>
      <c r="G1097" s="3" t="s">
        <v>2993</v>
      </c>
      <c r="H1097" s="3" t="s">
        <v>3255</v>
      </c>
      <c r="I1097" s="3" t="s">
        <v>3132</v>
      </c>
      <c r="J1097" s="4">
        <v>161.074286</v>
      </c>
      <c r="K1097" s="4">
        <v>39.599119999999999</v>
      </c>
      <c r="L1097" s="4">
        <v>-3.2092000000000002E-2</v>
      </c>
      <c r="M1097" s="4">
        <v>3.207735</v>
      </c>
      <c r="N1097" s="4">
        <v>74.653594999999996</v>
      </c>
      <c r="O1097" s="4">
        <v>33.946899000000002</v>
      </c>
      <c r="P1097" s="4">
        <v>9.9295840000000002</v>
      </c>
      <c r="Q1097" s="4">
        <v>51.920855000000003</v>
      </c>
      <c r="R1097" s="4" t="s">
        <v>2934</v>
      </c>
      <c r="S1097" s="3" t="s">
        <v>4834</v>
      </c>
      <c r="T1097" s="4">
        <v>342.66</v>
      </c>
      <c r="U1097" s="4">
        <v>94455.246700200005</v>
      </c>
      <c r="V1097" s="10">
        <v>89057.246700000003</v>
      </c>
      <c r="W1097" s="4">
        <v>0.29183447148777197</v>
      </c>
      <c r="X1097" s="5">
        <v>357.09</v>
      </c>
      <c r="Y1097" s="4">
        <v>115</v>
      </c>
      <c r="Z1097" s="4">
        <v>74.653594999999996</v>
      </c>
      <c r="AA1097" s="10">
        <v>54.126715845</v>
      </c>
      <c r="AB1097" s="10" t="s">
        <v>2934</v>
      </c>
      <c r="AC1097" s="4">
        <v>2.5872190000000002</v>
      </c>
      <c r="AD1097" s="4">
        <v>2.4394500840568001</v>
      </c>
      <c r="AE1097" s="4">
        <v>2.5397613949131999</v>
      </c>
      <c r="AF1097" s="4">
        <v>51.920855000000003</v>
      </c>
      <c r="AG1097" s="4">
        <v>28.423623480604899</v>
      </c>
      <c r="AH1097" s="4">
        <v>43.154661357771701</v>
      </c>
      <c r="AI1097" s="4">
        <v>9.9295840000000002</v>
      </c>
      <c r="AJ1097" s="4">
        <v>22.518236000000002</v>
      </c>
    </row>
    <row r="1098" spans="1:36" x14ac:dyDescent="0.3">
      <c r="A1098" s="1" t="s">
        <v>1092</v>
      </c>
      <c r="B1098" s="2">
        <v>4048156</v>
      </c>
      <c r="C1098" s="3" t="s">
        <v>2919</v>
      </c>
      <c r="D1098" s="4">
        <v>17148.984315099999</v>
      </c>
      <c r="E1098" s="3" t="s">
        <v>2945</v>
      </c>
      <c r="F1098" s="3" t="s">
        <v>2946</v>
      </c>
      <c r="G1098" s="3" t="s">
        <v>2947</v>
      </c>
      <c r="H1098" s="3" t="s">
        <v>2948</v>
      </c>
      <c r="I1098" s="3" t="s">
        <v>2949</v>
      </c>
      <c r="J1098" s="4">
        <v>20.267934</v>
      </c>
      <c r="K1098" s="4">
        <v>5.0981870000000002</v>
      </c>
      <c r="L1098" s="4">
        <v>-5.46875</v>
      </c>
      <c r="M1098" s="4">
        <v>-6.7983929999999999</v>
      </c>
      <c r="N1098" s="4">
        <v>28.3979591836735</v>
      </c>
      <c r="O1098" s="4">
        <v>9.2766669999999998</v>
      </c>
      <c r="P1098" s="4">
        <v>8.1708750000000006</v>
      </c>
      <c r="Q1098" s="4">
        <v>13.491626999999999</v>
      </c>
      <c r="R1098" s="4">
        <v>14.842290999999999</v>
      </c>
      <c r="S1098" s="3" t="s">
        <v>4835</v>
      </c>
      <c r="T1098" s="4">
        <v>27.83</v>
      </c>
      <c r="U1098" s="4">
        <v>17148.984315099999</v>
      </c>
      <c r="V1098" s="10">
        <v>24999.984315000002</v>
      </c>
      <c r="W1098" s="4">
        <v>1.79662234998203</v>
      </c>
      <c r="X1098" s="4">
        <v>31.72</v>
      </c>
      <c r="Y1098" s="4">
        <v>19.079999999999998</v>
      </c>
      <c r="Z1098" s="4" t="s">
        <v>2934</v>
      </c>
      <c r="AA1098" s="10">
        <v>11.9889716968</v>
      </c>
      <c r="AB1098" s="10">
        <v>12.6338631112</v>
      </c>
      <c r="AC1098" s="4">
        <v>6.4716500000000003</v>
      </c>
      <c r="AD1098" s="4">
        <v>6.2719801531844004</v>
      </c>
      <c r="AE1098" s="4">
        <v>6.3739909663205001</v>
      </c>
      <c r="AF1098" s="4">
        <v>13.491626999999999</v>
      </c>
      <c r="AG1098" s="4">
        <v>11.0615444877015</v>
      </c>
      <c r="AH1098" s="4">
        <v>10.8908709800049</v>
      </c>
      <c r="AI1098" s="4">
        <v>8.1708750000000006</v>
      </c>
      <c r="AJ1098" s="4" t="s">
        <v>2924</v>
      </c>
    </row>
    <row r="1099" spans="1:36" x14ac:dyDescent="0.3">
      <c r="A1099" s="1" t="s">
        <v>1093</v>
      </c>
      <c r="B1099" s="2">
        <v>4994888</v>
      </c>
      <c r="C1099" s="3" t="s">
        <v>2935</v>
      </c>
      <c r="D1099" s="4">
        <v>587.4934773</v>
      </c>
      <c r="E1099" s="3" t="s">
        <v>2936</v>
      </c>
      <c r="F1099" s="3" t="s">
        <v>3056</v>
      </c>
      <c r="G1099" s="3" t="s">
        <v>3302</v>
      </c>
      <c r="H1099" s="3" t="s">
        <v>3302</v>
      </c>
      <c r="I1099" s="3" t="s">
        <v>3303</v>
      </c>
      <c r="J1099" s="4">
        <v>-16.524909000000001</v>
      </c>
      <c r="K1099" s="4">
        <v>-23.539231999999998</v>
      </c>
      <c r="L1099" s="4">
        <v>-19.836639000000002</v>
      </c>
      <c r="M1099" s="4">
        <v>-6.4669840000000001</v>
      </c>
      <c r="N1099" s="4">
        <v>8.6687700000000003</v>
      </c>
      <c r="O1099" s="4">
        <v>14.106776</v>
      </c>
      <c r="P1099" s="4">
        <v>0.63175300000000001</v>
      </c>
      <c r="Q1099" s="5">
        <v>4.1451390000000004</v>
      </c>
      <c r="R1099" s="4">
        <v>32.373663999999998</v>
      </c>
      <c r="S1099" s="3" t="s">
        <v>4836</v>
      </c>
      <c r="T1099" s="4">
        <v>13.74</v>
      </c>
      <c r="U1099" s="4">
        <v>587.4934773</v>
      </c>
      <c r="V1099" s="10">
        <v>616.56047699999999</v>
      </c>
      <c r="W1099" s="4">
        <v>11.644832605531301</v>
      </c>
      <c r="X1099" s="4">
        <v>23.43</v>
      </c>
      <c r="Y1099" s="4">
        <v>13.51</v>
      </c>
      <c r="Z1099" s="4">
        <v>8.6687700000000003</v>
      </c>
      <c r="AA1099" s="10">
        <v>8.7683471600999994</v>
      </c>
      <c r="AB1099" s="10">
        <v>7.9067305036000004</v>
      </c>
      <c r="AC1099" s="4">
        <v>1.403411</v>
      </c>
      <c r="AD1099" s="4">
        <v>2.2568405099190998</v>
      </c>
      <c r="AE1099" s="4">
        <v>2.0632309972977998</v>
      </c>
      <c r="AF1099" s="5">
        <v>4.1451390000000004</v>
      </c>
      <c r="AG1099" s="4">
        <v>4.1295754221598999</v>
      </c>
      <c r="AH1099" s="4">
        <v>3.9746851700572998</v>
      </c>
      <c r="AI1099" s="4">
        <v>0.63175300000000001</v>
      </c>
      <c r="AJ1099" s="4">
        <v>0.63175300000000001</v>
      </c>
    </row>
    <row r="1100" spans="1:36" x14ac:dyDescent="0.3">
      <c r="A1100" s="1" t="s">
        <v>1094</v>
      </c>
      <c r="B1100" s="2">
        <v>14782012</v>
      </c>
      <c r="C1100" s="3" t="s">
        <v>2919</v>
      </c>
      <c r="D1100" s="4">
        <v>2126.2861278</v>
      </c>
      <c r="E1100" s="3" t="s">
        <v>2920</v>
      </c>
      <c r="F1100" s="3" t="s">
        <v>2960</v>
      </c>
      <c r="G1100" s="3" t="s">
        <v>2973</v>
      </c>
      <c r="H1100" s="3" t="s">
        <v>3004</v>
      </c>
      <c r="I1100" s="3" t="s">
        <v>3357</v>
      </c>
      <c r="J1100" s="4">
        <v>2497.3154359999999</v>
      </c>
      <c r="K1100" s="4">
        <v>91.584158000000002</v>
      </c>
      <c r="L1100" s="4">
        <v>11.559526999999999</v>
      </c>
      <c r="M1100" s="4">
        <v>2.6116929999999998</v>
      </c>
      <c r="N1100" s="4" t="s">
        <v>2924</v>
      </c>
      <c r="O1100" s="4" t="s">
        <v>2924</v>
      </c>
      <c r="P1100" s="4">
        <v>10.383687</v>
      </c>
      <c r="Q1100" s="4" t="s">
        <v>2924</v>
      </c>
      <c r="R1100" s="4" t="s">
        <v>2924</v>
      </c>
      <c r="S1100" s="3" t="s">
        <v>4837</v>
      </c>
      <c r="T1100" s="4">
        <v>77.400000000000006</v>
      </c>
      <c r="U1100" s="4">
        <v>2126.2861278</v>
      </c>
      <c r="V1100" s="10">
        <v>2125.9271269999999</v>
      </c>
      <c r="W1100" s="4">
        <v>0</v>
      </c>
      <c r="X1100" s="4">
        <v>89.109899999999996</v>
      </c>
      <c r="Y1100" s="4">
        <v>2.4660000000000002</v>
      </c>
      <c r="Z1100" s="4" t="s">
        <v>2924</v>
      </c>
      <c r="AA1100" s="10">
        <v>192.2981366459</v>
      </c>
      <c r="AB1100" s="10" t="s">
        <v>2924</v>
      </c>
      <c r="AC1100" s="5">
        <v>7.9554799999999997</v>
      </c>
      <c r="AD1100" s="4">
        <v>6.5151933233835004</v>
      </c>
      <c r="AE1100" s="4">
        <v>7.3766284335331003</v>
      </c>
      <c r="AF1100" s="4" t="s">
        <v>2924</v>
      </c>
      <c r="AG1100" s="4">
        <v>180.1633158474576</v>
      </c>
      <c r="AH1100" s="4" t="s">
        <v>2924</v>
      </c>
      <c r="AI1100" s="4">
        <v>10.383687</v>
      </c>
      <c r="AJ1100" s="4">
        <v>50.097087000000002</v>
      </c>
    </row>
    <row r="1101" spans="1:36" x14ac:dyDescent="0.3">
      <c r="A1101" s="1" t="s">
        <v>1095</v>
      </c>
      <c r="B1101" s="2">
        <v>4991196</v>
      </c>
      <c r="C1101" s="3" t="s">
        <v>2935</v>
      </c>
      <c r="D1101" s="4">
        <v>9297.0416913400004</v>
      </c>
      <c r="E1101" s="3" t="s">
        <v>2936</v>
      </c>
      <c r="F1101" s="3" t="s">
        <v>2937</v>
      </c>
      <c r="G1101" s="3" t="s">
        <v>2993</v>
      </c>
      <c r="H1101" s="3" t="s">
        <v>2994</v>
      </c>
      <c r="I1101" s="3" t="s">
        <v>3256</v>
      </c>
      <c r="J1101" s="4">
        <v>21.310457</v>
      </c>
      <c r="K1101" s="4">
        <v>10.228555</v>
      </c>
      <c r="L1101" s="4">
        <v>-13.280426</v>
      </c>
      <c r="M1101" s="4">
        <v>-6.571002</v>
      </c>
      <c r="N1101" s="4">
        <v>39.064999999999998</v>
      </c>
      <c r="O1101" s="4">
        <v>16.02338</v>
      </c>
      <c r="P1101" s="4">
        <v>3.8585569999999998</v>
      </c>
      <c r="Q1101" s="4">
        <v>15.201449999999999</v>
      </c>
      <c r="R1101" s="4">
        <v>17.774948999999999</v>
      </c>
      <c r="S1101" s="3" t="s">
        <v>4838</v>
      </c>
      <c r="T1101" s="5">
        <v>156.26</v>
      </c>
      <c r="U1101" s="4">
        <v>9297.0416913400004</v>
      </c>
      <c r="V1101" s="10">
        <v>10664.409691000001</v>
      </c>
      <c r="W1101" s="4">
        <v>0</v>
      </c>
      <c r="X1101" s="4">
        <v>195.94</v>
      </c>
      <c r="Y1101" s="4">
        <v>108.89</v>
      </c>
      <c r="Z1101" s="4">
        <v>39.064999999999998</v>
      </c>
      <c r="AA1101" s="10">
        <v>18.865145478599999</v>
      </c>
      <c r="AB1101" s="10">
        <v>22.266015186899999</v>
      </c>
      <c r="AC1101" s="4">
        <v>2.5854979999999999</v>
      </c>
      <c r="AD1101" s="4">
        <v>2.2958374993124</v>
      </c>
      <c r="AE1101" s="4">
        <v>2.4777693660616</v>
      </c>
      <c r="AF1101" s="4">
        <v>15.201449999999999</v>
      </c>
      <c r="AG1101" s="4">
        <v>12.097408176553699</v>
      </c>
      <c r="AH1101" s="4">
        <v>13.7722056869121</v>
      </c>
      <c r="AI1101" s="4">
        <v>3.8585569999999998</v>
      </c>
      <c r="AJ1101" s="4">
        <v>56.10772</v>
      </c>
    </row>
    <row r="1102" spans="1:36" x14ac:dyDescent="0.3">
      <c r="A1102" s="1" t="s">
        <v>1096</v>
      </c>
      <c r="B1102" s="2">
        <v>109838</v>
      </c>
      <c r="C1102" s="3" t="s">
        <v>2935</v>
      </c>
      <c r="D1102" s="4">
        <v>1198.79677866</v>
      </c>
      <c r="E1102" s="3" t="s">
        <v>2930</v>
      </c>
      <c r="F1102" s="3" t="s">
        <v>2953</v>
      </c>
      <c r="G1102" s="3" t="s">
        <v>2954</v>
      </c>
      <c r="H1102" s="3" t="s">
        <v>2955</v>
      </c>
      <c r="I1102" s="3" t="s">
        <v>2971</v>
      </c>
      <c r="J1102" s="4">
        <v>19.804286999999999</v>
      </c>
      <c r="K1102" s="4">
        <v>-3.8339259999999999</v>
      </c>
      <c r="L1102" s="4">
        <v>3.7320959999999999</v>
      </c>
      <c r="M1102" s="4">
        <v>-1.3051820000000001</v>
      </c>
      <c r="N1102" s="4">
        <v>4.2296620000000003</v>
      </c>
      <c r="O1102" s="4" t="s">
        <v>2934</v>
      </c>
      <c r="P1102" s="4">
        <v>0.85146500000000003</v>
      </c>
      <c r="Q1102" s="4">
        <v>116.268175</v>
      </c>
      <c r="R1102" s="4" t="s">
        <v>2934</v>
      </c>
      <c r="S1102" s="3" t="s">
        <v>4839</v>
      </c>
      <c r="T1102" s="4">
        <v>51.42</v>
      </c>
      <c r="U1102" s="4">
        <v>1198.79677866</v>
      </c>
      <c r="V1102" s="10">
        <v>1385.613298</v>
      </c>
      <c r="W1102" s="4">
        <v>8.7514585764294104</v>
      </c>
      <c r="X1102" s="4">
        <v>55.435000000000002</v>
      </c>
      <c r="Y1102" s="4">
        <v>41.88</v>
      </c>
      <c r="Z1102" s="4">
        <v>4.2296620000000003</v>
      </c>
      <c r="AA1102" s="10" t="s">
        <v>2934</v>
      </c>
      <c r="AB1102" s="10" t="s">
        <v>2934</v>
      </c>
      <c r="AC1102" s="4">
        <v>51.801958999999997</v>
      </c>
      <c r="AD1102" s="4" t="s">
        <v>2934</v>
      </c>
      <c r="AE1102" s="4" t="s">
        <v>2934</v>
      </c>
      <c r="AF1102" s="4">
        <v>116.268175</v>
      </c>
      <c r="AG1102" s="4" t="s">
        <v>2934</v>
      </c>
      <c r="AH1102" s="4" t="s">
        <v>2934</v>
      </c>
      <c r="AI1102" s="4">
        <v>0.85146500000000003</v>
      </c>
      <c r="AJ1102" s="4">
        <v>0.85146500000000003</v>
      </c>
    </row>
    <row r="1103" spans="1:36" x14ac:dyDescent="0.3">
      <c r="A1103" s="1" t="s">
        <v>1097</v>
      </c>
      <c r="B1103" s="2">
        <v>4040505</v>
      </c>
      <c r="C1103" s="3" t="s">
        <v>2935</v>
      </c>
      <c r="D1103" s="4">
        <v>72376.441700159994</v>
      </c>
      <c r="E1103" s="3" t="s">
        <v>2936</v>
      </c>
      <c r="F1103" s="3" t="s">
        <v>2937</v>
      </c>
      <c r="G1103" s="3" t="s">
        <v>2951</v>
      </c>
      <c r="H1103" s="3" t="s">
        <v>2951</v>
      </c>
      <c r="I1103" s="3" t="s">
        <v>3039</v>
      </c>
      <c r="J1103" s="4">
        <v>3.7544270000000002</v>
      </c>
      <c r="K1103" s="4">
        <v>-14.087399</v>
      </c>
      <c r="L1103" s="4">
        <v>-5.8596680000000001</v>
      </c>
      <c r="M1103" s="4">
        <v>0.201437</v>
      </c>
      <c r="N1103" s="4">
        <v>20.100639999999999</v>
      </c>
      <c r="O1103" s="4">
        <v>31.649460000000001</v>
      </c>
      <c r="P1103" s="4">
        <v>3.1504979999999998</v>
      </c>
      <c r="Q1103" s="4">
        <v>13.947414999999999</v>
      </c>
      <c r="R1103" s="4">
        <v>34.085248999999997</v>
      </c>
      <c r="S1103" s="3" t="s">
        <v>4840</v>
      </c>
      <c r="T1103" s="4">
        <v>263.64</v>
      </c>
      <c r="U1103" s="4">
        <v>72376.441700159994</v>
      </c>
      <c r="V1103" s="10">
        <v>81442.441699999996</v>
      </c>
      <c r="W1103" s="4">
        <v>2.15445304202701</v>
      </c>
      <c r="X1103" s="5">
        <v>316.89999999999998</v>
      </c>
      <c r="Y1103" s="4">
        <v>247.36009999999999</v>
      </c>
      <c r="Z1103" s="4">
        <v>20.100639999999999</v>
      </c>
      <c r="AA1103" s="10">
        <v>16.890363830799998</v>
      </c>
      <c r="AB1103" s="10">
        <v>19.092435806299999</v>
      </c>
      <c r="AC1103" s="4">
        <v>1.7687189999999999</v>
      </c>
      <c r="AD1103" s="4">
        <v>1.6326496423674</v>
      </c>
      <c r="AE1103" s="4">
        <v>1.7098307474926999</v>
      </c>
      <c r="AF1103" s="4">
        <v>13.947414999999999</v>
      </c>
      <c r="AG1103" s="4">
        <v>12.804347124750899</v>
      </c>
      <c r="AH1103" s="4">
        <v>14.190994821501601</v>
      </c>
      <c r="AI1103" s="4">
        <v>3.1504979999999998</v>
      </c>
      <c r="AJ1103" s="4">
        <v>114.32783999999999</v>
      </c>
    </row>
    <row r="1104" spans="1:36" x14ac:dyDescent="0.3">
      <c r="A1104" s="1" t="s">
        <v>1098</v>
      </c>
      <c r="B1104" s="2">
        <v>114527</v>
      </c>
      <c r="C1104" s="3" t="s">
        <v>2935</v>
      </c>
      <c r="D1104" s="4">
        <v>182225.84145348001</v>
      </c>
      <c r="E1104" s="3" t="s">
        <v>2936</v>
      </c>
      <c r="F1104" s="3" t="s">
        <v>2937</v>
      </c>
      <c r="G1104" s="3" t="s">
        <v>2951</v>
      </c>
      <c r="H1104" s="3" t="s">
        <v>2951</v>
      </c>
      <c r="I1104" s="3" t="s">
        <v>3290</v>
      </c>
      <c r="J1104" s="4">
        <v>32.899203</v>
      </c>
      <c r="K1104" s="4">
        <v>-10.169129999999999</v>
      </c>
      <c r="L1104" s="4">
        <v>-5.399483</v>
      </c>
      <c r="M1104" s="4">
        <v>1.4216009999999999</v>
      </c>
      <c r="N1104" s="4">
        <v>33.660536</v>
      </c>
      <c r="O1104" s="4">
        <v>38.187798000000001</v>
      </c>
      <c r="P1104" s="4">
        <v>9.6547970000000003</v>
      </c>
      <c r="Q1104" s="4">
        <v>18.818066000000002</v>
      </c>
      <c r="R1104" s="4">
        <v>34.646053999999999</v>
      </c>
      <c r="S1104" s="3" t="s">
        <v>4841</v>
      </c>
      <c r="T1104" s="4">
        <v>168.37</v>
      </c>
      <c r="U1104" s="4">
        <v>182225.84145348001</v>
      </c>
      <c r="V1104" s="10">
        <v>187954.841453</v>
      </c>
      <c r="W1104" s="4">
        <v>0.66520163924689701</v>
      </c>
      <c r="X1104" s="5">
        <v>194.8</v>
      </c>
      <c r="Y1104" s="4">
        <v>123.65</v>
      </c>
      <c r="Z1104" s="4">
        <v>29.647825000000001</v>
      </c>
      <c r="AA1104" s="10">
        <v>34.602026346599999</v>
      </c>
      <c r="AB1104" s="10">
        <v>39.035168050300001</v>
      </c>
      <c r="AC1104" s="4">
        <v>2.6868729999999998</v>
      </c>
      <c r="AD1104" s="4">
        <v>4.8975439852938001</v>
      </c>
      <c r="AE1104" s="4">
        <v>5.0302013404879</v>
      </c>
      <c r="AF1104" s="4">
        <v>18.818066000000002</v>
      </c>
      <c r="AG1104" s="4">
        <v>21.055786387486201</v>
      </c>
      <c r="AH1104" s="4">
        <v>23.0837622820844</v>
      </c>
      <c r="AI1104" s="4">
        <v>9.6547970000000003</v>
      </c>
      <c r="AJ1104" s="4">
        <v>31.696159999999999</v>
      </c>
    </row>
    <row r="1105" spans="1:36" x14ac:dyDescent="0.3">
      <c r="A1105" s="1" t="s">
        <v>1099</v>
      </c>
      <c r="B1105" s="2">
        <v>4096376</v>
      </c>
      <c r="C1105" s="3" t="s">
        <v>2935</v>
      </c>
      <c r="D1105" s="4">
        <v>35125.442000000003</v>
      </c>
      <c r="E1105" s="3" t="s">
        <v>3006</v>
      </c>
      <c r="F1105" s="3" t="s">
        <v>3007</v>
      </c>
      <c r="G1105" s="3" t="s">
        <v>3008</v>
      </c>
      <c r="H1105" s="3" t="s">
        <v>3009</v>
      </c>
      <c r="I1105" s="3" t="s">
        <v>3356</v>
      </c>
      <c r="J1105" s="4">
        <v>-1.395133</v>
      </c>
      <c r="K1105" s="4">
        <v>-14.628909</v>
      </c>
      <c r="L1105" s="4">
        <v>-0.29780600000000002</v>
      </c>
      <c r="M1105" s="4">
        <v>-4.6183839999999998</v>
      </c>
      <c r="N1105" s="4" t="s">
        <v>2934</v>
      </c>
      <c r="O1105" s="4" t="s">
        <v>2934</v>
      </c>
      <c r="P1105" s="4" t="s">
        <v>2934</v>
      </c>
      <c r="Q1105" s="4" t="s">
        <v>2934</v>
      </c>
      <c r="R1105" s="4" t="s">
        <v>2934</v>
      </c>
      <c r="S1105" s="3" t="s">
        <v>4842</v>
      </c>
      <c r="T1105" s="4">
        <v>63.61</v>
      </c>
      <c r="U1105" s="4">
        <v>35125.442000000003</v>
      </c>
      <c r="V1105" s="10">
        <v>47602.741999999998</v>
      </c>
      <c r="W1105" s="4">
        <v>3.7729916679767301</v>
      </c>
      <c r="X1105" s="4">
        <v>75.900000000000006</v>
      </c>
      <c r="Y1105" s="4">
        <v>61.475000000000001</v>
      </c>
      <c r="Z1105" s="4" t="s">
        <v>2934</v>
      </c>
      <c r="AA1105" s="10">
        <v>14.3764408082</v>
      </c>
      <c r="AB1105" s="10">
        <v>14.371828414599999</v>
      </c>
      <c r="AC1105" s="4" t="s">
        <v>2934</v>
      </c>
      <c r="AD1105" s="4">
        <v>2.4020396905717001</v>
      </c>
      <c r="AE1105" s="4">
        <v>2.3886603213415998</v>
      </c>
      <c r="AF1105" s="4" t="s">
        <v>2934</v>
      </c>
      <c r="AG1105" s="4">
        <v>11.7522173873027</v>
      </c>
      <c r="AH1105" s="4">
        <v>11.6450454846645</v>
      </c>
      <c r="AI1105" s="4" t="s">
        <v>2934</v>
      </c>
      <c r="AJ1105" s="4" t="s">
        <v>2934</v>
      </c>
    </row>
    <row r="1106" spans="1:36" x14ac:dyDescent="0.3">
      <c r="A1106" s="1" t="s">
        <v>1100</v>
      </c>
      <c r="B1106" s="2">
        <v>4272273</v>
      </c>
      <c r="C1106" s="3" t="s">
        <v>2935</v>
      </c>
      <c r="D1106" s="4">
        <v>56970.0604704</v>
      </c>
      <c r="E1106" s="3" t="s">
        <v>2925</v>
      </c>
      <c r="F1106" s="3" t="s">
        <v>3011</v>
      </c>
      <c r="G1106" s="3" t="s">
        <v>3443</v>
      </c>
      <c r="H1106" s="3" t="s">
        <v>3444</v>
      </c>
      <c r="I1106" s="3" t="s">
        <v>3445</v>
      </c>
      <c r="J1106" s="4">
        <v>43.836756999999999</v>
      </c>
      <c r="K1106" s="4">
        <v>5.9942719999999996</v>
      </c>
      <c r="L1106" s="4">
        <v>-5.5768180000000003</v>
      </c>
      <c r="M1106" s="4">
        <v>-1.3706449999999999</v>
      </c>
      <c r="N1106" s="4">
        <v>5.5986599999999997</v>
      </c>
      <c r="O1106" s="4">
        <v>7.3157300000000003</v>
      </c>
      <c r="P1106" s="4">
        <v>0.80342999999999998</v>
      </c>
      <c r="Q1106" s="4">
        <v>8.8008380000000006</v>
      </c>
      <c r="R1106" s="4" t="s">
        <v>2924</v>
      </c>
      <c r="S1106" s="3" t="s">
        <v>4843</v>
      </c>
      <c r="T1106" s="4">
        <v>51.81</v>
      </c>
      <c r="U1106" s="4">
        <v>56970.0604704</v>
      </c>
      <c r="V1106" s="10">
        <v>162349.06047</v>
      </c>
      <c r="W1106" s="4">
        <v>0.92646207295888805</v>
      </c>
      <c r="X1106" s="4">
        <v>61.24</v>
      </c>
      <c r="Y1106" s="4">
        <v>34.32</v>
      </c>
      <c r="Z1106" s="4">
        <v>5.5986599999999997</v>
      </c>
      <c r="AA1106" s="10">
        <v>5.2187314281999999</v>
      </c>
      <c r="AB1106" s="10">
        <v>5.0215750356999997</v>
      </c>
      <c r="AC1106" s="4">
        <v>0.88851800000000003</v>
      </c>
      <c r="AD1106" s="4">
        <v>0.92647148882740005</v>
      </c>
      <c r="AE1106" s="4">
        <v>0.89669627360409998</v>
      </c>
      <c r="AF1106" s="4">
        <v>8.8008380000000006</v>
      </c>
      <c r="AG1106" s="4">
        <v>6.4188037978489003</v>
      </c>
      <c r="AH1106" s="4">
        <v>6.2273271800955001</v>
      </c>
      <c r="AI1106" s="4">
        <v>0.80342999999999998</v>
      </c>
      <c r="AJ1106" s="4">
        <v>0.86101700000000003</v>
      </c>
    </row>
    <row r="1107" spans="1:36" x14ac:dyDescent="0.3">
      <c r="A1107" s="1" t="s">
        <v>1101</v>
      </c>
      <c r="B1107" s="2">
        <v>4104850</v>
      </c>
      <c r="C1107" s="3" t="s">
        <v>2935</v>
      </c>
      <c r="D1107" s="4">
        <v>1224.64318</v>
      </c>
      <c r="E1107" s="3" t="s">
        <v>3093</v>
      </c>
      <c r="F1107" s="3" t="s">
        <v>3093</v>
      </c>
      <c r="G1107" s="3" t="s">
        <v>3094</v>
      </c>
      <c r="H1107" s="3" t="s">
        <v>3145</v>
      </c>
      <c r="I1107" s="3" t="s">
        <v>3472</v>
      </c>
      <c r="J1107" s="4">
        <v>-15.824916</v>
      </c>
      <c r="K1107" s="4">
        <v>-22.480619999999998</v>
      </c>
      <c r="L1107" s="4">
        <v>-13.494809999999999</v>
      </c>
      <c r="M1107" s="4">
        <v>-5.571294</v>
      </c>
      <c r="N1107" s="4" t="s">
        <v>2924</v>
      </c>
      <c r="O1107" s="4" t="s">
        <v>2924</v>
      </c>
      <c r="P1107" s="5">
        <v>3.225806</v>
      </c>
      <c r="Q1107" s="4">
        <v>9.9464620000000004</v>
      </c>
      <c r="R1107" s="4" t="s">
        <v>2924</v>
      </c>
      <c r="S1107" s="3" t="s">
        <v>4844</v>
      </c>
      <c r="T1107" s="4">
        <v>10</v>
      </c>
      <c r="U1107" s="4">
        <v>1224.64318</v>
      </c>
      <c r="V1107" s="10">
        <v>6448.1021799999999</v>
      </c>
      <c r="W1107" s="4">
        <v>6.6</v>
      </c>
      <c r="X1107" s="4">
        <v>15.17</v>
      </c>
      <c r="Y1107" s="5">
        <v>9.86</v>
      </c>
      <c r="Z1107" s="4" t="s">
        <v>2924</v>
      </c>
      <c r="AA1107" s="10" t="s">
        <v>2924</v>
      </c>
      <c r="AB1107" s="10" t="s">
        <v>2924</v>
      </c>
      <c r="AC1107" s="4">
        <v>2.1388389999999999</v>
      </c>
      <c r="AD1107" s="4">
        <v>2.1605301323505</v>
      </c>
      <c r="AE1107" s="4">
        <v>2.1762807317155</v>
      </c>
      <c r="AF1107" s="4">
        <v>9.9464620000000004</v>
      </c>
      <c r="AG1107" s="4">
        <v>9.8665242918761997</v>
      </c>
      <c r="AH1107" s="4">
        <v>10.966160170067999</v>
      </c>
      <c r="AI1107" s="5">
        <v>3.225806</v>
      </c>
      <c r="AJ1107" s="4" t="s">
        <v>2924</v>
      </c>
    </row>
    <row r="1108" spans="1:36" x14ac:dyDescent="0.3">
      <c r="A1108" s="1" t="s">
        <v>1102</v>
      </c>
      <c r="B1108" s="2">
        <v>5306551</v>
      </c>
      <c r="C1108" s="3" t="s">
        <v>2935</v>
      </c>
      <c r="D1108" s="4">
        <v>1826.1870624400001</v>
      </c>
      <c r="E1108" s="3" t="s">
        <v>2925</v>
      </c>
      <c r="F1108" s="3" t="s">
        <v>2980</v>
      </c>
      <c r="G1108" s="3" t="s">
        <v>2981</v>
      </c>
      <c r="H1108" s="3" t="s">
        <v>2982</v>
      </c>
      <c r="I1108" s="3" t="s">
        <v>2949</v>
      </c>
      <c r="J1108" s="4">
        <v>38.253968</v>
      </c>
      <c r="K1108" s="4">
        <v>10.814249</v>
      </c>
      <c r="L1108" s="4">
        <v>-4.1804180000000004</v>
      </c>
      <c r="M1108" s="4">
        <v>-4.8087429999999998</v>
      </c>
      <c r="N1108" s="4" t="s">
        <v>2924</v>
      </c>
      <c r="O1108" s="4" t="s">
        <v>2924</v>
      </c>
      <c r="P1108" s="4">
        <v>3.2892749999999999</v>
      </c>
      <c r="Q1108" s="4" t="s">
        <v>2924</v>
      </c>
      <c r="R1108" s="4" t="s">
        <v>2924</v>
      </c>
      <c r="S1108" s="3" t="s">
        <v>4845</v>
      </c>
      <c r="T1108" s="5">
        <v>8.7100000000000009</v>
      </c>
      <c r="U1108" s="4">
        <v>1826.1870624400001</v>
      </c>
      <c r="V1108" s="10">
        <v>1792.030062</v>
      </c>
      <c r="W1108" s="4">
        <v>0</v>
      </c>
      <c r="X1108" s="5">
        <v>10.332599999999999</v>
      </c>
      <c r="Y1108" s="4">
        <v>4.91</v>
      </c>
      <c r="Z1108" s="4" t="s">
        <v>2924</v>
      </c>
      <c r="AA1108" s="10" t="s">
        <v>2924</v>
      </c>
      <c r="AB1108" s="10" t="s">
        <v>2924</v>
      </c>
      <c r="AC1108" s="4">
        <v>3.8743660000000002</v>
      </c>
      <c r="AD1108" s="4">
        <v>3.1812095600844001</v>
      </c>
      <c r="AE1108" s="4">
        <v>3.5060839749372001</v>
      </c>
      <c r="AF1108" s="4" t="s">
        <v>2924</v>
      </c>
      <c r="AG1108" s="4">
        <v>17.3132295394294</v>
      </c>
      <c r="AH1108" s="4">
        <v>20.9837964015735</v>
      </c>
      <c r="AI1108" s="4">
        <v>3.2892749999999999</v>
      </c>
      <c r="AJ1108" s="4">
        <v>16.011029000000001</v>
      </c>
    </row>
    <row r="1109" spans="1:36" x14ac:dyDescent="0.3">
      <c r="A1109" s="1" t="s">
        <v>1103</v>
      </c>
      <c r="B1109" s="2">
        <v>4167663</v>
      </c>
      <c r="C1109" s="3" t="s">
        <v>2935</v>
      </c>
      <c r="D1109" s="4">
        <v>7440.6819391099998</v>
      </c>
      <c r="E1109" s="3" t="s">
        <v>2936</v>
      </c>
      <c r="F1109" s="3" t="s">
        <v>2966</v>
      </c>
      <c r="G1109" s="3" t="s">
        <v>3082</v>
      </c>
      <c r="H1109" s="3" t="s">
        <v>3275</v>
      </c>
      <c r="I1109" s="3" t="s">
        <v>3063</v>
      </c>
      <c r="J1109" s="4">
        <v>21.971668000000001</v>
      </c>
      <c r="K1109" s="4">
        <v>9.0744570000000007</v>
      </c>
      <c r="L1109" s="4">
        <v>-5.4883509999999998</v>
      </c>
      <c r="M1109" s="4">
        <v>-5.551825</v>
      </c>
      <c r="N1109" s="4">
        <v>11.530473000000001</v>
      </c>
      <c r="O1109" s="4">
        <v>14.56837</v>
      </c>
      <c r="P1109" s="4">
        <v>3.1070030000000002</v>
      </c>
      <c r="Q1109" s="4">
        <v>9.9488389999999995</v>
      </c>
      <c r="R1109" s="4">
        <v>19.168344000000001</v>
      </c>
      <c r="S1109" s="3" t="s">
        <v>4846</v>
      </c>
      <c r="T1109" s="4">
        <v>42.19</v>
      </c>
      <c r="U1109" s="4">
        <v>7440.6819391099998</v>
      </c>
      <c r="V1109" s="10">
        <v>8270.5199389999998</v>
      </c>
      <c r="W1109" s="4">
        <v>1.44584024650391</v>
      </c>
      <c r="X1109" s="4">
        <v>47.98</v>
      </c>
      <c r="Y1109" s="4">
        <v>30.23</v>
      </c>
      <c r="Z1109" s="4">
        <v>11.530473000000001</v>
      </c>
      <c r="AA1109" s="10">
        <v>12.471179426500001</v>
      </c>
      <c r="AB1109" s="10">
        <v>13.048224928</v>
      </c>
      <c r="AC1109" s="4">
        <v>1.77302</v>
      </c>
      <c r="AD1109" s="4">
        <v>1.6659538509033001</v>
      </c>
      <c r="AE1109" s="4">
        <v>1.7419604787495</v>
      </c>
      <c r="AF1109" s="4">
        <v>9.9488389999999995</v>
      </c>
      <c r="AG1109" s="4">
        <v>8.4778360950855998</v>
      </c>
      <c r="AH1109" s="4">
        <v>9.6848719012056002</v>
      </c>
      <c r="AI1109" s="4">
        <v>3.1070030000000002</v>
      </c>
      <c r="AJ1109" s="5">
        <v>10.969839</v>
      </c>
    </row>
    <row r="1110" spans="1:36" x14ac:dyDescent="0.3">
      <c r="A1110" s="1" t="s">
        <v>1104</v>
      </c>
      <c r="B1110" s="2">
        <v>4095570</v>
      </c>
      <c r="C1110" s="3" t="s">
        <v>2919</v>
      </c>
      <c r="D1110" s="4">
        <v>6629.6337051999999</v>
      </c>
      <c r="E1110" s="3" t="s">
        <v>2925</v>
      </c>
      <c r="F1110" s="3" t="s">
        <v>3011</v>
      </c>
      <c r="G1110" s="3" t="s">
        <v>3012</v>
      </c>
      <c r="H1110" s="3" t="s">
        <v>3013</v>
      </c>
      <c r="I1110" s="3" t="s">
        <v>3100</v>
      </c>
      <c r="J1110" s="4">
        <v>-10.801714</v>
      </c>
      <c r="K1110" s="4">
        <v>-2.016807</v>
      </c>
      <c r="L1110" s="4">
        <v>-1.1864410000000001</v>
      </c>
      <c r="M1110" s="4">
        <v>-4.7074210000000001</v>
      </c>
      <c r="N1110" s="4">
        <v>15.497076</v>
      </c>
      <c r="O1110" s="4">
        <v>19.002607999999999</v>
      </c>
      <c r="P1110" s="4">
        <v>2.7422390000000001</v>
      </c>
      <c r="Q1110" s="4">
        <v>10.797885000000001</v>
      </c>
      <c r="R1110" s="4">
        <v>28.820433999999999</v>
      </c>
      <c r="S1110" s="3" t="s">
        <v>4847</v>
      </c>
      <c r="T1110" s="4">
        <v>29.15</v>
      </c>
      <c r="U1110" s="4">
        <v>6629.6337051999999</v>
      </c>
      <c r="V1110" s="10">
        <v>6434.8947550000003</v>
      </c>
      <c r="W1110" s="4">
        <v>1.64665523156089</v>
      </c>
      <c r="X1110" s="4">
        <v>37.575000000000003</v>
      </c>
      <c r="Y1110" s="4">
        <v>28.3</v>
      </c>
      <c r="Z1110" s="4">
        <v>15.497076</v>
      </c>
      <c r="AA1110" s="10">
        <v>14.687358290900001</v>
      </c>
      <c r="AB1110" s="10">
        <v>15.6384120171</v>
      </c>
      <c r="AC1110" s="4">
        <v>2.7257159999999998</v>
      </c>
      <c r="AD1110" s="4">
        <v>2.6373883579552002</v>
      </c>
      <c r="AE1110" s="4">
        <v>2.7137096619280001</v>
      </c>
      <c r="AF1110" s="4">
        <v>10.797885000000001</v>
      </c>
      <c r="AG1110" s="4">
        <v>10.4995960077713</v>
      </c>
      <c r="AH1110" s="4">
        <v>10.8713170382662</v>
      </c>
      <c r="AI1110" s="4">
        <v>2.7422390000000001</v>
      </c>
      <c r="AJ1110" s="4">
        <v>3.5557449999999999</v>
      </c>
    </row>
    <row r="1111" spans="1:36" x14ac:dyDescent="0.3">
      <c r="A1111" s="1" t="s">
        <v>1105</v>
      </c>
      <c r="B1111" s="2">
        <v>4911079</v>
      </c>
      <c r="C1111" s="3" t="s">
        <v>2919</v>
      </c>
      <c r="D1111" s="4" t="s">
        <v>2934</v>
      </c>
      <c r="E1111" s="3" t="s">
        <v>2925</v>
      </c>
      <c r="F1111" s="3" t="s">
        <v>3011</v>
      </c>
      <c r="G1111" s="3" t="s">
        <v>3012</v>
      </c>
      <c r="H1111" s="3" t="s">
        <v>3013</v>
      </c>
      <c r="I1111" s="3" t="s">
        <v>3014</v>
      </c>
      <c r="J1111" s="4">
        <v>-26.419048</v>
      </c>
      <c r="K1111" s="4">
        <v>-20.465308</v>
      </c>
      <c r="L1111" s="4">
        <v>-7.2731640000000004</v>
      </c>
      <c r="M1111" s="4">
        <v>-7.4508859999999997</v>
      </c>
      <c r="N1111" s="4" t="s">
        <v>2934</v>
      </c>
      <c r="O1111" s="4" t="s">
        <v>2934</v>
      </c>
      <c r="P1111" s="4" t="s">
        <v>2934</v>
      </c>
      <c r="Q1111" s="4" t="s">
        <v>2934</v>
      </c>
      <c r="R1111" s="4" t="s">
        <v>2934</v>
      </c>
      <c r="S1111" s="3" t="s">
        <v>4848</v>
      </c>
      <c r="T1111" s="4">
        <v>38.630000000000003</v>
      </c>
      <c r="U1111" s="4" t="s">
        <v>2934</v>
      </c>
      <c r="V1111" s="10" t="s">
        <v>2934</v>
      </c>
      <c r="W1111" s="4">
        <v>0</v>
      </c>
      <c r="X1111" s="4">
        <v>62.93</v>
      </c>
      <c r="Y1111" s="4">
        <v>38.22</v>
      </c>
      <c r="Z1111" s="4" t="s">
        <v>2934</v>
      </c>
      <c r="AA1111" s="10">
        <v>13.2194921634</v>
      </c>
      <c r="AB1111" s="10">
        <v>14.411920519900001</v>
      </c>
      <c r="AC1111" s="4" t="s">
        <v>2934</v>
      </c>
      <c r="AD1111" s="4">
        <v>0.86308336894159998</v>
      </c>
      <c r="AE1111" s="4">
        <v>0.88702960347089999</v>
      </c>
      <c r="AF1111" s="4" t="s">
        <v>2934</v>
      </c>
      <c r="AG1111" s="4">
        <v>6.3127719237255997</v>
      </c>
      <c r="AH1111" s="4">
        <v>6.8191513004694997</v>
      </c>
      <c r="AI1111" s="4" t="s">
        <v>2934</v>
      </c>
      <c r="AJ1111" s="4" t="s">
        <v>2934</v>
      </c>
    </row>
    <row r="1112" spans="1:36" x14ac:dyDescent="0.3">
      <c r="A1112" s="1" t="s">
        <v>1106</v>
      </c>
      <c r="B1112" s="2">
        <v>4004397</v>
      </c>
      <c r="C1112" s="3" t="s">
        <v>2935</v>
      </c>
      <c r="D1112" s="4">
        <v>16090.69264051</v>
      </c>
      <c r="E1112" s="3" t="s">
        <v>2925</v>
      </c>
      <c r="F1112" s="3" t="s">
        <v>2926</v>
      </c>
      <c r="G1112" s="3" t="s">
        <v>3110</v>
      </c>
      <c r="H1112" s="3" t="s">
        <v>3110</v>
      </c>
      <c r="I1112" s="3" t="s">
        <v>3473</v>
      </c>
      <c r="J1112" s="4">
        <v>-16.729026000000001</v>
      </c>
      <c r="K1112" s="4">
        <v>-15.537877999999999</v>
      </c>
      <c r="L1112" s="4">
        <v>-4.1652870000000002</v>
      </c>
      <c r="M1112" s="4">
        <v>-4.528956</v>
      </c>
      <c r="N1112" s="4">
        <v>14.91366</v>
      </c>
      <c r="O1112" s="4">
        <v>17.909316</v>
      </c>
      <c r="P1112" s="4">
        <v>3.427108</v>
      </c>
      <c r="Q1112" s="4">
        <v>8.5475560000000002</v>
      </c>
      <c r="R1112" s="4">
        <v>39.119425999999997</v>
      </c>
      <c r="S1112" s="3" t="s">
        <v>4849</v>
      </c>
      <c r="T1112" s="5">
        <v>115.73</v>
      </c>
      <c r="U1112" s="4">
        <v>16090.69264051</v>
      </c>
      <c r="V1112" s="10">
        <v>21016.47164</v>
      </c>
      <c r="W1112" s="4">
        <v>3.4563207465652801</v>
      </c>
      <c r="X1112" s="4">
        <v>164.45</v>
      </c>
      <c r="Y1112" s="4">
        <v>112.74</v>
      </c>
      <c r="Z1112" s="4">
        <v>14.91366</v>
      </c>
      <c r="AA1112" s="10">
        <v>13.9410219962</v>
      </c>
      <c r="AB1112" s="10">
        <v>14.1620838442</v>
      </c>
      <c r="AC1112" s="4">
        <v>0.90190599999999999</v>
      </c>
      <c r="AD1112" s="4">
        <v>0.87704636143470005</v>
      </c>
      <c r="AE1112" s="4">
        <v>0.89683257365229996</v>
      </c>
      <c r="AF1112" s="4">
        <v>8.5475560000000002</v>
      </c>
      <c r="AG1112" s="4">
        <v>10.2415883852</v>
      </c>
      <c r="AH1112" s="4">
        <v>10.120532100364001</v>
      </c>
      <c r="AI1112" s="4">
        <v>3.427108</v>
      </c>
      <c r="AJ1112" s="4" t="s">
        <v>2924</v>
      </c>
    </row>
    <row r="1113" spans="1:36" x14ac:dyDescent="0.3">
      <c r="A1113" s="1" t="s">
        <v>1107</v>
      </c>
      <c r="B1113" s="2">
        <v>4091160</v>
      </c>
      <c r="C1113" s="3" t="s">
        <v>2935</v>
      </c>
      <c r="D1113" s="4">
        <v>3002.03789151</v>
      </c>
      <c r="E1113" s="3" t="s">
        <v>2930</v>
      </c>
      <c r="F1113" s="3" t="s">
        <v>2957</v>
      </c>
      <c r="G1113" s="3" t="s">
        <v>2957</v>
      </c>
      <c r="H1113" s="3" t="s">
        <v>3042</v>
      </c>
      <c r="I1113" s="3" t="s">
        <v>3043</v>
      </c>
      <c r="J1113" s="4">
        <v>3.2305429999999999</v>
      </c>
      <c r="K1113" s="4">
        <v>2.1802329999999999</v>
      </c>
      <c r="L1113" s="4">
        <v>-6.1415220000000001</v>
      </c>
      <c r="M1113" s="4">
        <v>-6.6401060000000003</v>
      </c>
      <c r="N1113" s="4">
        <v>33.476190476190503</v>
      </c>
      <c r="O1113" s="4">
        <v>14.862579</v>
      </c>
      <c r="P1113" s="4">
        <v>0.36238999999999999</v>
      </c>
      <c r="Q1113" s="4">
        <v>8.832573</v>
      </c>
      <c r="R1113" s="4" t="s">
        <v>2924</v>
      </c>
      <c r="S1113" s="3" t="s">
        <v>4850</v>
      </c>
      <c r="T1113" s="4">
        <v>7.03</v>
      </c>
      <c r="U1113" s="4">
        <v>3002.03789151</v>
      </c>
      <c r="V1113" s="10">
        <v>3915.0378909999999</v>
      </c>
      <c r="W1113" s="4">
        <v>0</v>
      </c>
      <c r="X1113" s="4">
        <v>7.9</v>
      </c>
      <c r="Y1113" s="4">
        <v>5.67</v>
      </c>
      <c r="Z1113" s="4">
        <v>35.15</v>
      </c>
      <c r="AA1113" s="10">
        <v>9.3421926909999993</v>
      </c>
      <c r="AB1113" s="10">
        <v>9.25</v>
      </c>
      <c r="AC1113" s="4">
        <v>0.52720699999999998</v>
      </c>
      <c r="AD1113" s="4" t="s">
        <v>2934</v>
      </c>
      <c r="AE1113" s="4" t="s">
        <v>2934</v>
      </c>
      <c r="AF1113" s="4">
        <v>8.832573</v>
      </c>
      <c r="AG1113" s="4" t="s">
        <v>2934</v>
      </c>
      <c r="AH1113" s="4" t="s">
        <v>2934</v>
      </c>
      <c r="AI1113" s="4">
        <v>0.36238999999999999</v>
      </c>
      <c r="AJ1113" s="4">
        <v>0.37119200000000002</v>
      </c>
    </row>
    <row r="1114" spans="1:36" x14ac:dyDescent="0.3">
      <c r="A1114" s="1" t="s">
        <v>1108</v>
      </c>
      <c r="B1114" s="2">
        <v>100551</v>
      </c>
      <c r="C1114" s="3" t="s">
        <v>2919</v>
      </c>
      <c r="D1114" s="4">
        <v>1223.0410533899999</v>
      </c>
      <c r="E1114" s="3" t="s">
        <v>2930</v>
      </c>
      <c r="F1114" s="3" t="s">
        <v>2931</v>
      </c>
      <c r="G1114" s="3" t="s">
        <v>2931</v>
      </c>
      <c r="H1114" s="3" t="s">
        <v>2932</v>
      </c>
      <c r="I1114" s="3" t="s">
        <v>2933</v>
      </c>
      <c r="J1114" s="4">
        <v>23.753754000000001</v>
      </c>
      <c r="K1114" s="4">
        <v>3.8035260000000002</v>
      </c>
      <c r="L1114" s="4">
        <v>-8.2999559999999999</v>
      </c>
      <c r="M1114" s="4">
        <v>-7.2264749999999998</v>
      </c>
      <c r="N1114" s="4">
        <v>14.877256317689501</v>
      </c>
      <c r="O1114" s="4">
        <v>13.272142000000001</v>
      </c>
      <c r="P1114" s="4">
        <v>1.6426829999999999</v>
      </c>
      <c r="Q1114" s="4" t="s">
        <v>2934</v>
      </c>
      <c r="R1114" s="4" t="s">
        <v>2934</v>
      </c>
      <c r="S1114" s="3" t="s">
        <v>4851</v>
      </c>
      <c r="T1114" s="4">
        <v>41.21</v>
      </c>
      <c r="U1114" s="4">
        <v>1223.0410533899999</v>
      </c>
      <c r="V1114" s="10" t="s">
        <v>2934</v>
      </c>
      <c r="W1114" s="4">
        <v>2.6207231254549899</v>
      </c>
      <c r="X1114" s="4">
        <v>47.08</v>
      </c>
      <c r="Y1114" s="4">
        <v>30.26</v>
      </c>
      <c r="Z1114" s="4">
        <v>14.877255999999999</v>
      </c>
      <c r="AA1114" s="10">
        <v>13.6308007806</v>
      </c>
      <c r="AB1114" s="10">
        <v>14.9401993235</v>
      </c>
      <c r="AC1114" s="4" t="s">
        <v>2934</v>
      </c>
      <c r="AD1114" s="4" t="s">
        <v>2934</v>
      </c>
      <c r="AE1114" s="4" t="s">
        <v>2934</v>
      </c>
      <c r="AF1114" s="4" t="s">
        <v>2934</v>
      </c>
      <c r="AG1114" s="4" t="s">
        <v>2934</v>
      </c>
      <c r="AH1114" s="4" t="s">
        <v>2934</v>
      </c>
      <c r="AI1114" s="4">
        <v>1.6426829999999999</v>
      </c>
      <c r="AJ1114" s="4">
        <v>2.180193</v>
      </c>
    </row>
    <row r="1115" spans="1:36" x14ac:dyDescent="0.3">
      <c r="A1115" s="1" t="s">
        <v>1109</v>
      </c>
      <c r="B1115" s="2">
        <v>4066492</v>
      </c>
      <c r="C1115" s="3" t="s">
        <v>2935</v>
      </c>
      <c r="D1115" s="4">
        <v>1680.7812644999999</v>
      </c>
      <c r="E1115" s="3" t="s">
        <v>2976</v>
      </c>
      <c r="F1115" s="3" t="s">
        <v>2977</v>
      </c>
      <c r="G1115" s="3" t="s">
        <v>2978</v>
      </c>
      <c r="H1115" s="3" t="s">
        <v>2978</v>
      </c>
      <c r="I1115" s="3" t="s">
        <v>2979</v>
      </c>
      <c r="J1115" s="4">
        <v>2.5167790000000001</v>
      </c>
      <c r="K1115" s="4">
        <v>-4.4715449999999999</v>
      </c>
      <c r="L1115" s="4">
        <v>-6.5749240000000002</v>
      </c>
      <c r="M1115" s="4">
        <v>-4.7099190000000002</v>
      </c>
      <c r="N1115" s="4">
        <v>26.1111111111111</v>
      </c>
      <c r="O1115" s="4">
        <v>13.196543999999999</v>
      </c>
      <c r="P1115" s="4">
        <v>1.744618</v>
      </c>
      <c r="Q1115" s="4">
        <v>15.783768999999999</v>
      </c>
      <c r="R1115" s="4">
        <v>8.1064369999999997</v>
      </c>
      <c r="S1115" s="3" t="s">
        <v>4852</v>
      </c>
      <c r="T1115" s="4">
        <v>30.55</v>
      </c>
      <c r="U1115" s="4">
        <v>1680.7812644999999</v>
      </c>
      <c r="V1115" s="10">
        <v>2526.0712640000002</v>
      </c>
      <c r="W1115" s="4">
        <v>6.1538461538461497</v>
      </c>
      <c r="X1115" s="4">
        <v>33.844999999999999</v>
      </c>
      <c r="Y1115" s="4">
        <v>25.7</v>
      </c>
      <c r="Z1115" s="4">
        <v>26.358930000000001</v>
      </c>
      <c r="AA1115" s="10">
        <v>24.222962258100001</v>
      </c>
      <c r="AB1115" s="10">
        <v>25.159149118399998</v>
      </c>
      <c r="AC1115" s="4">
        <v>12.75684</v>
      </c>
      <c r="AD1115" s="4">
        <v>12.283226205810699</v>
      </c>
      <c r="AE1115" s="4">
        <v>13.039970480734899</v>
      </c>
      <c r="AF1115" s="4">
        <v>15.783768999999999</v>
      </c>
      <c r="AG1115" s="4">
        <v>14.436318054089501</v>
      </c>
      <c r="AH1115" s="4">
        <v>15.6291164576388</v>
      </c>
      <c r="AI1115" s="4">
        <v>1.744618</v>
      </c>
      <c r="AJ1115" s="4">
        <v>1.9963409999999999</v>
      </c>
    </row>
    <row r="1116" spans="1:36" x14ac:dyDescent="0.3">
      <c r="A1116" s="1" t="s">
        <v>1110</v>
      </c>
      <c r="B1116" s="2">
        <v>4987350</v>
      </c>
      <c r="C1116" s="3" t="s">
        <v>2919</v>
      </c>
      <c r="D1116" s="4">
        <v>1838.9753438099999</v>
      </c>
      <c r="E1116" s="3" t="s">
        <v>2936</v>
      </c>
      <c r="F1116" s="3" t="s">
        <v>2937</v>
      </c>
      <c r="G1116" s="3" t="s">
        <v>2943</v>
      </c>
      <c r="H1116" s="3" t="s">
        <v>2943</v>
      </c>
      <c r="I1116" s="3" t="s">
        <v>3474</v>
      </c>
      <c r="J1116" s="5">
        <v>-24.623802999999999</v>
      </c>
      <c r="K1116" s="4">
        <v>-15.076363000000001</v>
      </c>
      <c r="L1116" s="4">
        <v>-12.057458</v>
      </c>
      <c r="M1116" s="4">
        <v>-9.5103019999999994</v>
      </c>
      <c r="N1116" s="4">
        <v>16.883008</v>
      </c>
      <c r="O1116" s="4">
        <v>12.698511999999999</v>
      </c>
      <c r="P1116" s="4">
        <v>1.833833</v>
      </c>
      <c r="Q1116" s="4">
        <v>7.8974320000000002</v>
      </c>
      <c r="R1116" s="4">
        <v>12.950428</v>
      </c>
      <c r="S1116" s="3" t="s">
        <v>4853</v>
      </c>
      <c r="T1116" s="4">
        <v>60.61</v>
      </c>
      <c r="U1116" s="4">
        <v>1838.9753438099999</v>
      </c>
      <c r="V1116" s="10">
        <v>1641.0863429999999</v>
      </c>
      <c r="W1116" s="4">
        <v>0</v>
      </c>
      <c r="X1116" s="4">
        <v>87.396900000000002</v>
      </c>
      <c r="Y1116" s="4">
        <v>59.61</v>
      </c>
      <c r="Z1116" s="4">
        <v>16.883008</v>
      </c>
      <c r="AA1116" s="10">
        <v>13.2287142327</v>
      </c>
      <c r="AB1116" s="10">
        <v>14.604819277100001</v>
      </c>
      <c r="AC1116" s="4">
        <v>1.228801</v>
      </c>
      <c r="AD1116" s="4">
        <v>1.1873145501033999</v>
      </c>
      <c r="AE1116" s="4">
        <v>1.2480376803590001</v>
      </c>
      <c r="AF1116" s="4">
        <v>7.8974320000000002</v>
      </c>
      <c r="AG1116" s="4">
        <v>7.5481154069581997</v>
      </c>
      <c r="AH1116" s="4">
        <v>8.2938998417470007</v>
      </c>
      <c r="AI1116" s="4">
        <v>1.833833</v>
      </c>
      <c r="AJ1116" s="4">
        <v>4.9413010000000002</v>
      </c>
    </row>
    <row r="1117" spans="1:36" x14ac:dyDescent="0.3">
      <c r="A1117" s="1" t="s">
        <v>1111</v>
      </c>
      <c r="B1117" s="2">
        <v>106482898</v>
      </c>
      <c r="C1117" s="3" t="s">
        <v>2940</v>
      </c>
      <c r="D1117" s="4">
        <v>734.62177414999996</v>
      </c>
      <c r="E1117" s="3" t="s">
        <v>2925</v>
      </c>
      <c r="F1117" s="3" t="s">
        <v>2926</v>
      </c>
      <c r="G1117" s="3" t="s">
        <v>3110</v>
      </c>
      <c r="H1117" s="3" t="s">
        <v>3110</v>
      </c>
      <c r="I1117" s="3" t="s">
        <v>3475</v>
      </c>
      <c r="J1117" s="4">
        <v>20.659489000000001</v>
      </c>
      <c r="K1117" s="4">
        <v>-2.0218579999999999</v>
      </c>
      <c r="L1117" s="4">
        <v>-22.914874999999999</v>
      </c>
      <c r="M1117" s="4">
        <v>-13.339778000000001</v>
      </c>
      <c r="N1117" s="4">
        <v>5.6597220000000004</v>
      </c>
      <c r="O1117" s="4">
        <v>5.9946510000000002</v>
      </c>
      <c r="P1117" s="4">
        <v>1.8528469999999999</v>
      </c>
      <c r="Q1117" s="4">
        <v>4.0101620000000002</v>
      </c>
      <c r="R1117" s="4">
        <v>94.594201999999996</v>
      </c>
      <c r="S1117" s="3" t="s">
        <v>4854</v>
      </c>
      <c r="T1117" s="4">
        <v>17.93</v>
      </c>
      <c r="U1117" s="4">
        <v>734.62177414999996</v>
      </c>
      <c r="V1117" s="10">
        <v>979.33377399999995</v>
      </c>
      <c r="W1117" s="4">
        <v>0</v>
      </c>
      <c r="X1117" s="4">
        <v>45.18</v>
      </c>
      <c r="Y1117" s="5">
        <v>14.57</v>
      </c>
      <c r="Z1117" s="4">
        <v>5.6597220000000004</v>
      </c>
      <c r="AA1117" s="10">
        <v>5.3790537905000004</v>
      </c>
      <c r="AB1117" s="10">
        <v>5.7792103142000002</v>
      </c>
      <c r="AC1117" s="4">
        <v>0.88228499999999999</v>
      </c>
      <c r="AD1117" s="4">
        <v>0.77337521508340001</v>
      </c>
      <c r="AE1117" s="4">
        <v>0.84893213559519998</v>
      </c>
      <c r="AF1117" s="4">
        <v>4.0101620000000002</v>
      </c>
      <c r="AG1117" s="4">
        <v>5.3572006214204002</v>
      </c>
      <c r="AH1117" s="4">
        <v>5.8867165859207002</v>
      </c>
      <c r="AI1117" s="4">
        <v>1.8528469999999999</v>
      </c>
      <c r="AJ1117" s="4">
        <v>1.9467970000000001</v>
      </c>
    </row>
    <row r="1118" spans="1:36" x14ac:dyDescent="0.3">
      <c r="A1118" s="1" t="s">
        <v>1112</v>
      </c>
      <c r="B1118" s="2">
        <v>4431300</v>
      </c>
      <c r="C1118" s="3" t="s">
        <v>2919</v>
      </c>
      <c r="D1118" s="4">
        <v>1440.8005908099999</v>
      </c>
      <c r="E1118" s="3" t="s">
        <v>2925</v>
      </c>
      <c r="F1118" s="3" t="s">
        <v>2996</v>
      </c>
      <c r="G1118" s="3" t="s">
        <v>3120</v>
      </c>
      <c r="H1118" s="3" t="s">
        <v>3121</v>
      </c>
      <c r="I1118" s="3" t="s">
        <v>3305</v>
      </c>
      <c r="J1118" s="4">
        <v>-2.1752090000000002</v>
      </c>
      <c r="K1118" s="4">
        <v>3.532009</v>
      </c>
      <c r="L1118" s="4">
        <v>14.950979999999999</v>
      </c>
      <c r="M1118" s="4">
        <v>-9.0581720000000008</v>
      </c>
      <c r="N1118" s="4">
        <v>8.6828880000000002</v>
      </c>
      <c r="O1118" s="4">
        <v>4.8579460000000001</v>
      </c>
      <c r="P1118" s="4">
        <v>0.87385900000000005</v>
      </c>
      <c r="Q1118" s="4">
        <v>4.7354219999999998</v>
      </c>
      <c r="R1118" s="4">
        <v>6.9123270000000003</v>
      </c>
      <c r="S1118" s="3" t="s">
        <v>4855</v>
      </c>
      <c r="T1118" s="4">
        <v>32.83</v>
      </c>
      <c r="U1118" s="4">
        <v>1440.8005908099999</v>
      </c>
      <c r="V1118" s="10">
        <v>1862.60259</v>
      </c>
      <c r="W1118" s="4">
        <v>0</v>
      </c>
      <c r="X1118" s="4">
        <v>36.18</v>
      </c>
      <c r="Y1118" s="4">
        <v>20.6556</v>
      </c>
      <c r="Z1118" s="4">
        <v>8.6828880000000002</v>
      </c>
      <c r="AA1118" s="10">
        <v>7.9236357491999998</v>
      </c>
      <c r="AB1118" s="10">
        <v>7.9095664072999998</v>
      </c>
      <c r="AC1118" s="4">
        <v>0.59967099999999995</v>
      </c>
      <c r="AD1118" s="4">
        <v>0.58166461463569996</v>
      </c>
      <c r="AE1118" s="4">
        <v>0.59133987043530001</v>
      </c>
      <c r="AF1118" s="4">
        <v>4.7354219999999998</v>
      </c>
      <c r="AG1118" s="4">
        <v>5.8440531366953001</v>
      </c>
      <c r="AH1118" s="4">
        <v>5.9415300474457</v>
      </c>
      <c r="AI1118" s="4">
        <v>0.87385900000000005</v>
      </c>
      <c r="AJ1118" s="4">
        <v>1.4597599999999999</v>
      </c>
    </row>
    <row r="1119" spans="1:36" x14ac:dyDescent="0.3">
      <c r="A1119" s="1" t="s">
        <v>1113</v>
      </c>
      <c r="B1119" s="2">
        <v>4135343</v>
      </c>
      <c r="C1119" s="3" t="s">
        <v>2919</v>
      </c>
      <c r="D1119" s="4">
        <v>115366.83038249001</v>
      </c>
      <c r="E1119" s="3" t="s">
        <v>2920</v>
      </c>
      <c r="F1119" s="3" t="s">
        <v>2921</v>
      </c>
      <c r="G1119" s="3" t="s">
        <v>2941</v>
      </c>
      <c r="H1119" s="3" t="s">
        <v>2941</v>
      </c>
      <c r="I1119" s="3" t="s">
        <v>2942</v>
      </c>
      <c r="J1119" s="4">
        <v>16.206377</v>
      </c>
      <c r="K1119" s="4">
        <v>10.281153</v>
      </c>
      <c r="L1119" s="4">
        <v>4.4454469999999997</v>
      </c>
      <c r="M1119" s="4">
        <v>0.77840100000000001</v>
      </c>
      <c r="N1119" s="4" t="s">
        <v>2934</v>
      </c>
      <c r="O1119" s="4">
        <v>12.234999</v>
      </c>
      <c r="P1119" s="4">
        <v>6.2433399999999999</v>
      </c>
      <c r="Q1119" s="4">
        <v>9.3407140000000002</v>
      </c>
      <c r="R1119" s="4">
        <v>13.604017000000001</v>
      </c>
      <c r="S1119" s="3" t="s">
        <v>4856</v>
      </c>
      <c r="T1119" s="4">
        <v>92.57</v>
      </c>
      <c r="U1119" s="4">
        <v>115366.83038249001</v>
      </c>
      <c r="V1119" s="10">
        <v>131834.83038199999</v>
      </c>
      <c r="W1119" s="4">
        <v>3.3272118396888799</v>
      </c>
      <c r="X1119" s="4">
        <v>98.9</v>
      </c>
      <c r="Y1119" s="4">
        <v>62.07</v>
      </c>
      <c r="Z1119" s="4" t="s">
        <v>2934</v>
      </c>
      <c r="AA1119" s="10">
        <v>12.5808643653</v>
      </c>
      <c r="AB1119" s="10">
        <v>20.988835581</v>
      </c>
      <c r="AC1119" s="4">
        <v>4.658639</v>
      </c>
      <c r="AD1119" s="4">
        <v>4.7099511591708998</v>
      </c>
      <c r="AE1119" s="4">
        <v>4.6578786003498998</v>
      </c>
      <c r="AF1119" s="4">
        <v>9.3407140000000002</v>
      </c>
      <c r="AG1119" s="4">
        <v>9.8278672486049992</v>
      </c>
      <c r="AH1119" s="4">
        <v>12.4136957380098</v>
      </c>
      <c r="AI1119" s="4">
        <v>6.2433399999999999</v>
      </c>
      <c r="AJ1119" s="4" t="s">
        <v>2924</v>
      </c>
    </row>
    <row r="1120" spans="1:36" x14ac:dyDescent="0.3">
      <c r="A1120" s="1" t="s">
        <v>1114</v>
      </c>
      <c r="B1120" s="2">
        <v>5293460</v>
      </c>
      <c r="C1120" s="3" t="s">
        <v>2919</v>
      </c>
      <c r="D1120" s="4">
        <v>9710.4089999999997</v>
      </c>
      <c r="E1120" s="3" t="s">
        <v>2945</v>
      </c>
      <c r="F1120" s="3" t="s">
        <v>2946</v>
      </c>
      <c r="G1120" s="3" t="s">
        <v>2947</v>
      </c>
      <c r="H1120" s="3" t="s">
        <v>2948</v>
      </c>
      <c r="I1120" s="3" t="s">
        <v>2949</v>
      </c>
      <c r="J1120" s="4">
        <v>-5.3172969999999999</v>
      </c>
      <c r="K1120" s="4">
        <v>14.947165999999999</v>
      </c>
      <c r="L1120" s="4">
        <v>-3.732904</v>
      </c>
      <c r="M1120" s="4">
        <v>2.098976</v>
      </c>
      <c r="N1120" s="4" t="s">
        <v>2924</v>
      </c>
      <c r="O1120" s="4" t="s">
        <v>2924</v>
      </c>
      <c r="P1120" s="4">
        <v>13.381793999999999</v>
      </c>
      <c r="Q1120" s="4" t="s">
        <v>2924</v>
      </c>
      <c r="R1120" s="4" t="s">
        <v>2924</v>
      </c>
      <c r="S1120" s="3" t="s">
        <v>4857</v>
      </c>
      <c r="T1120" s="4">
        <v>59.83</v>
      </c>
      <c r="U1120" s="4">
        <v>9710.4089999999997</v>
      </c>
      <c r="V1120" s="10">
        <v>8839.2109999999993</v>
      </c>
      <c r="W1120" s="4">
        <v>0</v>
      </c>
      <c r="X1120" s="4">
        <v>78.529899999999998</v>
      </c>
      <c r="Y1120" s="4">
        <v>40.72</v>
      </c>
      <c r="Z1120" s="4" t="s">
        <v>2924</v>
      </c>
      <c r="AA1120" s="10">
        <v>76.013213060599995</v>
      </c>
      <c r="AB1120" s="10">
        <v>94.376528117299998</v>
      </c>
      <c r="AC1120" s="4">
        <v>12.421652999999999</v>
      </c>
      <c r="AD1120" s="4">
        <v>9.9455119571702006</v>
      </c>
      <c r="AE1120" s="4">
        <v>11.7213316021874</v>
      </c>
      <c r="AF1120" s="4" t="s">
        <v>2924</v>
      </c>
      <c r="AG1120" s="4">
        <v>76.27729270831</v>
      </c>
      <c r="AH1120" s="4">
        <v>117.1957253153695</v>
      </c>
      <c r="AI1120" s="4">
        <v>13.381793999999999</v>
      </c>
      <c r="AJ1120" s="4">
        <v>14.074335</v>
      </c>
    </row>
    <row r="1121" spans="1:36" x14ac:dyDescent="0.3">
      <c r="A1121" s="1" t="s">
        <v>1115</v>
      </c>
      <c r="B1121" s="2">
        <v>1023792</v>
      </c>
      <c r="C1121" s="3" t="s">
        <v>2935</v>
      </c>
      <c r="D1121" s="4">
        <v>5720.9212802499997</v>
      </c>
      <c r="E1121" s="3" t="s">
        <v>2930</v>
      </c>
      <c r="F1121" s="3" t="s">
        <v>2931</v>
      </c>
      <c r="G1121" s="3" t="s">
        <v>2931</v>
      </c>
      <c r="H1121" s="3" t="s">
        <v>2932</v>
      </c>
      <c r="I1121" s="3" t="s">
        <v>2933</v>
      </c>
      <c r="J1121" s="4">
        <v>20.004757000000001</v>
      </c>
      <c r="K1121" s="4">
        <v>9.1046709999999997</v>
      </c>
      <c r="L1121" s="4">
        <v>-9.6525789999999994</v>
      </c>
      <c r="M1121" s="4">
        <v>-7.820208</v>
      </c>
      <c r="N1121" s="4">
        <v>31.141975308641999</v>
      </c>
      <c r="O1121" s="4">
        <v>21.260007999999999</v>
      </c>
      <c r="P1121" s="4">
        <v>1.7629379999999999</v>
      </c>
      <c r="Q1121" s="4" t="s">
        <v>2934</v>
      </c>
      <c r="R1121" s="4" t="s">
        <v>2934</v>
      </c>
      <c r="S1121" s="3" t="s">
        <v>4858</v>
      </c>
      <c r="T1121" s="4">
        <v>50.45</v>
      </c>
      <c r="U1121" s="4">
        <v>5720.9212802499997</v>
      </c>
      <c r="V1121" s="10" t="s">
        <v>2934</v>
      </c>
      <c r="W1121" s="4">
        <v>2.6164519326065401</v>
      </c>
      <c r="X1121" s="4">
        <v>60.67</v>
      </c>
      <c r="Y1121" s="4">
        <v>34.349899999999998</v>
      </c>
      <c r="Z1121" s="4">
        <v>31.18047</v>
      </c>
      <c r="AA1121" s="10">
        <v>22.339813133700002</v>
      </c>
      <c r="AB1121" s="10">
        <v>29.1058252035</v>
      </c>
      <c r="AC1121" s="4" t="s">
        <v>2934</v>
      </c>
      <c r="AD1121" s="4" t="s">
        <v>2934</v>
      </c>
      <c r="AE1121" s="4" t="s">
        <v>2934</v>
      </c>
      <c r="AF1121" s="4" t="s">
        <v>2934</v>
      </c>
      <c r="AG1121" s="4" t="s">
        <v>2934</v>
      </c>
      <c r="AH1121" s="4" t="s">
        <v>2934</v>
      </c>
      <c r="AI1121" s="4">
        <v>1.7629379999999999</v>
      </c>
      <c r="AJ1121" s="4">
        <v>2.6748319999999999</v>
      </c>
    </row>
    <row r="1122" spans="1:36" x14ac:dyDescent="0.3">
      <c r="A1122" s="1" t="s">
        <v>1116</v>
      </c>
      <c r="B1122" s="2">
        <v>4066585</v>
      </c>
      <c r="C1122" s="3" t="s">
        <v>2919</v>
      </c>
      <c r="D1122" s="4">
        <v>611.39134776000003</v>
      </c>
      <c r="E1122" s="3" t="s">
        <v>2930</v>
      </c>
      <c r="F1122" s="3" t="s">
        <v>2953</v>
      </c>
      <c r="G1122" s="3" t="s">
        <v>2954</v>
      </c>
      <c r="H1122" s="3" t="s">
        <v>2955</v>
      </c>
      <c r="I1122" s="3" t="s">
        <v>3155</v>
      </c>
      <c r="J1122" s="4">
        <v>29.886147999999999</v>
      </c>
      <c r="K1122" s="4">
        <v>16.709292000000001</v>
      </c>
      <c r="L1122" s="4">
        <v>4.623615</v>
      </c>
      <c r="M1122" s="4">
        <v>-1.863799</v>
      </c>
      <c r="N1122" s="4">
        <v>6.3102099999999997</v>
      </c>
      <c r="O1122" s="4">
        <v>183.75838899999999</v>
      </c>
      <c r="P1122" s="4">
        <v>1.2926070000000001</v>
      </c>
      <c r="Q1122" s="4" t="s">
        <v>2934</v>
      </c>
      <c r="R1122" s="4">
        <v>21.810282999999998</v>
      </c>
      <c r="S1122" s="3" t="s">
        <v>4859</v>
      </c>
      <c r="T1122" s="4">
        <v>27.38</v>
      </c>
      <c r="U1122" s="4">
        <v>611.39134776000003</v>
      </c>
      <c r="V1122" s="10">
        <v>941.67534699999999</v>
      </c>
      <c r="W1122" s="4">
        <v>7.2315558802045299</v>
      </c>
      <c r="X1122" s="4">
        <v>28.4</v>
      </c>
      <c r="Y1122" s="4">
        <v>19.2</v>
      </c>
      <c r="Z1122" s="4">
        <v>6.3102099999999997</v>
      </c>
      <c r="AA1122" s="10">
        <v>13.443513185700001</v>
      </c>
      <c r="AB1122" s="10">
        <v>13.443513185700001</v>
      </c>
      <c r="AC1122" s="4">
        <v>9.7460730000000009</v>
      </c>
      <c r="AD1122" s="4">
        <v>9.5871819269609997</v>
      </c>
      <c r="AE1122" s="4">
        <v>9.5871819269609997</v>
      </c>
      <c r="AF1122" s="4" t="s">
        <v>2934</v>
      </c>
      <c r="AG1122" s="4" t="s">
        <v>2934</v>
      </c>
      <c r="AH1122" s="4" t="s">
        <v>2934</v>
      </c>
      <c r="AI1122" s="4">
        <v>1.2926070000000001</v>
      </c>
      <c r="AJ1122" s="4">
        <v>1.2926070000000001</v>
      </c>
    </row>
    <row r="1123" spans="1:36" x14ac:dyDescent="0.3">
      <c r="A1123" s="1" t="s">
        <v>1117</v>
      </c>
      <c r="B1123" s="2">
        <v>4088076</v>
      </c>
      <c r="C1123" s="3" t="s">
        <v>2919</v>
      </c>
      <c r="D1123" s="4">
        <v>704.46571635999999</v>
      </c>
      <c r="E1123" s="3" t="s">
        <v>2976</v>
      </c>
      <c r="F1123" s="3" t="s">
        <v>2977</v>
      </c>
      <c r="G1123" s="3" t="s">
        <v>3076</v>
      </c>
      <c r="H1123" s="3" t="s">
        <v>3076</v>
      </c>
      <c r="I1123" s="3" t="s">
        <v>2979</v>
      </c>
      <c r="J1123" s="4">
        <v>22.723794999999999</v>
      </c>
      <c r="K1123" s="4">
        <v>1.5832809999999999</v>
      </c>
      <c r="L1123" s="4">
        <v>-4.5238100000000001</v>
      </c>
      <c r="M1123" s="4">
        <v>-4.8071219999999997</v>
      </c>
      <c r="N1123" s="4">
        <v>76.380952380952394</v>
      </c>
      <c r="O1123" s="4">
        <v>14.207262999999999</v>
      </c>
      <c r="P1123" s="4">
        <v>4.1522129999999997</v>
      </c>
      <c r="Q1123" s="4">
        <v>15.195999</v>
      </c>
      <c r="R1123" s="4">
        <v>16.353465</v>
      </c>
      <c r="S1123" s="3" t="s">
        <v>4860</v>
      </c>
      <c r="T1123" s="4">
        <v>16.04</v>
      </c>
      <c r="U1123" s="4">
        <v>704.46571635999999</v>
      </c>
      <c r="V1123" s="10">
        <v>1559.2007160000001</v>
      </c>
      <c r="W1123" s="4">
        <v>7.4812967581047403</v>
      </c>
      <c r="X1123" s="4">
        <v>17.875</v>
      </c>
      <c r="Y1123" s="4">
        <v>11.89</v>
      </c>
      <c r="Z1123" s="4">
        <v>77.115385000000003</v>
      </c>
      <c r="AA1123" s="10">
        <v>59.407407407400001</v>
      </c>
      <c r="AB1123" s="10">
        <v>55.310344827500003</v>
      </c>
      <c r="AC1123" s="4">
        <v>10.540694999999999</v>
      </c>
      <c r="AD1123" s="4" t="s">
        <v>2934</v>
      </c>
      <c r="AE1123" s="4">
        <v>10.379845560591001</v>
      </c>
      <c r="AF1123" s="4">
        <v>15.195999</v>
      </c>
      <c r="AG1123" s="4">
        <v>13.9940917890655</v>
      </c>
      <c r="AH1123" s="4">
        <v>14.158977088838601</v>
      </c>
      <c r="AI1123" s="4">
        <v>4.1522129999999997</v>
      </c>
      <c r="AJ1123" s="4">
        <v>6.2412450000000002</v>
      </c>
    </row>
    <row r="1124" spans="1:36" x14ac:dyDescent="0.3">
      <c r="A1124" s="1" t="s">
        <v>1118</v>
      </c>
      <c r="B1124" s="2">
        <v>4810421</v>
      </c>
      <c r="C1124" s="3" t="s">
        <v>2935</v>
      </c>
      <c r="D1124" s="4">
        <v>8314.9106475200006</v>
      </c>
      <c r="E1124" s="3" t="s">
        <v>2920</v>
      </c>
      <c r="F1124" s="3" t="s">
        <v>2960</v>
      </c>
      <c r="G1124" s="3" t="s">
        <v>2961</v>
      </c>
      <c r="H1124" s="3" t="s">
        <v>2962</v>
      </c>
      <c r="I1124" s="3" t="s">
        <v>2963</v>
      </c>
      <c r="J1124" s="4">
        <v>83.240223999999998</v>
      </c>
      <c r="K1124" s="4">
        <v>18.077947000000002</v>
      </c>
      <c r="L1124" s="4">
        <v>6.6742080000000001</v>
      </c>
      <c r="M1124" s="5">
        <v>8.6014540000000004</v>
      </c>
      <c r="N1124" s="4" t="s">
        <v>2924</v>
      </c>
      <c r="O1124" s="4" t="s">
        <v>2924</v>
      </c>
      <c r="P1124" s="4">
        <v>12.434481999999999</v>
      </c>
      <c r="Q1124" s="4" t="s">
        <v>2924</v>
      </c>
      <c r="R1124" s="4" t="s">
        <v>2924</v>
      </c>
      <c r="S1124" s="3" t="s">
        <v>4861</v>
      </c>
      <c r="T1124" s="4">
        <v>150.88</v>
      </c>
      <c r="U1124" s="4">
        <v>8314.9106475200006</v>
      </c>
      <c r="V1124" s="10">
        <v>8212.1926469999999</v>
      </c>
      <c r="W1124" s="4">
        <v>0</v>
      </c>
      <c r="X1124" s="4">
        <v>151.12</v>
      </c>
      <c r="Y1124" s="4">
        <v>74.745000000000005</v>
      </c>
      <c r="Z1124" s="4" t="s">
        <v>2924</v>
      </c>
      <c r="AA1124" s="10" t="s">
        <v>2924</v>
      </c>
      <c r="AB1124" s="10" t="s">
        <v>2924</v>
      </c>
      <c r="AC1124" s="4">
        <v>22.789680000000001</v>
      </c>
      <c r="AD1124" s="4">
        <v>18.4671264907773</v>
      </c>
      <c r="AE1124" s="4">
        <v>21.683873406749999</v>
      </c>
      <c r="AF1124" s="4" t="s">
        <v>2924</v>
      </c>
      <c r="AG1124" s="4" t="s">
        <v>2924</v>
      </c>
      <c r="AH1124" s="4" t="s">
        <v>2924</v>
      </c>
      <c r="AI1124" s="4">
        <v>12.434481999999999</v>
      </c>
      <c r="AJ1124" s="4">
        <v>24.967731000000001</v>
      </c>
    </row>
    <row r="1125" spans="1:36" x14ac:dyDescent="0.3">
      <c r="A1125" s="1" t="s">
        <v>1119</v>
      </c>
      <c r="B1125" s="2">
        <v>10976234</v>
      </c>
      <c r="C1125" s="3" t="s">
        <v>2935</v>
      </c>
      <c r="D1125" s="4">
        <v>1494.62386191</v>
      </c>
      <c r="E1125" s="3" t="s">
        <v>2930</v>
      </c>
      <c r="F1125" s="3" t="s">
        <v>2953</v>
      </c>
      <c r="G1125" s="3" t="s">
        <v>2953</v>
      </c>
      <c r="H1125" s="3" t="s">
        <v>3040</v>
      </c>
      <c r="I1125" s="3" t="s">
        <v>3211</v>
      </c>
      <c r="J1125" s="4">
        <v>32.127659999999999</v>
      </c>
      <c r="K1125" s="4">
        <v>13.528335999999999</v>
      </c>
      <c r="L1125" s="4">
        <v>11.490126</v>
      </c>
      <c r="M1125" s="4">
        <v>3.1561460000000001</v>
      </c>
      <c r="N1125" s="4">
        <v>29.616415</v>
      </c>
      <c r="O1125" s="4">
        <v>12.104100000000001</v>
      </c>
      <c r="P1125" s="4">
        <v>14.167649000000001</v>
      </c>
      <c r="Q1125" s="4">
        <v>12.689638</v>
      </c>
      <c r="R1125" s="4">
        <v>17.392061999999999</v>
      </c>
      <c r="S1125" s="3" t="s">
        <v>4862</v>
      </c>
      <c r="T1125" s="4">
        <v>6.21</v>
      </c>
      <c r="U1125" s="4">
        <v>1494.62386191</v>
      </c>
      <c r="V1125" s="10">
        <v>2055.053261</v>
      </c>
      <c r="W1125" s="4">
        <v>0</v>
      </c>
      <c r="X1125" s="5">
        <v>6.5</v>
      </c>
      <c r="Y1125" s="5">
        <v>4.0999999999999996</v>
      </c>
      <c r="Z1125" s="4">
        <v>29.616415</v>
      </c>
      <c r="AA1125" s="10" t="s">
        <v>2924</v>
      </c>
      <c r="AB1125" s="10" t="s">
        <v>2934</v>
      </c>
      <c r="AC1125" s="4">
        <v>3.967975</v>
      </c>
      <c r="AD1125" s="4">
        <v>4.3013424134772</v>
      </c>
      <c r="AE1125" s="4">
        <v>4.2098262575099001</v>
      </c>
      <c r="AF1125" s="4">
        <v>12.689638</v>
      </c>
      <c r="AG1125" s="4" t="s">
        <v>2934</v>
      </c>
      <c r="AH1125" s="4" t="s">
        <v>2934</v>
      </c>
      <c r="AI1125" s="4">
        <v>14.167649000000001</v>
      </c>
      <c r="AJ1125" s="4" t="s">
        <v>2924</v>
      </c>
    </row>
    <row r="1126" spans="1:36" x14ac:dyDescent="0.3">
      <c r="A1126" s="1" t="s">
        <v>1120</v>
      </c>
      <c r="B1126" s="2">
        <v>19764861</v>
      </c>
      <c r="C1126" s="3" t="s">
        <v>2935</v>
      </c>
      <c r="D1126" s="4">
        <v>4436.8365758399996</v>
      </c>
      <c r="E1126" s="3" t="s">
        <v>2925</v>
      </c>
      <c r="F1126" s="3" t="s">
        <v>2980</v>
      </c>
      <c r="G1126" s="3" t="s">
        <v>2981</v>
      </c>
      <c r="H1126" s="3" t="s">
        <v>3059</v>
      </c>
      <c r="I1126" s="3" t="s">
        <v>3060</v>
      </c>
      <c r="J1126" s="4">
        <v>52.342488000000003</v>
      </c>
      <c r="K1126" s="4">
        <v>26.069519</v>
      </c>
      <c r="L1126" s="4">
        <v>5.0111359999999996</v>
      </c>
      <c r="M1126" s="4">
        <v>4.7777779999999996</v>
      </c>
      <c r="N1126" s="4" t="s">
        <v>2924</v>
      </c>
      <c r="O1126" s="4">
        <v>26.563379999999999</v>
      </c>
      <c r="P1126" s="4">
        <v>4.0247549999999999</v>
      </c>
      <c r="Q1126" s="4">
        <v>17.416744000000001</v>
      </c>
      <c r="R1126" s="4">
        <v>13.967214</v>
      </c>
      <c r="S1126" s="3" t="s">
        <v>4863</v>
      </c>
      <c r="T1126" s="4">
        <v>9.43</v>
      </c>
      <c r="U1126" s="4">
        <v>4436.8365758399996</v>
      </c>
      <c r="V1126" s="10">
        <v>5394.8365750000003</v>
      </c>
      <c r="W1126" s="4">
        <v>0</v>
      </c>
      <c r="X1126" s="4">
        <v>9.6</v>
      </c>
      <c r="Y1126" s="4">
        <v>4.49</v>
      </c>
      <c r="Z1126" s="4" t="s">
        <v>2924</v>
      </c>
      <c r="AA1126" s="10">
        <v>39.242613399900002</v>
      </c>
      <c r="AB1126" s="10" t="s">
        <v>2924</v>
      </c>
      <c r="AC1126" s="4">
        <v>2.2657859999999999</v>
      </c>
      <c r="AD1126" s="4">
        <v>2.1298585786333999</v>
      </c>
      <c r="AE1126" s="4">
        <v>2.2300240095914998</v>
      </c>
      <c r="AF1126" s="4">
        <v>17.416744000000001</v>
      </c>
      <c r="AG1126" s="4">
        <v>10.1670338311467</v>
      </c>
      <c r="AH1126" s="4">
        <v>11.343484047561001</v>
      </c>
      <c r="AI1126" s="4">
        <v>4.0247549999999999</v>
      </c>
      <c r="AJ1126" s="4" t="s">
        <v>2924</v>
      </c>
    </row>
    <row r="1127" spans="1:36" x14ac:dyDescent="0.3">
      <c r="A1127" s="1" t="s">
        <v>1121</v>
      </c>
      <c r="B1127" s="2">
        <v>4264305</v>
      </c>
      <c r="C1127" s="3" t="s">
        <v>2935</v>
      </c>
      <c r="D1127" s="4">
        <v>963.41122080000002</v>
      </c>
      <c r="E1127" s="3" t="s">
        <v>2936</v>
      </c>
      <c r="F1127" s="3" t="s">
        <v>2937</v>
      </c>
      <c r="G1127" s="3" t="s">
        <v>3037</v>
      </c>
      <c r="H1127" s="3" t="s">
        <v>3037</v>
      </c>
      <c r="I1127" s="3" t="s">
        <v>3475</v>
      </c>
      <c r="J1127" s="4">
        <v>-35.351461999999998</v>
      </c>
      <c r="K1127" s="4">
        <v>-24.164911</v>
      </c>
      <c r="L1127" s="4">
        <v>-7.726108</v>
      </c>
      <c r="M1127" s="4">
        <v>-6.6666670000000003</v>
      </c>
      <c r="N1127" s="4">
        <v>14.823529000000001</v>
      </c>
      <c r="O1127" s="4">
        <v>24.418604999999999</v>
      </c>
      <c r="P1127" s="4">
        <v>3.450637</v>
      </c>
      <c r="Q1127" s="4">
        <v>9.2480440000000002</v>
      </c>
      <c r="R1127" s="4">
        <v>36.823723999999999</v>
      </c>
      <c r="S1127" s="3" t="s">
        <v>4864</v>
      </c>
      <c r="T1127" s="4">
        <v>25.2</v>
      </c>
      <c r="U1127" s="4">
        <v>963.41122080000002</v>
      </c>
      <c r="V1127" s="10">
        <v>1010.81122</v>
      </c>
      <c r="W1127" s="4">
        <v>3.9682539682539701</v>
      </c>
      <c r="X1127" s="4">
        <v>46.965000000000003</v>
      </c>
      <c r="Y1127" s="4">
        <v>25</v>
      </c>
      <c r="Z1127" s="4">
        <v>14.754098000000001</v>
      </c>
      <c r="AA1127" s="10">
        <v>14.358974358899999</v>
      </c>
      <c r="AB1127" s="10">
        <v>15.603715170199999</v>
      </c>
      <c r="AC1127" s="4">
        <v>0.75790000000000002</v>
      </c>
      <c r="AD1127" s="4">
        <v>0.748967084492</v>
      </c>
      <c r="AE1127" s="4">
        <v>0.76382901694380001</v>
      </c>
      <c r="AF1127" s="4">
        <v>9.2480440000000002</v>
      </c>
      <c r="AG1127" s="4">
        <v>10.4207342268041</v>
      </c>
      <c r="AH1127" s="4">
        <v>11.618519770114901</v>
      </c>
      <c r="AI1127" s="4">
        <v>3.450637</v>
      </c>
      <c r="AJ1127" s="4">
        <v>4.5291160000000001</v>
      </c>
    </row>
    <row r="1128" spans="1:36" x14ac:dyDescent="0.3">
      <c r="A1128" s="1" t="s">
        <v>1122</v>
      </c>
      <c r="B1128" s="2">
        <v>4677448</v>
      </c>
      <c r="C1128" s="3" t="s">
        <v>2935</v>
      </c>
      <c r="D1128" s="4">
        <v>525.07431527999995</v>
      </c>
      <c r="E1128" s="3" t="s">
        <v>2976</v>
      </c>
      <c r="F1128" s="3" t="s">
        <v>2977</v>
      </c>
      <c r="G1128" s="3" t="s">
        <v>3078</v>
      </c>
      <c r="H1128" s="3" t="s">
        <v>3078</v>
      </c>
      <c r="I1128" s="3" t="s">
        <v>2979</v>
      </c>
      <c r="J1128" s="4">
        <v>-31.711555000000001</v>
      </c>
      <c r="K1128" s="4">
        <v>-19.135802999999999</v>
      </c>
      <c r="L1128" s="4">
        <v>-9.0277779999999996</v>
      </c>
      <c r="M1128" s="4">
        <v>-7.0921989999999999</v>
      </c>
      <c r="N1128" s="4" t="s">
        <v>2924</v>
      </c>
      <c r="O1128" s="4">
        <v>8.3439490000000003</v>
      </c>
      <c r="P1128" s="4">
        <v>1.122857</v>
      </c>
      <c r="Q1128" s="4">
        <v>13.499425</v>
      </c>
      <c r="R1128" s="4">
        <v>13.108451000000001</v>
      </c>
      <c r="S1128" s="3" t="s">
        <v>4865</v>
      </c>
      <c r="T1128" s="5">
        <v>7.86</v>
      </c>
      <c r="U1128" s="4">
        <v>525.07431527999995</v>
      </c>
      <c r="V1128" s="10">
        <v>1237.816315</v>
      </c>
      <c r="W1128" s="4">
        <v>10.687022900763401</v>
      </c>
      <c r="X1128" s="5">
        <v>11.585000000000001</v>
      </c>
      <c r="Y1128" s="4">
        <v>7.68</v>
      </c>
      <c r="Z1128" s="4" t="s">
        <v>2924</v>
      </c>
      <c r="AA1128" s="10">
        <v>147.4671669793</v>
      </c>
      <c r="AB1128" s="10" t="s">
        <v>2924</v>
      </c>
      <c r="AC1128" s="4">
        <v>9.0626080000000009</v>
      </c>
      <c r="AD1128" s="4">
        <v>8.6166745212094007</v>
      </c>
      <c r="AE1128" s="4">
        <v>8.9331868424508993</v>
      </c>
      <c r="AF1128" s="4">
        <v>13.499425</v>
      </c>
      <c r="AG1128" s="4">
        <v>12.1002683862416</v>
      </c>
      <c r="AH1128" s="4">
        <v>12.993564344483399</v>
      </c>
      <c r="AI1128" s="4">
        <v>1.122857</v>
      </c>
      <c r="AJ1128" s="4">
        <v>1.2428840000000001</v>
      </c>
    </row>
    <row r="1129" spans="1:36" x14ac:dyDescent="0.3">
      <c r="A1129" s="1" t="s">
        <v>1123</v>
      </c>
      <c r="B1129" s="2">
        <v>4307540</v>
      </c>
      <c r="C1129" s="3" t="s">
        <v>2935</v>
      </c>
      <c r="D1129" s="4">
        <v>1646.6190669499999</v>
      </c>
      <c r="E1129" s="3" t="s">
        <v>2976</v>
      </c>
      <c r="F1129" s="3" t="s">
        <v>2977</v>
      </c>
      <c r="G1129" s="3" t="s">
        <v>3076</v>
      </c>
      <c r="H1129" s="3" t="s">
        <v>3076</v>
      </c>
      <c r="I1129" s="3" t="s">
        <v>2979</v>
      </c>
      <c r="J1129" s="4">
        <v>-27.337398</v>
      </c>
      <c r="K1129" s="4">
        <v>-17.531718999999999</v>
      </c>
      <c r="L1129" s="4">
        <v>-1.920439</v>
      </c>
      <c r="M1129" s="4">
        <v>-0.96952899999999997</v>
      </c>
      <c r="N1129" s="4" t="s">
        <v>2924</v>
      </c>
      <c r="O1129" s="4">
        <v>8.8599750000000004</v>
      </c>
      <c r="P1129" s="4">
        <v>0.72522600000000004</v>
      </c>
      <c r="Q1129" s="4">
        <v>10.567036</v>
      </c>
      <c r="R1129" s="4">
        <v>14.784399000000001</v>
      </c>
      <c r="S1129" s="3" t="s">
        <v>4866</v>
      </c>
      <c r="T1129" s="4">
        <v>7.15</v>
      </c>
      <c r="U1129" s="4">
        <v>1646.6190669499999</v>
      </c>
      <c r="V1129" s="10">
        <v>6343.5290660000001</v>
      </c>
      <c r="W1129" s="4">
        <v>15.384615384615399</v>
      </c>
      <c r="X1129" s="5">
        <v>10.185</v>
      </c>
      <c r="Y1129" s="4">
        <v>6.52</v>
      </c>
      <c r="Z1129" s="4" t="s">
        <v>2924</v>
      </c>
      <c r="AA1129" s="10" t="s">
        <v>2924</v>
      </c>
      <c r="AB1129" s="10" t="s">
        <v>2924</v>
      </c>
      <c r="AC1129" s="4">
        <v>7.8062579999999997</v>
      </c>
      <c r="AD1129" s="4">
        <v>8.1715917765321002</v>
      </c>
      <c r="AE1129" s="4">
        <v>7.9517116095197</v>
      </c>
      <c r="AF1129" s="4">
        <v>10.567036</v>
      </c>
      <c r="AG1129" s="4">
        <v>11.2977551097463</v>
      </c>
      <c r="AH1129" s="4">
        <v>10.686841721953201</v>
      </c>
      <c r="AI1129" s="4">
        <v>0.72522600000000004</v>
      </c>
      <c r="AJ1129" s="4">
        <v>0.742317</v>
      </c>
    </row>
    <row r="1130" spans="1:36" x14ac:dyDescent="0.3">
      <c r="A1130" s="1" t="s">
        <v>1124</v>
      </c>
      <c r="B1130" s="2">
        <v>4166549</v>
      </c>
      <c r="C1130" s="3" t="s">
        <v>2935</v>
      </c>
      <c r="D1130" s="4">
        <v>1614.52374472</v>
      </c>
      <c r="E1130" s="3" t="s">
        <v>3093</v>
      </c>
      <c r="F1130" s="3" t="s">
        <v>3093</v>
      </c>
      <c r="G1130" s="3" t="s">
        <v>3094</v>
      </c>
      <c r="H1130" s="3" t="s">
        <v>3145</v>
      </c>
      <c r="I1130" s="3" t="s">
        <v>3335</v>
      </c>
      <c r="J1130" s="4">
        <v>12.212846000000001</v>
      </c>
      <c r="K1130" s="4">
        <v>6.0243630000000001</v>
      </c>
      <c r="L1130" s="4">
        <v>-5.320411</v>
      </c>
      <c r="M1130" s="4">
        <v>-10.305415</v>
      </c>
      <c r="N1130" s="4">
        <v>14.479734000000001</v>
      </c>
      <c r="O1130" s="4" t="s">
        <v>2924</v>
      </c>
      <c r="P1130" s="4">
        <v>2.490764</v>
      </c>
      <c r="Q1130" s="4">
        <v>7.9845670000000002</v>
      </c>
      <c r="R1130" s="4" t="s">
        <v>2924</v>
      </c>
      <c r="S1130" s="3" t="s">
        <v>4867</v>
      </c>
      <c r="T1130" s="4">
        <v>47.87</v>
      </c>
      <c r="U1130" s="4">
        <v>1614.52374472</v>
      </c>
      <c r="V1130" s="10">
        <v>3699.3197439999999</v>
      </c>
      <c r="W1130" s="4">
        <v>6.0998537706287896</v>
      </c>
      <c r="X1130" s="4">
        <v>58.765000000000001</v>
      </c>
      <c r="Y1130" s="4">
        <v>37.003399999999999</v>
      </c>
      <c r="Z1130" s="4">
        <v>14.479734000000001</v>
      </c>
      <c r="AA1130" s="10">
        <v>21.275555555499999</v>
      </c>
      <c r="AB1130" s="10">
        <v>22.474178403700002</v>
      </c>
      <c r="AC1130" s="4">
        <v>0.21276999999999999</v>
      </c>
      <c r="AD1130" s="4">
        <v>0.154635689031</v>
      </c>
      <c r="AE1130" s="4">
        <v>0.19697886124</v>
      </c>
      <c r="AF1130" s="4">
        <v>7.9845670000000002</v>
      </c>
      <c r="AG1130" s="4">
        <v>9.1368413169844001</v>
      </c>
      <c r="AH1130" s="4">
        <v>9.2458838728381991</v>
      </c>
      <c r="AI1130" s="4">
        <v>2.490764</v>
      </c>
      <c r="AJ1130" s="4">
        <v>7.8180630000000004</v>
      </c>
    </row>
    <row r="1131" spans="1:36" x14ac:dyDescent="0.3">
      <c r="A1131" s="1" t="s">
        <v>1125</v>
      </c>
      <c r="B1131" s="2">
        <v>4090258</v>
      </c>
      <c r="C1131" s="3" t="s">
        <v>2935</v>
      </c>
      <c r="D1131" s="4">
        <v>28511.056365050001</v>
      </c>
      <c r="E1131" s="3" t="s">
        <v>2930</v>
      </c>
      <c r="F1131" s="3" t="s">
        <v>2953</v>
      </c>
      <c r="G1131" s="3" t="s">
        <v>2953</v>
      </c>
      <c r="H1131" s="3" t="s">
        <v>3040</v>
      </c>
      <c r="I1131" s="3" t="s">
        <v>3211</v>
      </c>
      <c r="J1131" s="4">
        <v>-11.710931</v>
      </c>
      <c r="K1131" s="4">
        <v>1.210588</v>
      </c>
      <c r="L1131" s="4">
        <v>-2.4383870000000001</v>
      </c>
      <c r="M1131" s="4">
        <v>-1.908765</v>
      </c>
      <c r="N1131" s="4">
        <v>22.405999999999999</v>
      </c>
      <c r="O1131" s="4">
        <v>9.9670819999999996</v>
      </c>
      <c r="P1131" s="4">
        <v>1.249401</v>
      </c>
      <c r="Q1131" s="5">
        <v>9.7227969999999999</v>
      </c>
      <c r="R1131" s="4">
        <v>11.848822999999999</v>
      </c>
      <c r="S1131" s="3" t="s">
        <v>4868</v>
      </c>
      <c r="T1131" s="5">
        <v>112.03</v>
      </c>
      <c r="U1131" s="4">
        <v>28511.056365050001</v>
      </c>
      <c r="V1131" s="10">
        <v>43968.266365000003</v>
      </c>
      <c r="W1131" s="4">
        <v>0.89261804873694495</v>
      </c>
      <c r="X1131" s="4">
        <v>141.77500000000001</v>
      </c>
      <c r="Y1131" s="4">
        <v>91.6</v>
      </c>
      <c r="Z1131" s="4">
        <v>22.405999999999999</v>
      </c>
      <c r="AA1131" s="10">
        <v>9.0068578502999994</v>
      </c>
      <c r="AB1131" s="10">
        <v>9.6761349355000004</v>
      </c>
      <c r="AC1131" s="4">
        <v>4.3861590000000001</v>
      </c>
      <c r="AD1131" s="4">
        <v>4.6498212238751</v>
      </c>
      <c r="AE1131" s="4">
        <v>4.7840259482959997</v>
      </c>
      <c r="AF1131" s="5">
        <v>9.7227969999999999</v>
      </c>
      <c r="AG1131" s="4">
        <v>9.2032811953977998</v>
      </c>
      <c r="AH1131" s="4">
        <v>9.5397616780274994</v>
      </c>
      <c r="AI1131" s="4">
        <v>1.249401</v>
      </c>
      <c r="AJ1131" s="4" t="s">
        <v>2924</v>
      </c>
    </row>
    <row r="1132" spans="1:36" x14ac:dyDescent="0.3">
      <c r="A1132" s="1" t="s">
        <v>1126</v>
      </c>
      <c r="B1132" s="2">
        <v>4994862</v>
      </c>
      <c r="C1132" s="3" t="s">
        <v>2935</v>
      </c>
      <c r="D1132" s="4">
        <v>753.10476000000006</v>
      </c>
      <c r="E1132" s="3" t="s">
        <v>2936</v>
      </c>
      <c r="F1132" s="3" t="s">
        <v>3056</v>
      </c>
      <c r="G1132" s="3" t="s">
        <v>3302</v>
      </c>
      <c r="H1132" s="3" t="s">
        <v>3302</v>
      </c>
      <c r="I1132" s="3" t="s">
        <v>3303</v>
      </c>
      <c r="J1132" s="4">
        <v>5.9322030000000003</v>
      </c>
      <c r="K1132" s="4">
        <v>-12.838392000000001</v>
      </c>
      <c r="L1132" s="4">
        <v>-8.915559</v>
      </c>
      <c r="M1132" s="4">
        <v>-2.2539099999999999</v>
      </c>
      <c r="N1132" s="4">
        <v>2.3721809999999999</v>
      </c>
      <c r="O1132" s="4">
        <v>1.8795329999999999</v>
      </c>
      <c r="P1132" s="4">
        <v>0.54282600000000003</v>
      </c>
      <c r="Q1132" s="4">
        <v>2.4952540000000001</v>
      </c>
      <c r="R1132" s="4">
        <v>3.47261</v>
      </c>
      <c r="S1132" s="3" t="s">
        <v>4869</v>
      </c>
      <c r="T1132" s="4">
        <v>21.25</v>
      </c>
      <c r="U1132" s="4">
        <v>753.10476000000006</v>
      </c>
      <c r="V1132" s="10">
        <v>1131.98676</v>
      </c>
      <c r="W1132" s="4">
        <v>8.2941176470588207</v>
      </c>
      <c r="X1132" s="4">
        <v>30.319299999999998</v>
      </c>
      <c r="Y1132" s="4">
        <v>18.75</v>
      </c>
      <c r="Z1132" s="4">
        <v>2.3721809999999999</v>
      </c>
      <c r="AA1132" s="10">
        <v>2.2542353102999999</v>
      </c>
      <c r="AB1132" s="10">
        <v>2.1765114976</v>
      </c>
      <c r="AC1132" s="4">
        <v>1.613721</v>
      </c>
      <c r="AD1132" s="4">
        <v>1.6891147368479</v>
      </c>
      <c r="AE1132" s="4">
        <v>1.6439835098391999</v>
      </c>
      <c r="AF1132" s="4">
        <v>2.4952540000000001</v>
      </c>
      <c r="AG1132" s="4">
        <v>2.4531916244630998</v>
      </c>
      <c r="AH1132" s="4">
        <v>2.3349160687895001</v>
      </c>
      <c r="AI1132" s="4">
        <v>0.54282600000000003</v>
      </c>
      <c r="AJ1132" s="4">
        <v>0.54282600000000003</v>
      </c>
    </row>
    <row r="1133" spans="1:36" x14ac:dyDescent="0.3">
      <c r="A1133" s="1" t="s">
        <v>1127</v>
      </c>
      <c r="B1133" s="2">
        <v>10554508</v>
      </c>
      <c r="C1133" s="3" t="s">
        <v>2940</v>
      </c>
      <c r="D1133" s="4">
        <v>2606.2000785</v>
      </c>
      <c r="E1133" s="3" t="s">
        <v>2930</v>
      </c>
      <c r="F1133" s="3" t="s">
        <v>2953</v>
      </c>
      <c r="G1133" s="3" t="s">
        <v>2954</v>
      </c>
      <c r="H1133" s="3" t="s">
        <v>2955</v>
      </c>
      <c r="I1133" s="3"/>
      <c r="J1133" s="4">
        <v>26.572074000000001</v>
      </c>
      <c r="K1133" s="4">
        <v>9.3314760000000003</v>
      </c>
      <c r="L1133" s="4">
        <v>2.7755960000000002</v>
      </c>
      <c r="M1133" s="4">
        <v>-2.2172399999999999</v>
      </c>
      <c r="N1133" s="4" t="s">
        <v>2934</v>
      </c>
      <c r="O1133" s="4" t="s">
        <v>2934</v>
      </c>
      <c r="P1133" s="4" t="s">
        <v>2934</v>
      </c>
      <c r="Q1133" s="4" t="s">
        <v>2934</v>
      </c>
      <c r="R1133" s="4" t="s">
        <v>2934</v>
      </c>
      <c r="S1133" s="3" t="s">
        <v>4870</v>
      </c>
      <c r="T1133" s="4">
        <v>39.25</v>
      </c>
      <c r="U1133" s="4">
        <v>2606.2000785</v>
      </c>
      <c r="V1133" s="10" t="s">
        <v>2934</v>
      </c>
      <c r="W1133" s="4">
        <v>0.21677961783439501</v>
      </c>
      <c r="X1133" s="4">
        <v>40.65</v>
      </c>
      <c r="Y1133" s="4">
        <v>29.8</v>
      </c>
      <c r="Z1133" s="4" t="s">
        <v>2934</v>
      </c>
      <c r="AA1133" s="10" t="s">
        <v>2934</v>
      </c>
      <c r="AB1133" s="10" t="s">
        <v>2934</v>
      </c>
      <c r="AC1133" s="4" t="s">
        <v>2934</v>
      </c>
      <c r="AD1133" s="4" t="s">
        <v>2934</v>
      </c>
      <c r="AE1133" s="4" t="s">
        <v>2934</v>
      </c>
      <c r="AF1133" s="4" t="s">
        <v>2934</v>
      </c>
      <c r="AG1133" s="4" t="s">
        <v>2934</v>
      </c>
      <c r="AH1133" s="4" t="s">
        <v>2934</v>
      </c>
      <c r="AI1133" s="4" t="s">
        <v>2934</v>
      </c>
      <c r="AJ1133" s="4" t="s">
        <v>2934</v>
      </c>
    </row>
    <row r="1134" spans="1:36" x14ac:dyDescent="0.3">
      <c r="A1134" s="1" t="s">
        <v>1128</v>
      </c>
      <c r="B1134" s="2">
        <v>5738293</v>
      </c>
      <c r="C1134" s="3" t="s">
        <v>2940</v>
      </c>
      <c r="D1134" s="4">
        <v>634.75049999999999</v>
      </c>
      <c r="E1134" s="3" t="s">
        <v>2930</v>
      </c>
      <c r="F1134" s="3" t="s">
        <v>2953</v>
      </c>
      <c r="G1134" s="3" t="s">
        <v>2954</v>
      </c>
      <c r="H1134" s="3" t="s">
        <v>2955</v>
      </c>
      <c r="I1134" s="3"/>
      <c r="J1134" s="4">
        <v>17.726051999999999</v>
      </c>
      <c r="K1134" s="4">
        <v>1.859024</v>
      </c>
      <c r="L1134" s="4">
        <v>-0.45420100000000002</v>
      </c>
      <c r="M1134" s="4">
        <v>-2.3998020000000002</v>
      </c>
      <c r="N1134" s="4" t="s">
        <v>2934</v>
      </c>
      <c r="O1134" s="4" t="s">
        <v>2934</v>
      </c>
      <c r="P1134" s="4" t="s">
        <v>2934</v>
      </c>
      <c r="Q1134" s="4" t="s">
        <v>2934</v>
      </c>
      <c r="R1134" s="4" t="s">
        <v>2934</v>
      </c>
      <c r="S1134" s="3" t="s">
        <v>4871</v>
      </c>
      <c r="T1134" s="4">
        <v>39.590000000000003</v>
      </c>
      <c r="U1134" s="4">
        <v>634.75049999999999</v>
      </c>
      <c r="V1134" s="10" t="s">
        <v>2934</v>
      </c>
      <c r="W1134" s="4">
        <v>0.72710266159695802</v>
      </c>
      <c r="X1134" s="4">
        <v>41.046799999999998</v>
      </c>
      <c r="Y1134" s="4">
        <v>32.64</v>
      </c>
      <c r="Z1134" s="4" t="s">
        <v>2934</v>
      </c>
      <c r="AA1134" s="10" t="s">
        <v>2934</v>
      </c>
      <c r="AB1134" s="10" t="s">
        <v>2934</v>
      </c>
      <c r="AC1134" s="4" t="s">
        <v>2934</v>
      </c>
      <c r="AD1134" s="4" t="s">
        <v>2934</v>
      </c>
      <c r="AE1134" s="4" t="s">
        <v>2934</v>
      </c>
      <c r="AF1134" s="4" t="s">
        <v>2934</v>
      </c>
      <c r="AG1134" s="4" t="s">
        <v>2934</v>
      </c>
      <c r="AH1134" s="4" t="s">
        <v>2934</v>
      </c>
      <c r="AI1134" s="4" t="s">
        <v>2934</v>
      </c>
      <c r="AJ1134" s="4" t="s">
        <v>2934</v>
      </c>
    </row>
    <row r="1135" spans="1:36" x14ac:dyDescent="0.3">
      <c r="A1135" s="1" t="s">
        <v>1129</v>
      </c>
      <c r="B1135" s="2">
        <v>19222248</v>
      </c>
      <c r="C1135" s="3" t="s">
        <v>2940</v>
      </c>
      <c r="D1135" s="4">
        <v>810.13720000000001</v>
      </c>
      <c r="E1135" s="3" t="s">
        <v>2930</v>
      </c>
      <c r="F1135" s="3" t="s">
        <v>2953</v>
      </c>
      <c r="G1135" s="3" t="s">
        <v>2954</v>
      </c>
      <c r="H1135" s="3" t="s">
        <v>2955</v>
      </c>
      <c r="I1135" s="3"/>
      <c r="J1135" s="4">
        <v>11.080897</v>
      </c>
      <c r="K1135" s="4">
        <v>6.9021920000000003</v>
      </c>
      <c r="L1135" s="4">
        <v>-6.1162000000000001E-2</v>
      </c>
      <c r="M1135" s="4">
        <v>-3.1703700000000001</v>
      </c>
      <c r="N1135" s="4" t="s">
        <v>2934</v>
      </c>
      <c r="O1135" s="4" t="s">
        <v>2934</v>
      </c>
      <c r="P1135" s="4" t="s">
        <v>2934</v>
      </c>
      <c r="Q1135" s="4" t="s">
        <v>2934</v>
      </c>
      <c r="R1135" s="4" t="s">
        <v>2934</v>
      </c>
      <c r="S1135" s="3" t="s">
        <v>4872</v>
      </c>
      <c r="T1135" s="4">
        <v>32.68</v>
      </c>
      <c r="U1135" s="4">
        <v>810.13720000000001</v>
      </c>
      <c r="V1135" s="10" t="s">
        <v>2934</v>
      </c>
      <c r="W1135" s="4">
        <v>0</v>
      </c>
      <c r="X1135" s="4">
        <v>34.92</v>
      </c>
      <c r="Y1135" s="4">
        <v>26.03</v>
      </c>
      <c r="Z1135" s="4" t="s">
        <v>2934</v>
      </c>
      <c r="AA1135" s="10" t="s">
        <v>2934</v>
      </c>
      <c r="AB1135" s="10" t="s">
        <v>2934</v>
      </c>
      <c r="AC1135" s="4" t="s">
        <v>2934</v>
      </c>
      <c r="AD1135" s="4" t="s">
        <v>2934</v>
      </c>
      <c r="AE1135" s="4" t="s">
        <v>2934</v>
      </c>
      <c r="AF1135" s="4" t="s">
        <v>2934</v>
      </c>
      <c r="AG1135" s="4" t="s">
        <v>2934</v>
      </c>
      <c r="AH1135" s="4" t="s">
        <v>2934</v>
      </c>
      <c r="AI1135" s="4" t="s">
        <v>2934</v>
      </c>
      <c r="AJ1135" s="4" t="s">
        <v>2934</v>
      </c>
    </row>
    <row r="1136" spans="1:36" x14ac:dyDescent="0.3">
      <c r="A1136" s="1" t="s">
        <v>1130</v>
      </c>
      <c r="B1136" s="2">
        <v>5734930</v>
      </c>
      <c r="C1136" s="3" t="s">
        <v>2940</v>
      </c>
      <c r="D1136" s="4">
        <v>8570.6564999999991</v>
      </c>
      <c r="E1136" s="3" t="s">
        <v>2930</v>
      </c>
      <c r="F1136" s="3" t="s">
        <v>2953</v>
      </c>
      <c r="G1136" s="3" t="s">
        <v>2954</v>
      </c>
      <c r="H1136" s="3" t="s">
        <v>2955</v>
      </c>
      <c r="I1136" s="3"/>
      <c r="J1136" s="4">
        <v>6.4257030000000004</v>
      </c>
      <c r="K1136" s="4">
        <v>2.599558</v>
      </c>
      <c r="L1136" s="4">
        <v>2.9983339999999998</v>
      </c>
      <c r="M1136" s="4">
        <v>1.0348580000000001</v>
      </c>
      <c r="N1136" s="4" t="s">
        <v>2934</v>
      </c>
      <c r="O1136" s="4" t="s">
        <v>2934</v>
      </c>
      <c r="P1136" s="4" t="s">
        <v>2934</v>
      </c>
      <c r="Q1136" s="4" t="s">
        <v>2934</v>
      </c>
      <c r="R1136" s="4" t="s">
        <v>2934</v>
      </c>
      <c r="S1136" s="3" t="s">
        <v>4873</v>
      </c>
      <c r="T1136" s="4">
        <v>18.55</v>
      </c>
      <c r="U1136" s="4">
        <v>8570.6564999999991</v>
      </c>
      <c r="V1136" s="10" t="s">
        <v>2934</v>
      </c>
      <c r="W1136" s="4">
        <v>11.6700808625337</v>
      </c>
      <c r="X1136" s="4">
        <v>18.649999999999999</v>
      </c>
      <c r="Y1136" s="4">
        <v>15.91</v>
      </c>
      <c r="Z1136" s="4" t="s">
        <v>2934</v>
      </c>
      <c r="AA1136" s="10" t="s">
        <v>2934</v>
      </c>
      <c r="AB1136" s="10" t="s">
        <v>2934</v>
      </c>
      <c r="AC1136" s="4" t="s">
        <v>2934</v>
      </c>
      <c r="AD1136" s="4" t="s">
        <v>2934</v>
      </c>
      <c r="AE1136" s="4" t="s">
        <v>2934</v>
      </c>
      <c r="AF1136" s="4" t="s">
        <v>2934</v>
      </c>
      <c r="AG1136" s="4" t="s">
        <v>2934</v>
      </c>
      <c r="AH1136" s="4" t="s">
        <v>2934</v>
      </c>
      <c r="AI1136" s="4" t="s">
        <v>2934</v>
      </c>
      <c r="AJ1136" s="4" t="s">
        <v>2934</v>
      </c>
    </row>
    <row r="1137" spans="1:36" x14ac:dyDescent="0.3">
      <c r="A1137" s="1" t="s">
        <v>1131</v>
      </c>
      <c r="B1137" s="2">
        <v>5738410</v>
      </c>
      <c r="C1137" s="3" t="s">
        <v>2940</v>
      </c>
      <c r="D1137" s="4">
        <v>2603.8656000000001</v>
      </c>
      <c r="E1137" s="3" t="s">
        <v>2930</v>
      </c>
      <c r="F1137" s="3" t="s">
        <v>2953</v>
      </c>
      <c r="G1137" s="3" t="s">
        <v>2954</v>
      </c>
      <c r="H1137" s="3" t="s">
        <v>2955</v>
      </c>
      <c r="I1137" s="3"/>
      <c r="J1137" s="4">
        <v>13.737231</v>
      </c>
      <c r="K1137" s="4">
        <v>4.1949019999999999</v>
      </c>
      <c r="L1137" s="4">
        <v>-1.314181</v>
      </c>
      <c r="M1137" s="4">
        <v>-2.2107809999999999</v>
      </c>
      <c r="N1137" s="4" t="s">
        <v>2934</v>
      </c>
      <c r="O1137" s="4" t="s">
        <v>2934</v>
      </c>
      <c r="P1137" s="4" t="s">
        <v>2934</v>
      </c>
      <c r="Q1137" s="4" t="s">
        <v>2934</v>
      </c>
      <c r="R1137" s="4" t="s">
        <v>2934</v>
      </c>
      <c r="S1137" s="3" t="s">
        <v>4874</v>
      </c>
      <c r="T1137" s="4">
        <v>32.29</v>
      </c>
      <c r="U1137" s="4">
        <v>2603.8656000000001</v>
      </c>
      <c r="V1137" s="10" t="s">
        <v>2934</v>
      </c>
      <c r="W1137" s="4">
        <v>0.26681325487767099</v>
      </c>
      <c r="X1137" s="4">
        <v>34.265000000000001</v>
      </c>
      <c r="Y1137" s="4">
        <v>26.6</v>
      </c>
      <c r="Z1137" s="4" t="s">
        <v>2934</v>
      </c>
      <c r="AA1137" s="10" t="s">
        <v>2934</v>
      </c>
      <c r="AB1137" s="10" t="s">
        <v>2934</v>
      </c>
      <c r="AC1137" s="4" t="s">
        <v>2934</v>
      </c>
      <c r="AD1137" s="4" t="s">
        <v>2934</v>
      </c>
      <c r="AE1137" s="4" t="s">
        <v>2934</v>
      </c>
      <c r="AF1137" s="4" t="s">
        <v>2934</v>
      </c>
      <c r="AG1137" s="4" t="s">
        <v>2934</v>
      </c>
      <c r="AH1137" s="4" t="s">
        <v>2934</v>
      </c>
      <c r="AI1137" s="4" t="s">
        <v>2934</v>
      </c>
      <c r="AJ1137" s="4" t="s">
        <v>2934</v>
      </c>
    </row>
    <row r="1138" spans="1:36" x14ac:dyDescent="0.3">
      <c r="A1138" s="1" t="s">
        <v>1132</v>
      </c>
      <c r="B1138" s="2">
        <v>5737470</v>
      </c>
      <c r="C1138" s="3" t="s">
        <v>2940</v>
      </c>
      <c r="D1138" s="4">
        <v>983.1816</v>
      </c>
      <c r="E1138" s="3" t="s">
        <v>2930</v>
      </c>
      <c r="F1138" s="3" t="s">
        <v>2953</v>
      </c>
      <c r="G1138" s="3" t="s">
        <v>2954</v>
      </c>
      <c r="H1138" s="3" t="s">
        <v>2955</v>
      </c>
      <c r="I1138" s="3"/>
      <c r="J1138" s="4">
        <v>23.530422999999999</v>
      </c>
      <c r="K1138" s="4">
        <v>4.8584769999999997</v>
      </c>
      <c r="L1138" s="4">
        <v>-1.3912000000000001E-2</v>
      </c>
      <c r="M1138" s="4">
        <v>-2.0711270000000002</v>
      </c>
      <c r="N1138" s="4" t="s">
        <v>2934</v>
      </c>
      <c r="O1138" s="4" t="s">
        <v>2934</v>
      </c>
      <c r="P1138" s="4" t="s">
        <v>2934</v>
      </c>
      <c r="Q1138" s="4" t="s">
        <v>2934</v>
      </c>
      <c r="R1138" s="4" t="s">
        <v>2934</v>
      </c>
      <c r="S1138" s="3" t="s">
        <v>4875</v>
      </c>
      <c r="T1138" s="4">
        <v>71.790000000000006</v>
      </c>
      <c r="U1138" s="4">
        <v>983.1816</v>
      </c>
      <c r="V1138" s="10" t="s">
        <v>2934</v>
      </c>
      <c r="W1138" s="4">
        <v>0.73853624599972201</v>
      </c>
      <c r="X1138" s="4">
        <v>73.91</v>
      </c>
      <c r="Y1138" s="4">
        <v>56.85</v>
      </c>
      <c r="Z1138" s="4" t="s">
        <v>2934</v>
      </c>
      <c r="AA1138" s="10" t="s">
        <v>2934</v>
      </c>
      <c r="AB1138" s="10" t="s">
        <v>2934</v>
      </c>
      <c r="AC1138" s="4" t="s">
        <v>2934</v>
      </c>
      <c r="AD1138" s="4" t="s">
        <v>2934</v>
      </c>
      <c r="AE1138" s="4" t="s">
        <v>2934</v>
      </c>
      <c r="AF1138" s="4" t="s">
        <v>2934</v>
      </c>
      <c r="AG1138" s="4" t="s">
        <v>2934</v>
      </c>
      <c r="AH1138" s="4" t="s">
        <v>2934</v>
      </c>
      <c r="AI1138" s="4" t="s">
        <v>2934</v>
      </c>
      <c r="AJ1138" s="4" t="s">
        <v>2934</v>
      </c>
    </row>
    <row r="1139" spans="1:36" x14ac:dyDescent="0.3">
      <c r="A1139" s="1" t="s">
        <v>1133</v>
      </c>
      <c r="B1139" s="2">
        <v>27875239</v>
      </c>
      <c r="C1139" s="3" t="s">
        <v>2919</v>
      </c>
      <c r="D1139" s="4">
        <v>9147.8320038599995</v>
      </c>
      <c r="E1139" s="3" t="s">
        <v>2925</v>
      </c>
      <c r="F1139" s="3" t="s">
        <v>2926</v>
      </c>
      <c r="G1139" s="3" t="s">
        <v>3081</v>
      </c>
      <c r="H1139" s="3" t="s">
        <v>3081</v>
      </c>
      <c r="I1139" s="3" t="s">
        <v>2929</v>
      </c>
      <c r="J1139" s="4">
        <v>37.396538999999997</v>
      </c>
      <c r="K1139" s="4">
        <v>43.968463</v>
      </c>
      <c r="L1139" s="4">
        <v>14.458838</v>
      </c>
      <c r="M1139" s="4">
        <v>-2.9755579999999999</v>
      </c>
      <c r="N1139" s="4" t="s">
        <v>2924</v>
      </c>
      <c r="O1139" s="4">
        <v>69.783439000000001</v>
      </c>
      <c r="P1139" s="4">
        <v>10.565092</v>
      </c>
      <c r="Q1139" s="4">
        <v>96.292287000000002</v>
      </c>
      <c r="R1139" s="4">
        <v>58.111305999999999</v>
      </c>
      <c r="S1139" s="3" t="s">
        <v>4876</v>
      </c>
      <c r="T1139" s="4">
        <v>54.78</v>
      </c>
      <c r="U1139" s="4">
        <v>9147.8320038599995</v>
      </c>
      <c r="V1139" s="10">
        <v>8814.9330030000001</v>
      </c>
      <c r="W1139" s="4">
        <v>0</v>
      </c>
      <c r="X1139" s="4">
        <v>57.85</v>
      </c>
      <c r="Y1139" s="4">
        <v>28.11</v>
      </c>
      <c r="Z1139" s="4" t="s">
        <v>2924</v>
      </c>
      <c r="AA1139" s="10">
        <v>61.550561797699999</v>
      </c>
      <c r="AB1139" s="10">
        <v>74.530612244799997</v>
      </c>
      <c r="AC1139" s="4">
        <v>13.054266999999999</v>
      </c>
      <c r="AD1139" s="4">
        <v>9.8550960099359006</v>
      </c>
      <c r="AE1139" s="4">
        <v>11.9039441273906</v>
      </c>
      <c r="AF1139" s="4">
        <v>96.292287000000002</v>
      </c>
      <c r="AG1139" s="4">
        <v>52.601750717722503</v>
      </c>
      <c r="AH1139" s="4">
        <v>63.158624452740497</v>
      </c>
      <c r="AI1139" s="4">
        <v>10.565092</v>
      </c>
      <c r="AJ1139" s="4">
        <v>26.656934</v>
      </c>
    </row>
    <row r="1140" spans="1:36" x14ac:dyDescent="0.3">
      <c r="A1140" s="1" t="s">
        <v>2303</v>
      </c>
      <c r="B1140" s="2">
        <v>4967296</v>
      </c>
      <c r="C1140" s="3" t="s">
        <v>2919</v>
      </c>
      <c r="D1140" s="4">
        <v>1815.439318</v>
      </c>
      <c r="E1140" s="3" t="s">
        <v>2945</v>
      </c>
      <c r="F1140" s="3" t="s">
        <v>2990</v>
      </c>
      <c r="G1140" s="3" t="s">
        <v>2990</v>
      </c>
      <c r="H1140" s="3" t="s">
        <v>3029</v>
      </c>
      <c r="I1140" s="3" t="s">
        <v>3030</v>
      </c>
      <c r="J1140" s="18">
        <v>-11.188005</v>
      </c>
      <c r="K1140" s="18">
        <v>-1.9465159999999999</v>
      </c>
      <c r="L1140" s="18">
        <v>1.5639719999999999</v>
      </c>
      <c r="M1140" s="18">
        <v>-9.1368849999999995</v>
      </c>
      <c r="N1140" s="4">
        <v>20.424403000000002</v>
      </c>
      <c r="O1140" s="4">
        <v>22.263527</v>
      </c>
      <c r="P1140" s="4">
        <v>2.24275</v>
      </c>
      <c r="Q1140" s="4">
        <v>12.999345</v>
      </c>
      <c r="R1140" s="4">
        <v>33.906019000000001</v>
      </c>
      <c r="S1140" s="3" t="s">
        <v>6044</v>
      </c>
      <c r="T1140" s="4">
        <v>53.9</v>
      </c>
      <c r="U1140" s="4">
        <v>1815.439318</v>
      </c>
      <c r="V1140" s="10">
        <v>1501.515318</v>
      </c>
      <c r="W1140" s="4">
        <v>3.7105751391465698</v>
      </c>
      <c r="X1140" s="18">
        <v>85.869900000000001</v>
      </c>
      <c r="Y1140" s="18">
        <v>50.5</v>
      </c>
      <c r="Z1140" s="4">
        <v>20.424403000000002</v>
      </c>
      <c r="AA1140" s="10">
        <v>14.991794843199999</v>
      </c>
      <c r="AB1140" s="10">
        <v>15.981687772900001</v>
      </c>
      <c r="AC1140" s="4">
        <v>1.842868</v>
      </c>
      <c r="AD1140" s="4">
        <v>1.8526147054774</v>
      </c>
      <c r="AE1140" s="4">
        <v>1.8562125520818999</v>
      </c>
      <c r="AF1140" s="4">
        <v>12.999345</v>
      </c>
      <c r="AG1140" s="4">
        <v>10.135101707728699</v>
      </c>
      <c r="AH1140" s="4">
        <v>10.769806418739099</v>
      </c>
      <c r="AI1140" s="4">
        <v>2.24275</v>
      </c>
      <c r="AJ1140" s="4">
        <v>2.24275</v>
      </c>
    </row>
    <row r="1141" spans="1:36" x14ac:dyDescent="0.3">
      <c r="A1141" s="1" t="s">
        <v>1135</v>
      </c>
      <c r="B1141" s="2">
        <v>4972792</v>
      </c>
      <c r="C1141" s="3" t="s">
        <v>2935</v>
      </c>
      <c r="D1141" s="4">
        <v>9555.6919058099993</v>
      </c>
      <c r="E1141" s="3" t="s">
        <v>2945</v>
      </c>
      <c r="F1141" s="3" t="s">
        <v>2946</v>
      </c>
      <c r="G1141" s="3" t="s">
        <v>2984</v>
      </c>
      <c r="H1141" s="3" t="s">
        <v>2985</v>
      </c>
      <c r="I1141" s="3" t="s">
        <v>3262</v>
      </c>
      <c r="J1141" s="4">
        <v>-5.1312800000000003</v>
      </c>
      <c r="K1141" s="4">
        <v>17.128502999999998</v>
      </c>
      <c r="L1141" s="4">
        <v>2.6842839999999999</v>
      </c>
      <c r="M1141" s="4">
        <v>2.1727099999999999</v>
      </c>
      <c r="N1141" s="4">
        <v>57.694712000000003</v>
      </c>
      <c r="O1141" s="4">
        <v>59.460402999999999</v>
      </c>
      <c r="P1141" s="4">
        <v>5.0885660000000001</v>
      </c>
      <c r="Q1141" s="4">
        <v>24.498657999999999</v>
      </c>
      <c r="R1141" s="4">
        <v>40.751195000000003</v>
      </c>
      <c r="S1141" s="3" t="s">
        <v>4878</v>
      </c>
      <c r="T1141" s="4">
        <v>221.49</v>
      </c>
      <c r="U1141" s="4">
        <v>9555.6919058099993</v>
      </c>
      <c r="V1141" s="10">
        <v>9714.0609050000003</v>
      </c>
      <c r="W1141" s="4">
        <v>0</v>
      </c>
      <c r="X1141" s="4">
        <v>251.50200000000001</v>
      </c>
      <c r="Y1141" s="4">
        <v>151.68</v>
      </c>
      <c r="Z1141" s="4">
        <v>57.694712000000003</v>
      </c>
      <c r="AA1141" s="10">
        <v>31.188746198</v>
      </c>
      <c r="AB1141" s="10">
        <v>34.5587822277</v>
      </c>
      <c r="AC1141" s="4">
        <v>4.1267750000000003</v>
      </c>
      <c r="AD1141" s="4">
        <v>3.6411209083328999</v>
      </c>
      <c r="AE1141" s="4">
        <v>4.0153876531546997</v>
      </c>
      <c r="AF1141" s="4">
        <v>24.498657999999999</v>
      </c>
      <c r="AG1141" s="4">
        <v>17.824439191501401</v>
      </c>
      <c r="AH1141" s="4">
        <v>19.353751150454201</v>
      </c>
      <c r="AI1141" s="4">
        <v>5.0885660000000001</v>
      </c>
      <c r="AJ1141" s="4">
        <v>27.944738999999998</v>
      </c>
    </row>
    <row r="1142" spans="1:36" x14ac:dyDescent="0.3">
      <c r="A1142" s="1" t="s">
        <v>1136</v>
      </c>
      <c r="B1142" s="2">
        <v>103323</v>
      </c>
      <c r="C1142" s="3" t="s">
        <v>2935</v>
      </c>
      <c r="D1142" s="4">
        <v>9182.7505509599996</v>
      </c>
      <c r="E1142" s="3" t="s">
        <v>2930</v>
      </c>
      <c r="F1142" s="3" t="s">
        <v>2957</v>
      </c>
      <c r="G1142" s="3" t="s">
        <v>2957</v>
      </c>
      <c r="H1142" s="3" t="s">
        <v>3042</v>
      </c>
      <c r="I1142" s="3" t="s">
        <v>3043</v>
      </c>
      <c r="J1142" s="4">
        <v>-10.033720000000001</v>
      </c>
      <c r="K1142" s="4">
        <v>2.945605</v>
      </c>
      <c r="L1142" s="4">
        <v>0.57925700000000002</v>
      </c>
      <c r="M1142" s="4">
        <v>3.765889</v>
      </c>
      <c r="N1142" s="4">
        <v>9.2546531302876502</v>
      </c>
      <c r="O1142" s="4">
        <v>7.2963502570883501</v>
      </c>
      <c r="P1142" s="5">
        <v>1.987428</v>
      </c>
      <c r="Q1142" s="4">
        <v>8.1443849999999998</v>
      </c>
      <c r="R1142" s="4">
        <v>9.1301159999999992</v>
      </c>
      <c r="S1142" s="3" t="s">
        <v>4879</v>
      </c>
      <c r="T1142" s="4">
        <v>109.39</v>
      </c>
      <c r="U1142" s="4">
        <v>9182.7505509599996</v>
      </c>
      <c r="V1142" s="10">
        <v>12181.295550000001</v>
      </c>
      <c r="W1142" s="4">
        <v>0.87759392997531804</v>
      </c>
      <c r="X1142" s="4">
        <v>132</v>
      </c>
      <c r="Y1142" s="4">
        <v>38.950000000000003</v>
      </c>
      <c r="Z1142" s="4">
        <v>9.9445449999999997</v>
      </c>
      <c r="AA1142" s="10">
        <v>8.3029093198999995</v>
      </c>
      <c r="AB1142" s="10">
        <v>8.8661047171000007</v>
      </c>
      <c r="AC1142" s="4">
        <v>2.1268150000000001</v>
      </c>
      <c r="AD1142" s="4">
        <v>2.0197630453116</v>
      </c>
      <c r="AE1142" s="4">
        <v>2.0957035415686001</v>
      </c>
      <c r="AF1142" s="4">
        <v>8.1443849999999998</v>
      </c>
      <c r="AG1142" s="4">
        <v>7.6899283195620001</v>
      </c>
      <c r="AH1142" s="4">
        <v>7.8622825058750996</v>
      </c>
      <c r="AI1142" s="5">
        <v>1.987428</v>
      </c>
      <c r="AJ1142" s="4">
        <v>2.2223799999999998</v>
      </c>
    </row>
    <row r="1143" spans="1:36" x14ac:dyDescent="0.3">
      <c r="A1143" s="1" t="s">
        <v>1137</v>
      </c>
      <c r="B1143" s="2">
        <v>4657653</v>
      </c>
      <c r="C1143" s="3" t="s">
        <v>2935</v>
      </c>
      <c r="D1143" s="4">
        <v>11251.507469460001</v>
      </c>
      <c r="E1143" s="3" t="s">
        <v>2920</v>
      </c>
      <c r="F1143" s="3" t="s">
        <v>2960</v>
      </c>
      <c r="G1143" s="3" t="s">
        <v>2961</v>
      </c>
      <c r="H1143" s="3" t="s">
        <v>2962</v>
      </c>
      <c r="I1143" s="3" t="s">
        <v>2963</v>
      </c>
      <c r="J1143" s="4">
        <v>53.959381</v>
      </c>
      <c r="K1143" s="4">
        <v>16.973386000000001</v>
      </c>
      <c r="L1143" s="4">
        <v>-1.148463</v>
      </c>
      <c r="M1143" s="4">
        <v>0.25479299999999999</v>
      </c>
      <c r="N1143" s="4">
        <v>123.14456</v>
      </c>
      <c r="O1143" s="4">
        <v>38.272348000000001</v>
      </c>
      <c r="P1143" s="4">
        <v>2.7595770000000002</v>
      </c>
      <c r="Q1143" s="4">
        <v>16.154239</v>
      </c>
      <c r="R1143" s="4">
        <v>23.176549000000001</v>
      </c>
      <c r="S1143" s="3" t="s">
        <v>4880</v>
      </c>
      <c r="T1143" s="4">
        <v>82.63</v>
      </c>
      <c r="U1143" s="4">
        <v>11251.507469460001</v>
      </c>
      <c r="V1143" s="10">
        <v>11080.806468999999</v>
      </c>
      <c r="W1143" s="4">
        <v>0</v>
      </c>
      <c r="X1143" s="4">
        <v>87.22</v>
      </c>
      <c r="Y1143" s="4">
        <v>49.33</v>
      </c>
      <c r="Z1143" s="4">
        <v>123.14456</v>
      </c>
      <c r="AA1143" s="10">
        <v>25.514111035599999</v>
      </c>
      <c r="AB1143" s="10">
        <v>27.764244169400001</v>
      </c>
      <c r="AC1143" s="4">
        <v>4.4705979999999998</v>
      </c>
      <c r="AD1143" s="4">
        <v>4.2379958970159004</v>
      </c>
      <c r="AE1143" s="4">
        <v>4.4378062249912</v>
      </c>
      <c r="AF1143" s="4">
        <v>16.154239</v>
      </c>
      <c r="AG1143" s="4">
        <v>13.1898205196054</v>
      </c>
      <c r="AH1143" s="4">
        <v>14.8400163375617</v>
      </c>
      <c r="AI1143" s="4">
        <v>2.7595770000000002</v>
      </c>
      <c r="AJ1143" s="4">
        <v>6.2565309999999998</v>
      </c>
    </row>
    <row r="1144" spans="1:36" x14ac:dyDescent="0.3">
      <c r="A1144" s="1" t="s">
        <v>1138</v>
      </c>
      <c r="B1144" s="2">
        <v>4631236</v>
      </c>
      <c r="C1144" s="3" t="s">
        <v>2935</v>
      </c>
      <c r="D1144" s="4">
        <v>3338.5172845500001</v>
      </c>
      <c r="E1144" s="3" t="s">
        <v>2936</v>
      </c>
      <c r="F1144" s="3" t="s">
        <v>2937</v>
      </c>
      <c r="G1144" s="3" t="s">
        <v>3037</v>
      </c>
      <c r="H1144" s="3" t="s">
        <v>3037</v>
      </c>
      <c r="I1144" s="3" t="s">
        <v>3260</v>
      </c>
      <c r="J1144" s="4">
        <v>4.4571290000000001</v>
      </c>
      <c r="K1144" s="4">
        <v>-4.6452330000000002</v>
      </c>
      <c r="L1144" s="4">
        <v>-12.502542999999999</v>
      </c>
      <c r="M1144" s="4">
        <v>-5.483517</v>
      </c>
      <c r="N1144" s="4">
        <v>15.790343</v>
      </c>
      <c r="O1144" s="4">
        <v>9.7175460000000005</v>
      </c>
      <c r="P1144" s="4">
        <v>2.2753369999999999</v>
      </c>
      <c r="Q1144" s="4">
        <v>8.1119430000000001</v>
      </c>
      <c r="R1144" s="4">
        <v>16.143346000000001</v>
      </c>
      <c r="S1144" s="3" t="s">
        <v>4881</v>
      </c>
      <c r="T1144" s="5">
        <v>86.01</v>
      </c>
      <c r="U1144" s="4">
        <v>3338.5172845500001</v>
      </c>
      <c r="V1144" s="10">
        <v>5034.7262840000003</v>
      </c>
      <c r="W1144" s="4">
        <v>0</v>
      </c>
      <c r="X1144" s="4">
        <v>105.54</v>
      </c>
      <c r="Y1144" s="4">
        <v>77.010000000000005</v>
      </c>
      <c r="Z1144" s="4">
        <v>15.790343</v>
      </c>
      <c r="AA1144" s="10">
        <v>11.188147146</v>
      </c>
      <c r="AB1144" s="10">
        <v>11.907069207999999</v>
      </c>
      <c r="AC1144" s="4">
        <v>0.90056800000000004</v>
      </c>
      <c r="AD1144" s="4">
        <v>0.87897775143589996</v>
      </c>
      <c r="AE1144" s="4">
        <v>0.89251521207359996</v>
      </c>
      <c r="AF1144" s="4">
        <v>8.1119430000000001</v>
      </c>
      <c r="AG1144" s="4">
        <v>8.7840983021081005</v>
      </c>
      <c r="AH1144" s="4">
        <v>9.0625537296002001</v>
      </c>
      <c r="AI1144" s="4">
        <v>2.2753369999999999</v>
      </c>
      <c r="AJ1144" s="4" t="s">
        <v>2924</v>
      </c>
    </row>
    <row r="1145" spans="1:36" x14ac:dyDescent="0.3">
      <c r="A1145" s="1" t="s">
        <v>1139</v>
      </c>
      <c r="B1145" s="2">
        <v>4972972</v>
      </c>
      <c r="C1145" s="3" t="s">
        <v>2935</v>
      </c>
      <c r="D1145" s="4">
        <v>28837.79644695</v>
      </c>
      <c r="E1145" s="3" t="s">
        <v>2945</v>
      </c>
      <c r="F1145" s="3" t="s">
        <v>2946</v>
      </c>
      <c r="G1145" s="3" t="s">
        <v>2984</v>
      </c>
      <c r="H1145" s="3" t="s">
        <v>3061</v>
      </c>
      <c r="I1145" s="3" t="s">
        <v>3063</v>
      </c>
      <c r="J1145" s="4">
        <v>93.947691000000006</v>
      </c>
      <c r="K1145" s="4">
        <v>27.941451000000001</v>
      </c>
      <c r="L1145" s="4">
        <v>8.0422890000000002</v>
      </c>
      <c r="M1145" s="4">
        <v>-0.66254000000000002</v>
      </c>
      <c r="N1145" s="4">
        <v>17.1175</v>
      </c>
      <c r="O1145" s="4">
        <v>23.640235000000001</v>
      </c>
      <c r="P1145" s="4">
        <v>80.806451999999993</v>
      </c>
      <c r="Q1145" s="4">
        <v>30.530875999999999</v>
      </c>
      <c r="R1145" s="4">
        <v>31.2318</v>
      </c>
      <c r="S1145" s="3" t="s">
        <v>4882</v>
      </c>
      <c r="T1145" s="4">
        <v>205.41</v>
      </c>
      <c r="U1145" s="4">
        <v>28837.79644695</v>
      </c>
      <c r="V1145" s="10">
        <v>31935.296446</v>
      </c>
      <c r="W1145" s="4">
        <v>0</v>
      </c>
      <c r="X1145" s="4">
        <v>211.11</v>
      </c>
      <c r="Y1145" s="4">
        <v>99.9</v>
      </c>
      <c r="Z1145" s="4">
        <v>17.1175</v>
      </c>
      <c r="AA1145" s="10">
        <v>32.445111356799998</v>
      </c>
      <c r="AB1145" s="10">
        <v>31.493491559700001</v>
      </c>
      <c r="AC1145" s="4">
        <v>7.1269830000000001</v>
      </c>
      <c r="AD1145" s="4">
        <v>6.6524570681987001</v>
      </c>
      <c r="AE1145" s="4">
        <v>7.0016966938882996</v>
      </c>
      <c r="AF1145" s="4">
        <v>30.530875999999999</v>
      </c>
      <c r="AG1145" s="4">
        <v>21.4037244118621</v>
      </c>
      <c r="AH1145" s="4">
        <v>23.236694306300901</v>
      </c>
      <c r="AI1145" s="4">
        <v>80.806451999999993</v>
      </c>
      <c r="AJ1145" s="4" t="s">
        <v>2924</v>
      </c>
    </row>
    <row r="1146" spans="1:36" x14ac:dyDescent="0.3">
      <c r="A1146" s="1" t="s">
        <v>1140</v>
      </c>
      <c r="B1146" s="2">
        <v>4309485</v>
      </c>
      <c r="C1146" s="3" t="s">
        <v>2919</v>
      </c>
      <c r="D1146" s="4">
        <v>948.37546206000002</v>
      </c>
      <c r="E1146" s="3" t="s">
        <v>3102</v>
      </c>
      <c r="F1146" s="3" t="s">
        <v>3142</v>
      </c>
      <c r="G1146" s="3" t="s">
        <v>3476</v>
      </c>
      <c r="H1146" s="3" t="s">
        <v>3476</v>
      </c>
      <c r="I1146" s="3" t="s">
        <v>3409</v>
      </c>
      <c r="J1146" s="4">
        <v>-22.507708000000001</v>
      </c>
      <c r="K1146" s="4">
        <v>9.4339619999999993</v>
      </c>
      <c r="L1146" s="4">
        <v>-2.5839789999999998</v>
      </c>
      <c r="M1146" s="4">
        <v>-4.5569620000000004</v>
      </c>
      <c r="N1146" s="4">
        <v>17.534884000000002</v>
      </c>
      <c r="O1146" s="4">
        <v>11.911531999999999</v>
      </c>
      <c r="P1146" s="4">
        <v>18.038277999999998</v>
      </c>
      <c r="Q1146" s="4">
        <v>10.379429</v>
      </c>
      <c r="R1146" s="4">
        <v>14.072238</v>
      </c>
      <c r="S1146" s="3" t="s">
        <v>4883</v>
      </c>
      <c r="T1146" s="5">
        <v>7.54</v>
      </c>
      <c r="U1146" s="4">
        <v>948.37546206000002</v>
      </c>
      <c r="V1146" s="10">
        <v>1430.5344620000001</v>
      </c>
      <c r="W1146" s="4">
        <v>0</v>
      </c>
      <c r="X1146" s="5">
        <v>11.17</v>
      </c>
      <c r="Y1146" s="5">
        <v>6.1699000000000002</v>
      </c>
      <c r="Z1146" s="4">
        <v>17.534884000000002</v>
      </c>
      <c r="AA1146" s="10">
        <v>25.074825407300001</v>
      </c>
      <c r="AB1146" s="10">
        <v>20.506404851900001</v>
      </c>
      <c r="AC1146" s="4">
        <v>3.5346280000000001</v>
      </c>
      <c r="AD1146" s="4">
        <v>3.4027936774500001</v>
      </c>
      <c r="AE1146" s="4">
        <v>3.5365316076233002</v>
      </c>
      <c r="AF1146" s="4">
        <v>10.379429</v>
      </c>
      <c r="AG1146" s="4">
        <v>12.2022501925615</v>
      </c>
      <c r="AH1146" s="4">
        <v>11.0648342051305</v>
      </c>
      <c r="AI1146" s="4">
        <v>18.038277999999998</v>
      </c>
      <c r="AJ1146" s="4" t="s">
        <v>2924</v>
      </c>
    </row>
    <row r="1147" spans="1:36" x14ac:dyDescent="0.3">
      <c r="A1147" s="1" t="s">
        <v>1141</v>
      </c>
      <c r="B1147" s="2">
        <v>4980493</v>
      </c>
      <c r="C1147" s="3" t="s">
        <v>2919</v>
      </c>
      <c r="D1147" s="4">
        <v>4313.6121000000003</v>
      </c>
      <c r="E1147" s="3" t="s">
        <v>3093</v>
      </c>
      <c r="F1147" s="3" t="s">
        <v>3093</v>
      </c>
      <c r="G1147" s="3" t="s">
        <v>3094</v>
      </c>
      <c r="H1147" s="3" t="s">
        <v>3145</v>
      </c>
      <c r="I1147" s="3" t="s">
        <v>3303</v>
      </c>
      <c r="J1147" s="4">
        <v>77.381974</v>
      </c>
      <c r="K1147" s="4">
        <v>21.166813000000001</v>
      </c>
      <c r="L1147" s="4">
        <v>14.869372</v>
      </c>
      <c r="M1147" s="4">
        <v>-4.9448020000000001</v>
      </c>
      <c r="N1147" s="4" t="s">
        <v>2924</v>
      </c>
      <c r="O1147" s="4" t="s">
        <v>2924</v>
      </c>
      <c r="P1147" s="4">
        <v>2.1248260000000001</v>
      </c>
      <c r="Q1147" s="4">
        <v>71.118639999999999</v>
      </c>
      <c r="R1147" s="4" t="s">
        <v>2924</v>
      </c>
      <c r="S1147" s="3" t="s">
        <v>4884</v>
      </c>
      <c r="T1147" s="4">
        <v>41.33</v>
      </c>
      <c r="U1147" s="4">
        <v>4313.6121000000003</v>
      </c>
      <c r="V1147" s="10">
        <v>5595.1701000000003</v>
      </c>
      <c r="W1147" s="4">
        <v>2.4195499637067499</v>
      </c>
      <c r="X1147" s="4">
        <v>44.08</v>
      </c>
      <c r="Y1147" s="4">
        <v>19.943999999999999</v>
      </c>
      <c r="Z1147" s="4" t="s">
        <v>2924</v>
      </c>
      <c r="AA1147" s="10">
        <v>27.575393648199999</v>
      </c>
      <c r="AB1147" s="10">
        <v>28.407060181999999</v>
      </c>
      <c r="AC1147" s="4">
        <v>20.410347000000002</v>
      </c>
      <c r="AD1147" s="4">
        <v>13.2807675409395</v>
      </c>
      <c r="AE1147" s="4">
        <v>21.388675348433701</v>
      </c>
      <c r="AF1147" s="4">
        <v>71.118639999999999</v>
      </c>
      <c r="AG1147" s="4">
        <v>19.347255211065399</v>
      </c>
      <c r="AH1147" s="4">
        <v>22.965722064680001</v>
      </c>
      <c r="AI1147" s="4">
        <v>2.1248260000000001</v>
      </c>
      <c r="AJ1147" s="4">
        <v>2.126795</v>
      </c>
    </row>
    <row r="1148" spans="1:36" x14ac:dyDescent="0.3">
      <c r="A1148" s="1" t="s">
        <v>1142</v>
      </c>
      <c r="B1148" s="2">
        <v>4173268</v>
      </c>
      <c r="C1148" s="3" t="s">
        <v>2940</v>
      </c>
      <c r="D1148" s="4">
        <v>853.58895512000004</v>
      </c>
      <c r="E1148" s="3" t="s">
        <v>2925</v>
      </c>
      <c r="F1148" s="3" t="s">
        <v>2980</v>
      </c>
      <c r="G1148" s="3" t="s">
        <v>2981</v>
      </c>
      <c r="H1148" s="3" t="s">
        <v>2982</v>
      </c>
      <c r="I1148" s="3" t="s">
        <v>3432</v>
      </c>
      <c r="J1148" s="4">
        <v>-22.063611000000002</v>
      </c>
      <c r="K1148" s="4">
        <v>-0.79693999999999998</v>
      </c>
      <c r="L1148" s="4">
        <v>-8.6318260000000002</v>
      </c>
      <c r="M1148" s="4">
        <v>-6.2226910000000002</v>
      </c>
      <c r="N1148" s="4">
        <v>31.12</v>
      </c>
      <c r="O1148" s="4">
        <v>183.05882399999999</v>
      </c>
      <c r="P1148" s="4">
        <v>1.6715899999999999</v>
      </c>
      <c r="Q1148" s="4">
        <v>5.9615929999999997</v>
      </c>
      <c r="R1148" s="4">
        <v>7.2468430000000001</v>
      </c>
      <c r="S1148" s="3" t="s">
        <v>4885</v>
      </c>
      <c r="T1148" s="4">
        <v>31.12</v>
      </c>
      <c r="U1148" s="4">
        <v>853.58895512000004</v>
      </c>
      <c r="V1148" s="10">
        <v>1272.5139549999999</v>
      </c>
      <c r="W1148" s="4">
        <v>3.2133676092545</v>
      </c>
      <c r="X1148" s="4">
        <v>40.846899999999998</v>
      </c>
      <c r="Y1148" s="4">
        <v>27.42</v>
      </c>
      <c r="Z1148" s="4">
        <v>31.12</v>
      </c>
      <c r="AA1148" s="10">
        <v>34.8410210479</v>
      </c>
      <c r="AB1148" s="10">
        <v>17.280632586599999</v>
      </c>
      <c r="AC1148" s="4">
        <v>1.7353130000000001</v>
      </c>
      <c r="AD1148" s="4">
        <v>1.8543146258719001</v>
      </c>
      <c r="AE1148" s="4">
        <v>1.8992535261774</v>
      </c>
      <c r="AF1148" s="4">
        <v>5.9615929999999997</v>
      </c>
      <c r="AG1148" s="4">
        <v>7.9801151820575003</v>
      </c>
      <c r="AH1148" s="4">
        <v>8.1823339335574996</v>
      </c>
      <c r="AI1148" s="4">
        <v>1.6715899999999999</v>
      </c>
      <c r="AJ1148" s="4">
        <v>2.3173729999999999</v>
      </c>
    </row>
    <row r="1149" spans="1:36" x14ac:dyDescent="0.3">
      <c r="A1149" s="1" t="s">
        <v>1143</v>
      </c>
      <c r="B1149" s="2">
        <v>4994991</v>
      </c>
      <c r="C1149" s="3" t="s">
        <v>2919</v>
      </c>
      <c r="D1149" s="4">
        <v>1742.2464320300001</v>
      </c>
      <c r="E1149" s="3" t="s">
        <v>2936</v>
      </c>
      <c r="F1149" s="3" t="s">
        <v>3056</v>
      </c>
      <c r="G1149" s="3" t="s">
        <v>3302</v>
      </c>
      <c r="H1149" s="3" t="s">
        <v>3302</v>
      </c>
      <c r="I1149" s="3" t="s">
        <v>3477</v>
      </c>
      <c r="J1149" s="4">
        <v>-10.574949</v>
      </c>
      <c r="K1149" s="4">
        <v>-28.489326999999999</v>
      </c>
      <c r="L1149" s="4">
        <v>-26.373626000000002</v>
      </c>
      <c r="M1149" s="4">
        <v>-4.3907790000000002</v>
      </c>
      <c r="N1149" s="4">
        <v>7.1510670000000003</v>
      </c>
      <c r="O1149" s="4">
        <v>5.6375400000000004</v>
      </c>
      <c r="P1149" s="4">
        <v>0.904277</v>
      </c>
      <c r="Q1149" s="4">
        <v>5.9553890000000003</v>
      </c>
      <c r="R1149" s="4">
        <v>11.100959</v>
      </c>
      <c r="S1149" s="3" t="s">
        <v>4886</v>
      </c>
      <c r="T1149" s="5">
        <v>8.7100000000000009</v>
      </c>
      <c r="U1149" s="4">
        <v>1742.2464320300001</v>
      </c>
      <c r="V1149" s="10">
        <v>3029.762432</v>
      </c>
      <c r="W1149" s="4">
        <v>13.7772675086108</v>
      </c>
      <c r="X1149" s="4">
        <v>15.77</v>
      </c>
      <c r="Y1149" s="4">
        <v>8.52</v>
      </c>
      <c r="Z1149" s="4">
        <v>7.1510670000000003</v>
      </c>
      <c r="AA1149" s="10">
        <v>8.8417419550999998</v>
      </c>
      <c r="AB1149" s="10">
        <v>7.6773232495999997</v>
      </c>
      <c r="AC1149" s="4">
        <v>2.994866</v>
      </c>
      <c r="AD1149" s="4">
        <v>4.6693407267789997</v>
      </c>
      <c r="AE1149" s="4">
        <v>3.8907411079192999</v>
      </c>
      <c r="AF1149" s="4">
        <v>5.9553890000000003</v>
      </c>
      <c r="AG1149" s="4">
        <v>7.0329008464284</v>
      </c>
      <c r="AH1149" s="4">
        <v>6.4822984224207998</v>
      </c>
      <c r="AI1149" s="4">
        <v>0.904277</v>
      </c>
      <c r="AJ1149" s="4">
        <v>0.904277</v>
      </c>
    </row>
    <row r="1150" spans="1:36" x14ac:dyDescent="0.3">
      <c r="A1150" s="1" t="s">
        <v>1144</v>
      </c>
      <c r="B1150" s="2">
        <v>4383959</v>
      </c>
      <c r="C1150" s="3" t="s">
        <v>2935</v>
      </c>
      <c r="D1150" s="4">
        <v>1507.2693027</v>
      </c>
      <c r="E1150" s="3" t="s">
        <v>2930</v>
      </c>
      <c r="F1150" s="3" t="s">
        <v>2953</v>
      </c>
      <c r="G1150" s="3" t="s">
        <v>2954</v>
      </c>
      <c r="H1150" s="3" t="s">
        <v>2955</v>
      </c>
      <c r="I1150" s="3" t="s">
        <v>2971</v>
      </c>
      <c r="J1150" s="4">
        <v>-16.232073</v>
      </c>
      <c r="K1150" s="4">
        <v>-10.452961999999999</v>
      </c>
      <c r="L1150" s="4">
        <v>-7.7760999999999997E-2</v>
      </c>
      <c r="M1150" s="4">
        <v>-0.15540000000000001</v>
      </c>
      <c r="N1150" s="4">
        <v>19.093610999999999</v>
      </c>
      <c r="O1150" s="4">
        <v>20.078125</v>
      </c>
      <c r="P1150" s="4">
        <v>0.94918000000000002</v>
      </c>
      <c r="Q1150" s="4" t="s">
        <v>2934</v>
      </c>
      <c r="R1150" s="4">
        <v>14.297655000000001</v>
      </c>
      <c r="S1150" s="3" t="s">
        <v>4887</v>
      </c>
      <c r="T1150" s="4">
        <v>12.85</v>
      </c>
      <c r="U1150" s="4">
        <v>1507.2693027</v>
      </c>
      <c r="V1150" s="10">
        <v>3334.8923020000002</v>
      </c>
      <c r="W1150" s="4">
        <v>14.007782101167299</v>
      </c>
      <c r="X1150" s="4">
        <v>15.94</v>
      </c>
      <c r="Y1150" s="4">
        <v>12.65</v>
      </c>
      <c r="Z1150" s="4">
        <v>19.093610999999999</v>
      </c>
      <c r="AA1150" s="10">
        <v>7.0896551723999996</v>
      </c>
      <c r="AB1150" s="10">
        <v>5.8475540386000002</v>
      </c>
      <c r="AC1150" s="4">
        <v>7.4782760000000001</v>
      </c>
      <c r="AD1150" s="4">
        <v>7.9493558477802999</v>
      </c>
      <c r="AE1150" s="4">
        <v>7.6506546912197999</v>
      </c>
      <c r="AF1150" s="4" t="s">
        <v>2934</v>
      </c>
      <c r="AG1150" s="4" t="s">
        <v>2934</v>
      </c>
      <c r="AH1150" s="4" t="s">
        <v>2934</v>
      </c>
      <c r="AI1150" s="4">
        <v>0.94918000000000002</v>
      </c>
      <c r="AJ1150" s="4">
        <v>0.94918000000000002</v>
      </c>
    </row>
    <row r="1151" spans="1:36" x14ac:dyDescent="0.3">
      <c r="A1151" s="1" t="s">
        <v>1145</v>
      </c>
      <c r="B1151" s="2">
        <v>4246291</v>
      </c>
      <c r="C1151" s="3" t="s">
        <v>2919</v>
      </c>
      <c r="D1151" s="4">
        <v>3985.2990902400002</v>
      </c>
      <c r="E1151" s="3" t="s">
        <v>2930</v>
      </c>
      <c r="F1151" s="3" t="s">
        <v>2953</v>
      </c>
      <c r="G1151" s="3" t="s">
        <v>2954</v>
      </c>
      <c r="H1151" s="3" t="s">
        <v>2955</v>
      </c>
      <c r="I1151" s="3" t="s">
        <v>2971</v>
      </c>
      <c r="J1151" s="4">
        <v>6.6356999999999999E-2</v>
      </c>
      <c r="K1151" s="4">
        <v>1.276024</v>
      </c>
      <c r="L1151" s="4">
        <v>-0.91984200000000005</v>
      </c>
      <c r="M1151" s="4">
        <v>0.19933600000000001</v>
      </c>
      <c r="N1151" s="5">
        <v>11.088234999999999</v>
      </c>
      <c r="O1151" s="4">
        <v>8.823874</v>
      </c>
      <c r="P1151" s="5">
        <v>0.99269300000000005</v>
      </c>
      <c r="Q1151" s="4" t="s">
        <v>2934</v>
      </c>
      <c r="R1151" s="4">
        <v>41.573777</v>
      </c>
      <c r="S1151" s="3" t="s">
        <v>4888</v>
      </c>
      <c r="T1151" s="4">
        <v>15.08</v>
      </c>
      <c r="U1151" s="4">
        <v>3985.2990902400002</v>
      </c>
      <c r="V1151" s="10">
        <v>8453.5650900000001</v>
      </c>
      <c r="W1151" s="4">
        <v>10.3448275862069</v>
      </c>
      <c r="X1151" s="4">
        <v>17.72</v>
      </c>
      <c r="Y1151" s="4">
        <v>14.05</v>
      </c>
      <c r="Z1151" s="5">
        <v>11.088234999999999</v>
      </c>
      <c r="AA1151" s="10">
        <v>9.0083632019</v>
      </c>
      <c r="AB1151" s="10">
        <v>9.0083632019</v>
      </c>
      <c r="AC1151" s="4">
        <v>11.665286999999999</v>
      </c>
      <c r="AD1151" s="4">
        <v>9.5689975898220005</v>
      </c>
      <c r="AE1151" s="4">
        <v>9.5689975898220005</v>
      </c>
      <c r="AF1151" s="4" t="s">
        <v>2934</v>
      </c>
      <c r="AG1151" s="4" t="s">
        <v>2934</v>
      </c>
      <c r="AH1151" s="4" t="s">
        <v>2934</v>
      </c>
      <c r="AI1151" s="5">
        <v>0.99269300000000005</v>
      </c>
      <c r="AJ1151" s="5">
        <v>0.99269300000000005</v>
      </c>
    </row>
    <row r="1152" spans="1:36" x14ac:dyDescent="0.3">
      <c r="A1152" s="1" t="s">
        <v>1146</v>
      </c>
      <c r="B1152" s="2">
        <v>10437493</v>
      </c>
      <c r="C1152" s="3" t="s">
        <v>2919</v>
      </c>
      <c r="D1152" s="4">
        <v>2590.2861924099998</v>
      </c>
      <c r="E1152" s="3" t="s">
        <v>2930</v>
      </c>
      <c r="F1152" s="3" t="s">
        <v>2957</v>
      </c>
      <c r="G1152" s="3" t="s">
        <v>2957</v>
      </c>
      <c r="H1152" s="3" t="s">
        <v>2958</v>
      </c>
      <c r="I1152" s="3" t="s">
        <v>3149</v>
      </c>
      <c r="J1152" s="4">
        <v>35.273885</v>
      </c>
      <c r="K1152" s="4">
        <v>19.718150999999999</v>
      </c>
      <c r="L1152" s="4">
        <v>-11.824296</v>
      </c>
      <c r="M1152" s="4">
        <v>-7.8451789999999999</v>
      </c>
      <c r="N1152" s="4">
        <v>147.486111111111</v>
      </c>
      <c r="O1152" s="4">
        <v>49.489319791923002</v>
      </c>
      <c r="P1152" s="4">
        <v>44.356724999999997</v>
      </c>
      <c r="Q1152" s="4">
        <v>49.281334999999999</v>
      </c>
      <c r="R1152" s="4">
        <v>40.808055000000003</v>
      </c>
      <c r="S1152" s="3" t="s">
        <v>4889</v>
      </c>
      <c r="T1152" s="4">
        <v>106.19</v>
      </c>
      <c r="U1152" s="4">
        <v>2590.2861924099998</v>
      </c>
      <c r="V1152" s="10">
        <v>2640.8881919999999</v>
      </c>
      <c r="W1152" s="4">
        <v>0</v>
      </c>
      <c r="X1152" s="5">
        <v>130.38999999999999</v>
      </c>
      <c r="Y1152" s="4">
        <v>50.47</v>
      </c>
      <c r="Z1152" s="4">
        <v>157.08579900000001</v>
      </c>
      <c r="AA1152" s="10">
        <v>53.726283834999997</v>
      </c>
      <c r="AB1152" s="10">
        <v>66.352576559400006</v>
      </c>
      <c r="AC1152" s="4">
        <v>9.3461590000000001</v>
      </c>
      <c r="AD1152" s="4">
        <v>7.4343678605510997</v>
      </c>
      <c r="AE1152" s="4">
        <v>8.8291800674343008</v>
      </c>
      <c r="AF1152" s="4">
        <v>49.281334999999999</v>
      </c>
      <c r="AG1152" s="4">
        <v>25.368713912173099</v>
      </c>
      <c r="AH1152" s="4">
        <v>31.226441035338102</v>
      </c>
      <c r="AI1152" s="4">
        <v>44.356724999999997</v>
      </c>
      <c r="AJ1152" s="4">
        <v>73.691880999999995</v>
      </c>
    </row>
    <row r="1153" spans="1:36" x14ac:dyDescent="0.3">
      <c r="A1153" s="1" t="s">
        <v>1147</v>
      </c>
      <c r="B1153" s="2">
        <v>13974567</v>
      </c>
      <c r="C1153" s="3" t="s">
        <v>2919</v>
      </c>
      <c r="D1153" s="4">
        <v>19732.3</v>
      </c>
      <c r="E1153" s="3" t="s">
        <v>2936</v>
      </c>
      <c r="F1153" s="3" t="s">
        <v>3056</v>
      </c>
      <c r="G1153" s="3" t="s">
        <v>3166</v>
      </c>
      <c r="H1153" s="3" t="s">
        <v>3212</v>
      </c>
      <c r="I1153" s="3" t="s">
        <v>3478</v>
      </c>
      <c r="J1153" s="4">
        <v>52.173912999999999</v>
      </c>
      <c r="K1153" s="4">
        <v>34.615385000000003</v>
      </c>
      <c r="L1153" s="4">
        <v>-13.427562</v>
      </c>
      <c r="M1153" s="4">
        <v>-4.4834310000000004</v>
      </c>
      <c r="N1153" s="4" t="s">
        <v>2924</v>
      </c>
      <c r="O1153" s="4">
        <v>40.495868000000002</v>
      </c>
      <c r="P1153" s="4">
        <v>3.1032299999999999</v>
      </c>
      <c r="Q1153" s="4" t="s">
        <v>2924</v>
      </c>
      <c r="R1153" s="4">
        <v>12.214107</v>
      </c>
      <c r="S1153" s="3" t="s">
        <v>4890</v>
      </c>
      <c r="T1153" s="5">
        <v>4.9000000000000004</v>
      </c>
      <c r="U1153" s="4">
        <v>19732.3</v>
      </c>
      <c r="V1153" s="10">
        <v>14307.3</v>
      </c>
      <c r="W1153" s="4">
        <v>0</v>
      </c>
      <c r="X1153" s="4">
        <v>5.72</v>
      </c>
      <c r="Y1153" s="5">
        <v>2.9</v>
      </c>
      <c r="Z1153" s="4" t="s">
        <v>2924</v>
      </c>
      <c r="AA1153" s="10">
        <v>163.3333333333</v>
      </c>
      <c r="AB1153" s="10" t="s">
        <v>2924</v>
      </c>
      <c r="AC1153" s="4">
        <v>5.3266200000000001</v>
      </c>
      <c r="AD1153" s="4">
        <v>4.2009867046711999</v>
      </c>
      <c r="AE1153" s="4">
        <v>5.1121574427437002</v>
      </c>
      <c r="AF1153" s="4" t="s">
        <v>2924</v>
      </c>
      <c r="AG1153" s="4">
        <v>27.782065942720902</v>
      </c>
      <c r="AH1153" s="4">
        <v>45.569514299743098</v>
      </c>
      <c r="AI1153" s="4">
        <v>3.1032299999999999</v>
      </c>
      <c r="AJ1153" s="4">
        <v>3.6431230000000001</v>
      </c>
    </row>
    <row r="1154" spans="1:36" x14ac:dyDescent="0.3">
      <c r="A1154" s="1" t="s">
        <v>1148</v>
      </c>
      <c r="B1154" s="2">
        <v>4992927</v>
      </c>
      <c r="C1154" s="3" t="s">
        <v>2935</v>
      </c>
      <c r="D1154" s="4">
        <v>14303.247582960001</v>
      </c>
      <c r="E1154" s="3" t="s">
        <v>2936</v>
      </c>
      <c r="F1154" s="3" t="s">
        <v>2937</v>
      </c>
      <c r="G1154" s="3" t="s">
        <v>3044</v>
      </c>
      <c r="H1154" s="3" t="s">
        <v>3066</v>
      </c>
      <c r="I1154" s="3" t="s">
        <v>3450</v>
      </c>
      <c r="J1154" s="4">
        <v>-1.921964</v>
      </c>
      <c r="K1154" s="4">
        <v>0.14186099999999999</v>
      </c>
      <c r="L1154" s="4">
        <v>-4.3041119999999999</v>
      </c>
      <c r="M1154" s="4">
        <v>-3.662004</v>
      </c>
      <c r="N1154" s="4">
        <v>29.932862</v>
      </c>
      <c r="O1154" s="4">
        <v>30.770068999999999</v>
      </c>
      <c r="P1154" s="4">
        <v>5.6901999999999999</v>
      </c>
      <c r="Q1154" s="4">
        <v>20.636149</v>
      </c>
      <c r="R1154" s="4">
        <v>44.678781999999998</v>
      </c>
      <c r="S1154" s="3" t="s">
        <v>4891</v>
      </c>
      <c r="T1154" s="4">
        <v>84.71</v>
      </c>
      <c r="U1154" s="4">
        <v>14303.247582960001</v>
      </c>
      <c r="V1154" s="10">
        <v>13585.555582000001</v>
      </c>
      <c r="W1154" s="4">
        <v>1.29854798725062</v>
      </c>
      <c r="X1154" s="4">
        <v>94.77</v>
      </c>
      <c r="Y1154" s="4">
        <v>77.489999999999995</v>
      </c>
      <c r="Z1154" s="4">
        <v>29.932862</v>
      </c>
      <c r="AA1154" s="10">
        <v>28.112036637500001</v>
      </c>
      <c r="AB1154" s="10">
        <v>29.228688349199999</v>
      </c>
      <c r="AC1154" s="4">
        <v>6.3743410000000003</v>
      </c>
      <c r="AD1154" s="4">
        <v>6.1708686960522003</v>
      </c>
      <c r="AE1154" s="4">
        <v>6.4098842223143997</v>
      </c>
      <c r="AF1154" s="4">
        <v>20.636149</v>
      </c>
      <c r="AG1154" s="4">
        <v>18.372514141591701</v>
      </c>
      <c r="AH1154" s="4">
        <v>19.698187652355699</v>
      </c>
      <c r="AI1154" s="4">
        <v>5.6901999999999999</v>
      </c>
      <c r="AJ1154" s="4">
        <v>7.0733129999999997</v>
      </c>
    </row>
    <row r="1155" spans="1:36" x14ac:dyDescent="0.3">
      <c r="A1155" s="1" t="s">
        <v>1149</v>
      </c>
      <c r="B1155" s="2">
        <v>4004261</v>
      </c>
      <c r="C1155" s="3" t="s">
        <v>2935</v>
      </c>
      <c r="D1155" s="4">
        <v>3804.1544318699998</v>
      </c>
      <c r="E1155" s="3" t="s">
        <v>2925</v>
      </c>
      <c r="F1155" s="3" t="s">
        <v>2980</v>
      </c>
      <c r="G1155" s="3" t="s">
        <v>3016</v>
      </c>
      <c r="H1155" s="3" t="s">
        <v>3019</v>
      </c>
      <c r="I1155" s="3" t="s">
        <v>3479</v>
      </c>
      <c r="J1155" s="4">
        <v>26.627141999999999</v>
      </c>
      <c r="K1155" s="4">
        <v>10.300936</v>
      </c>
      <c r="L1155" s="4">
        <v>-3.1830059999999998</v>
      </c>
      <c r="M1155" s="4">
        <v>-2.555364</v>
      </c>
      <c r="N1155" s="4">
        <v>17.152487000000001</v>
      </c>
      <c r="O1155" s="4">
        <v>15.038288</v>
      </c>
      <c r="P1155" s="5">
        <v>0.950017</v>
      </c>
      <c r="Q1155" s="4">
        <v>6.7507239999999999</v>
      </c>
      <c r="R1155" s="4">
        <v>13.666919</v>
      </c>
      <c r="S1155" s="3" t="s">
        <v>4892</v>
      </c>
      <c r="T1155" s="4">
        <v>877.83</v>
      </c>
      <c r="U1155" s="4">
        <v>3804.1544318699998</v>
      </c>
      <c r="V1155" s="10">
        <v>4296.2454310000003</v>
      </c>
      <c r="W1155" s="4">
        <v>0.78375084013989005</v>
      </c>
      <c r="X1155" s="4">
        <v>974</v>
      </c>
      <c r="Y1155" s="4">
        <v>663.46500000000003</v>
      </c>
      <c r="Z1155" s="4">
        <v>17.152487000000001</v>
      </c>
      <c r="AA1155" s="10">
        <v>15.023618004399999</v>
      </c>
      <c r="AB1155" s="10">
        <v>14.04528</v>
      </c>
      <c r="AC1155" s="4">
        <v>0.91178300000000001</v>
      </c>
      <c r="AD1155" s="4">
        <v>0.87508818229959995</v>
      </c>
      <c r="AE1155" s="4">
        <v>0.89254086028879998</v>
      </c>
      <c r="AF1155" s="4">
        <v>6.7507239999999999</v>
      </c>
      <c r="AG1155" s="4">
        <v>11.2202805719509</v>
      </c>
      <c r="AH1155" s="4">
        <v>10.6712504495777</v>
      </c>
      <c r="AI1155" s="5">
        <v>0.950017</v>
      </c>
      <c r="AJ1155" s="4">
        <v>1.7174229999999999</v>
      </c>
    </row>
    <row r="1156" spans="1:36" x14ac:dyDescent="0.3">
      <c r="A1156" s="1" t="s">
        <v>1150</v>
      </c>
      <c r="B1156" s="2">
        <v>5311902</v>
      </c>
      <c r="C1156" s="3" t="s">
        <v>2919</v>
      </c>
      <c r="D1156" s="4">
        <v>616.57416620000004</v>
      </c>
      <c r="E1156" s="3" t="s">
        <v>2920</v>
      </c>
      <c r="F1156" s="3" t="s">
        <v>2921</v>
      </c>
      <c r="G1156" s="3" t="s">
        <v>2941</v>
      </c>
      <c r="H1156" s="3" t="s">
        <v>2941</v>
      </c>
      <c r="I1156" s="3" t="s">
        <v>3246</v>
      </c>
      <c r="J1156" s="4">
        <v>34.333821</v>
      </c>
      <c r="K1156" s="4">
        <v>31.541219000000002</v>
      </c>
      <c r="L1156" s="4">
        <v>21.603711000000001</v>
      </c>
      <c r="M1156" s="4">
        <v>-17.193141000000001</v>
      </c>
      <c r="N1156" s="4" t="s">
        <v>2924</v>
      </c>
      <c r="O1156" s="4" t="s">
        <v>2924</v>
      </c>
      <c r="P1156" s="4">
        <v>0.235462</v>
      </c>
      <c r="Q1156" s="4">
        <v>0.273289</v>
      </c>
      <c r="R1156" s="4" t="s">
        <v>2934</v>
      </c>
      <c r="S1156" s="3" t="s">
        <v>4893</v>
      </c>
      <c r="T1156" s="4">
        <v>18.350000000000001</v>
      </c>
      <c r="U1156" s="4">
        <v>616.57416620000004</v>
      </c>
      <c r="V1156" s="10">
        <v>-164.78583399999999</v>
      </c>
      <c r="W1156" s="4">
        <v>0</v>
      </c>
      <c r="X1156" s="4">
        <v>24.92</v>
      </c>
      <c r="Y1156" s="4">
        <v>12.33</v>
      </c>
      <c r="Z1156" s="4" t="s">
        <v>2924</v>
      </c>
      <c r="AA1156" s="10" t="s">
        <v>2924</v>
      </c>
      <c r="AB1156" s="10" t="s">
        <v>2934</v>
      </c>
      <c r="AC1156" s="4" t="s">
        <v>2924</v>
      </c>
      <c r="AD1156" s="4" t="s">
        <v>2924</v>
      </c>
      <c r="AE1156" s="4" t="s">
        <v>2924</v>
      </c>
      <c r="AF1156" s="4">
        <v>0.273289</v>
      </c>
      <c r="AG1156" s="4">
        <v>0.19783117811270001</v>
      </c>
      <c r="AH1156" s="4">
        <v>8.0355907599300003E-2</v>
      </c>
      <c r="AI1156" s="4">
        <v>0.235462</v>
      </c>
      <c r="AJ1156" s="4">
        <v>1.1363639999999999</v>
      </c>
    </row>
    <row r="1157" spans="1:36" x14ac:dyDescent="0.3">
      <c r="A1157" s="1" t="s">
        <v>1151</v>
      </c>
      <c r="B1157" s="2">
        <v>4253482</v>
      </c>
      <c r="C1157" s="3" t="s">
        <v>2919</v>
      </c>
      <c r="D1157" s="4">
        <v>4607.7552221100004</v>
      </c>
      <c r="E1157" s="3" t="s">
        <v>2925</v>
      </c>
      <c r="F1157" s="3" t="s">
        <v>2980</v>
      </c>
      <c r="G1157" s="3" t="s">
        <v>3016</v>
      </c>
      <c r="H1157" s="3" t="s">
        <v>3019</v>
      </c>
      <c r="I1157" s="3" t="s">
        <v>3480</v>
      </c>
      <c r="J1157" s="4">
        <v>12.364197000000001</v>
      </c>
      <c r="K1157" s="4">
        <v>12.27763</v>
      </c>
      <c r="L1157" s="4">
        <v>-0.67534099999999997</v>
      </c>
      <c r="M1157" s="4">
        <v>-3.8851249999999999</v>
      </c>
      <c r="N1157" s="4">
        <v>20.991226999999999</v>
      </c>
      <c r="O1157" s="4">
        <v>20.230944000000001</v>
      </c>
      <c r="P1157" s="4">
        <v>6.0569769999999998</v>
      </c>
      <c r="Q1157" s="4">
        <v>13.695487999999999</v>
      </c>
      <c r="R1157" s="4">
        <v>24.996469999999999</v>
      </c>
      <c r="S1157" s="3" t="s">
        <v>4894</v>
      </c>
      <c r="T1157" s="4">
        <v>160.31</v>
      </c>
      <c r="U1157" s="4">
        <v>4607.7552221100004</v>
      </c>
      <c r="V1157" s="10">
        <v>4451.1432219999997</v>
      </c>
      <c r="W1157" s="4">
        <v>0</v>
      </c>
      <c r="X1157" s="4">
        <v>173.37</v>
      </c>
      <c r="Y1157" s="4">
        <v>118.48</v>
      </c>
      <c r="Z1157" s="4">
        <v>20.991226999999999</v>
      </c>
      <c r="AA1157" s="10">
        <v>19.103399787800001</v>
      </c>
      <c r="AB1157" s="10">
        <v>19.963885429600001</v>
      </c>
      <c r="AC1157" s="4">
        <v>4.3693790000000003</v>
      </c>
      <c r="AD1157" s="4">
        <v>4.1599072812577003</v>
      </c>
      <c r="AE1157" s="4">
        <v>4.3213556270957998</v>
      </c>
      <c r="AF1157" s="4">
        <v>13.695487999999999</v>
      </c>
      <c r="AG1157" s="4">
        <v>12.9771128587651</v>
      </c>
      <c r="AH1157" s="4">
        <v>13.070147293559399</v>
      </c>
      <c r="AI1157" s="4">
        <v>6.0569769999999998</v>
      </c>
      <c r="AJ1157" s="4">
        <v>10.488060000000001</v>
      </c>
    </row>
    <row r="1158" spans="1:36" x14ac:dyDescent="0.3">
      <c r="A1158" s="1" t="s">
        <v>1152</v>
      </c>
      <c r="B1158" s="2">
        <v>4288785</v>
      </c>
      <c r="C1158" s="3" t="s">
        <v>2935</v>
      </c>
      <c r="D1158" s="4">
        <v>3963.4169991700001</v>
      </c>
      <c r="E1158" s="3" t="s">
        <v>2936</v>
      </c>
      <c r="F1158" s="3" t="s">
        <v>2937</v>
      </c>
      <c r="G1158" s="3" t="s">
        <v>3035</v>
      </c>
      <c r="H1158" s="3" t="s">
        <v>3035</v>
      </c>
      <c r="I1158" s="3" t="s">
        <v>3481</v>
      </c>
      <c r="J1158" s="4">
        <v>77.124437999999998</v>
      </c>
      <c r="K1158" s="4">
        <v>12.942202</v>
      </c>
      <c r="L1158" s="4">
        <v>-6.7660669999999996</v>
      </c>
      <c r="M1158" s="4">
        <v>-2.9644689999999998</v>
      </c>
      <c r="N1158" s="4">
        <v>41.668199000000001</v>
      </c>
      <c r="O1158" s="4">
        <v>13.569291</v>
      </c>
      <c r="P1158" s="4">
        <v>3.9348179999999999</v>
      </c>
      <c r="Q1158" s="4">
        <v>15.047145</v>
      </c>
      <c r="R1158" s="4">
        <v>28.301662</v>
      </c>
      <c r="S1158" s="3" t="s">
        <v>4895</v>
      </c>
      <c r="T1158" s="4">
        <v>90.67</v>
      </c>
      <c r="U1158" s="4">
        <v>3963.4169991700001</v>
      </c>
      <c r="V1158" s="10">
        <v>4237.621999</v>
      </c>
      <c r="W1158" s="4">
        <v>0.57350832689974596</v>
      </c>
      <c r="X1158" s="4">
        <v>105.2</v>
      </c>
      <c r="Y1158" s="4">
        <v>43.92</v>
      </c>
      <c r="Z1158" s="4">
        <v>41.668199000000001</v>
      </c>
      <c r="AA1158" s="10">
        <v>17.156102175899999</v>
      </c>
      <c r="AB1158" s="10">
        <v>17.8308751229</v>
      </c>
      <c r="AC1158" s="4">
        <v>1.069035</v>
      </c>
      <c r="AD1158" s="4">
        <v>1.0068284642729</v>
      </c>
      <c r="AE1158" s="4">
        <v>1.0638654230783</v>
      </c>
      <c r="AF1158" s="4">
        <v>15.047145</v>
      </c>
      <c r="AG1158" s="4">
        <v>8.8501357482979</v>
      </c>
      <c r="AH1158" s="4">
        <v>10.399972019665499</v>
      </c>
      <c r="AI1158" s="4">
        <v>3.9348179999999999</v>
      </c>
      <c r="AJ1158" s="4">
        <v>5.9690589999999997</v>
      </c>
    </row>
    <row r="1159" spans="1:36" x14ac:dyDescent="0.3">
      <c r="A1159" s="1" t="s">
        <v>1153</v>
      </c>
      <c r="B1159" s="2">
        <v>109424615</v>
      </c>
      <c r="C1159" s="3" t="s">
        <v>2935</v>
      </c>
      <c r="D1159" s="4">
        <v>809.30506288000004</v>
      </c>
      <c r="E1159" s="3" t="s">
        <v>3093</v>
      </c>
      <c r="F1159" s="3" t="s">
        <v>3093</v>
      </c>
      <c r="G1159" s="3" t="s">
        <v>3094</v>
      </c>
      <c r="H1159" s="3" t="s">
        <v>3147</v>
      </c>
      <c r="I1159" s="3" t="s">
        <v>3358</v>
      </c>
      <c r="J1159" s="4">
        <v>-0.80128200000000005</v>
      </c>
      <c r="K1159" s="4">
        <v>-0.64205500000000004</v>
      </c>
      <c r="L1159" s="4">
        <v>-5.06135</v>
      </c>
      <c r="M1159" s="5">
        <v>1.4754100000000001</v>
      </c>
      <c r="N1159" s="4">
        <v>17.194444000000001</v>
      </c>
      <c r="O1159" s="4" t="s">
        <v>2924</v>
      </c>
      <c r="P1159" s="4">
        <v>1.225257</v>
      </c>
      <c r="Q1159" s="4">
        <v>3.1848130000000001</v>
      </c>
      <c r="R1159" s="4" t="s">
        <v>2924</v>
      </c>
      <c r="S1159" s="3" t="s">
        <v>4896</v>
      </c>
      <c r="T1159" s="4">
        <v>6.19</v>
      </c>
      <c r="U1159" s="4">
        <v>809.30506288000004</v>
      </c>
      <c r="V1159" s="10">
        <v>953.55206199999998</v>
      </c>
      <c r="W1159" s="4">
        <v>7.1082390953150201</v>
      </c>
      <c r="X1159" s="5">
        <v>7.1</v>
      </c>
      <c r="Y1159" s="5">
        <v>5.2</v>
      </c>
      <c r="Z1159" s="4">
        <v>17.194444000000001</v>
      </c>
      <c r="AA1159" s="10">
        <v>10.8444288717</v>
      </c>
      <c r="AB1159" s="10">
        <v>11.9038461538</v>
      </c>
      <c r="AC1159" s="4">
        <v>2.6596829999999998</v>
      </c>
      <c r="AD1159" s="4">
        <v>2.1347509798386</v>
      </c>
      <c r="AE1159" s="4">
        <v>2.5173467320499001</v>
      </c>
      <c r="AF1159" s="4">
        <v>3.1848130000000001</v>
      </c>
      <c r="AG1159" s="4">
        <v>3.0883637132703998</v>
      </c>
      <c r="AH1159" s="4">
        <v>3.3905198063993001</v>
      </c>
      <c r="AI1159" s="4">
        <v>1.225257</v>
      </c>
      <c r="AJ1159" s="4">
        <v>1.225257</v>
      </c>
    </row>
    <row r="1160" spans="1:36" x14ac:dyDescent="0.3">
      <c r="A1160" s="1" t="s">
        <v>1154</v>
      </c>
      <c r="B1160" s="2">
        <v>106127347</v>
      </c>
      <c r="C1160" s="3" t="s">
        <v>2940</v>
      </c>
      <c r="D1160" s="4">
        <v>1098.9382450200001</v>
      </c>
      <c r="E1160" s="3" t="s">
        <v>2930</v>
      </c>
      <c r="F1160" s="3" t="s">
        <v>2953</v>
      </c>
      <c r="G1160" s="3" t="s">
        <v>2954</v>
      </c>
      <c r="H1160" s="3" t="s">
        <v>2955</v>
      </c>
      <c r="I1160" s="3"/>
      <c r="J1160" s="4">
        <v>30.228522000000002</v>
      </c>
      <c r="K1160" s="4">
        <v>95.654064000000005</v>
      </c>
      <c r="L1160" s="4">
        <v>-29.645257000000001</v>
      </c>
      <c r="M1160" s="4">
        <v>-21.100595999999999</v>
      </c>
      <c r="N1160" s="4" t="s">
        <v>2934</v>
      </c>
      <c r="O1160" s="4" t="s">
        <v>2934</v>
      </c>
      <c r="P1160" s="4" t="s">
        <v>2934</v>
      </c>
      <c r="Q1160" s="4" t="s">
        <v>2934</v>
      </c>
      <c r="R1160" s="4" t="s">
        <v>2934</v>
      </c>
      <c r="S1160" s="3" t="s">
        <v>4897</v>
      </c>
      <c r="T1160" s="4">
        <v>45.02</v>
      </c>
      <c r="U1160" s="4">
        <v>1098.9382450200001</v>
      </c>
      <c r="V1160" s="10" t="s">
        <v>2934</v>
      </c>
      <c r="W1160" s="4">
        <v>0</v>
      </c>
      <c r="X1160" s="4">
        <v>87.368399999999994</v>
      </c>
      <c r="Y1160" s="4">
        <v>16.63</v>
      </c>
      <c r="Z1160" s="4" t="s">
        <v>2934</v>
      </c>
      <c r="AA1160" s="10" t="s">
        <v>2934</v>
      </c>
      <c r="AB1160" s="10" t="s">
        <v>2934</v>
      </c>
      <c r="AC1160" s="4" t="s">
        <v>2934</v>
      </c>
      <c r="AD1160" s="4" t="s">
        <v>2934</v>
      </c>
      <c r="AE1160" s="4" t="s">
        <v>2934</v>
      </c>
      <c r="AF1160" s="4" t="s">
        <v>2934</v>
      </c>
      <c r="AG1160" s="4" t="s">
        <v>2934</v>
      </c>
      <c r="AH1160" s="4" t="s">
        <v>2934</v>
      </c>
      <c r="AI1160" s="4" t="s">
        <v>2934</v>
      </c>
      <c r="AJ1160" s="4" t="s">
        <v>2934</v>
      </c>
    </row>
    <row r="1161" spans="1:36" x14ac:dyDescent="0.3">
      <c r="A1161" s="1" t="s">
        <v>1155</v>
      </c>
      <c r="B1161" s="2">
        <v>106430068</v>
      </c>
      <c r="C1161" s="3" t="s">
        <v>2940</v>
      </c>
      <c r="D1161" s="4">
        <v>5503.6692048799996</v>
      </c>
      <c r="E1161" s="3" t="s">
        <v>2930</v>
      </c>
      <c r="F1161" s="3" t="s">
        <v>2953</v>
      </c>
      <c r="G1161" s="3" t="s">
        <v>2954</v>
      </c>
      <c r="H1161" s="3" t="s">
        <v>2955</v>
      </c>
      <c r="I1161" s="3"/>
      <c r="J1161" s="4">
        <v>313.98773</v>
      </c>
      <c r="K1161" s="4">
        <v>26.130841</v>
      </c>
      <c r="L1161" s="4">
        <v>-16.257135999999999</v>
      </c>
      <c r="M1161" s="4">
        <v>0.626305</v>
      </c>
      <c r="N1161" s="4" t="s">
        <v>2934</v>
      </c>
      <c r="O1161" s="4" t="s">
        <v>2934</v>
      </c>
      <c r="P1161" s="4" t="s">
        <v>2934</v>
      </c>
      <c r="Q1161" s="4" t="s">
        <v>2934</v>
      </c>
      <c r="R1161" s="4" t="s">
        <v>2934</v>
      </c>
      <c r="S1161" s="3" t="s">
        <v>4898</v>
      </c>
      <c r="T1161" s="4">
        <v>67.48</v>
      </c>
      <c r="U1161" s="4">
        <v>5503.6692048799996</v>
      </c>
      <c r="V1161" s="10" t="s">
        <v>2934</v>
      </c>
      <c r="W1161" s="4">
        <v>2.3822910491997602</v>
      </c>
      <c r="X1161" s="4">
        <v>91.7</v>
      </c>
      <c r="Y1161" s="4">
        <v>13.935</v>
      </c>
      <c r="Z1161" s="4" t="s">
        <v>2934</v>
      </c>
      <c r="AA1161" s="10" t="s">
        <v>2934</v>
      </c>
      <c r="AB1161" s="10" t="s">
        <v>2934</v>
      </c>
      <c r="AC1161" s="4" t="s">
        <v>2934</v>
      </c>
      <c r="AD1161" s="4" t="s">
        <v>2934</v>
      </c>
      <c r="AE1161" s="4" t="s">
        <v>2934</v>
      </c>
      <c r="AF1161" s="4" t="s">
        <v>2934</v>
      </c>
      <c r="AG1161" s="4" t="s">
        <v>2934</v>
      </c>
      <c r="AH1161" s="4" t="s">
        <v>2934</v>
      </c>
      <c r="AI1161" s="4" t="s">
        <v>2934</v>
      </c>
      <c r="AJ1161" s="4" t="s">
        <v>2934</v>
      </c>
    </row>
    <row r="1162" spans="1:36" x14ac:dyDescent="0.3">
      <c r="A1162" s="1" t="s">
        <v>1156</v>
      </c>
      <c r="B1162" s="2">
        <v>4239834</v>
      </c>
      <c r="C1162" s="3" t="s">
        <v>2935</v>
      </c>
      <c r="D1162" s="4">
        <v>8040.7537880099999</v>
      </c>
      <c r="E1162" s="3" t="s">
        <v>3031</v>
      </c>
      <c r="F1162" s="3" t="s">
        <v>3031</v>
      </c>
      <c r="G1162" s="3" t="s">
        <v>3115</v>
      </c>
      <c r="H1162" s="3" t="s">
        <v>3116</v>
      </c>
      <c r="I1162" s="3" t="s">
        <v>3482</v>
      </c>
      <c r="J1162" s="4">
        <v>8.8581880000000002</v>
      </c>
      <c r="K1162" s="4">
        <v>-11.026237</v>
      </c>
      <c r="L1162" s="4">
        <v>-6.0988429999999996</v>
      </c>
      <c r="M1162" s="4">
        <v>-8.7844739999999994</v>
      </c>
      <c r="N1162" s="4">
        <v>11.443827000000001</v>
      </c>
      <c r="O1162" s="4" t="s">
        <v>2924</v>
      </c>
      <c r="P1162" s="4">
        <v>2.6723189999999999</v>
      </c>
      <c r="Q1162" s="4">
        <v>7.0925209999999996</v>
      </c>
      <c r="R1162" s="4">
        <v>108.62184499999999</v>
      </c>
      <c r="S1162" s="3" t="s">
        <v>4899</v>
      </c>
      <c r="T1162" s="4">
        <v>26.79</v>
      </c>
      <c r="U1162" s="4">
        <v>8040.7537880099999</v>
      </c>
      <c r="V1162" s="10">
        <v>13319.753788</v>
      </c>
      <c r="W1162" s="4">
        <v>1.4930944382232201</v>
      </c>
      <c r="X1162" s="4">
        <v>30.7</v>
      </c>
      <c r="Y1162" s="4">
        <v>23.465</v>
      </c>
      <c r="Z1162" s="4">
        <v>11.443827000000001</v>
      </c>
      <c r="AA1162" s="10">
        <v>10.290389490600001</v>
      </c>
      <c r="AB1162" s="10">
        <v>10.6135158905</v>
      </c>
      <c r="AC1162" s="4">
        <v>1.4864139999999999</v>
      </c>
      <c r="AD1162" s="4">
        <v>1.4952575143158999</v>
      </c>
      <c r="AE1162" s="4">
        <v>1.5029480343685999</v>
      </c>
      <c r="AF1162" s="4">
        <v>7.0925209999999996</v>
      </c>
      <c r="AG1162" s="4">
        <v>7.7444891086457002</v>
      </c>
      <c r="AH1162" s="4">
        <v>7.8554541110536</v>
      </c>
      <c r="AI1162" s="4">
        <v>2.6723189999999999</v>
      </c>
      <c r="AJ1162" s="4">
        <v>30.793102999999999</v>
      </c>
    </row>
    <row r="1163" spans="1:36" x14ac:dyDescent="0.3">
      <c r="A1163" s="1" t="s">
        <v>1157</v>
      </c>
      <c r="B1163" s="2">
        <v>4990467</v>
      </c>
      <c r="C1163" s="3" t="s">
        <v>2919</v>
      </c>
      <c r="D1163" s="4">
        <v>788.42862523999997</v>
      </c>
      <c r="E1163" s="3" t="s">
        <v>2936</v>
      </c>
      <c r="F1163" s="3" t="s">
        <v>2937</v>
      </c>
      <c r="G1163" s="3" t="s">
        <v>3035</v>
      </c>
      <c r="H1163" s="3" t="s">
        <v>3035</v>
      </c>
      <c r="I1163" s="3" t="s">
        <v>3483</v>
      </c>
      <c r="J1163" s="4">
        <v>53.604194</v>
      </c>
      <c r="K1163" s="4">
        <v>12.15311</v>
      </c>
      <c r="L1163" s="4">
        <v>-4.091653</v>
      </c>
      <c r="M1163" s="4">
        <v>-2.1702840000000001</v>
      </c>
      <c r="N1163" s="4">
        <v>13.424970999999999</v>
      </c>
      <c r="O1163" s="4" t="s">
        <v>2924</v>
      </c>
      <c r="P1163" s="4">
        <v>1.8532569999999999</v>
      </c>
      <c r="Q1163" s="4">
        <v>6.0448389999999996</v>
      </c>
      <c r="R1163" s="4" t="s">
        <v>2924</v>
      </c>
      <c r="S1163" s="3" t="s">
        <v>4900</v>
      </c>
      <c r="T1163" s="4">
        <v>11.72</v>
      </c>
      <c r="U1163" s="4">
        <v>788.42862523999997</v>
      </c>
      <c r="V1163" s="10">
        <v>1258.5566249999999</v>
      </c>
      <c r="W1163" s="4">
        <v>0</v>
      </c>
      <c r="X1163" s="4">
        <v>12.89</v>
      </c>
      <c r="Y1163" s="4">
        <v>6.55</v>
      </c>
      <c r="Z1163" s="4">
        <v>13.424970999999999</v>
      </c>
      <c r="AA1163" s="10">
        <v>14.6189347636</v>
      </c>
      <c r="AB1163" s="10">
        <v>15.025641025600001</v>
      </c>
      <c r="AC1163" s="4">
        <v>1.6969730000000001</v>
      </c>
      <c r="AD1163" s="4">
        <v>1.5467083999016999</v>
      </c>
      <c r="AE1163" s="4">
        <v>1.6319458311721999</v>
      </c>
      <c r="AF1163" s="4">
        <v>6.0448389999999996</v>
      </c>
      <c r="AG1163" s="4">
        <v>8.9080353091978992</v>
      </c>
      <c r="AH1163" s="4">
        <v>9.4806525423728996</v>
      </c>
      <c r="AI1163" s="4">
        <v>1.8532569999999999</v>
      </c>
      <c r="AJ1163" s="4">
        <v>2.2603659999999999</v>
      </c>
    </row>
    <row r="1164" spans="1:36" x14ac:dyDescent="0.3">
      <c r="A1164" s="1" t="s">
        <v>1158</v>
      </c>
      <c r="B1164" s="2">
        <v>101830</v>
      </c>
      <c r="C1164" s="3" t="s">
        <v>2919</v>
      </c>
      <c r="D1164" s="4">
        <v>709.12461870000004</v>
      </c>
      <c r="E1164" s="3" t="s">
        <v>2930</v>
      </c>
      <c r="F1164" s="3" t="s">
        <v>2931</v>
      </c>
      <c r="G1164" s="3" t="s">
        <v>2931</v>
      </c>
      <c r="H1164" s="3" t="s">
        <v>2932</v>
      </c>
      <c r="I1164" s="3" t="s">
        <v>2933</v>
      </c>
      <c r="J1164" s="4">
        <v>0.164908</v>
      </c>
      <c r="K1164" s="4">
        <v>2.101194</v>
      </c>
      <c r="L1164" s="4">
        <v>-1.6993039999999999</v>
      </c>
      <c r="M1164" s="4">
        <v>-7.7880669999999999</v>
      </c>
      <c r="N1164" s="4">
        <v>11.909803921568599</v>
      </c>
      <c r="O1164" s="4">
        <v>16.371967999999999</v>
      </c>
      <c r="P1164" s="4">
        <v>1.159138</v>
      </c>
      <c r="Q1164" s="4" t="s">
        <v>2934</v>
      </c>
      <c r="R1164" s="4" t="s">
        <v>2934</v>
      </c>
      <c r="S1164" s="3" t="s">
        <v>4901</v>
      </c>
      <c r="T1164" s="4">
        <v>60.74</v>
      </c>
      <c r="U1164" s="4">
        <v>709.12461870000004</v>
      </c>
      <c r="V1164" s="10" t="s">
        <v>2934</v>
      </c>
      <c r="W1164" s="4">
        <v>2.6341784655910399</v>
      </c>
      <c r="X1164" s="4">
        <v>68.015000000000001</v>
      </c>
      <c r="Y1164" s="4">
        <v>48.19</v>
      </c>
      <c r="Z1164" s="4">
        <v>11.973191</v>
      </c>
      <c r="AA1164" s="10">
        <v>11.7827352085</v>
      </c>
      <c r="AB1164" s="10">
        <v>11.628597082700001</v>
      </c>
      <c r="AC1164" s="4" t="s">
        <v>2934</v>
      </c>
      <c r="AD1164" s="4" t="s">
        <v>2934</v>
      </c>
      <c r="AE1164" s="4" t="s">
        <v>2934</v>
      </c>
      <c r="AF1164" s="4" t="s">
        <v>2934</v>
      </c>
      <c r="AG1164" s="4" t="s">
        <v>2934</v>
      </c>
      <c r="AH1164" s="4" t="s">
        <v>2934</v>
      </c>
      <c r="AI1164" s="4">
        <v>1.159138</v>
      </c>
      <c r="AJ1164" s="4">
        <v>1.1787989999999999</v>
      </c>
    </row>
    <row r="1165" spans="1:36" x14ac:dyDescent="0.3">
      <c r="A1165" s="1" t="s">
        <v>1159</v>
      </c>
      <c r="B1165" s="2">
        <v>4984693</v>
      </c>
      <c r="C1165" s="3" t="s">
        <v>2935</v>
      </c>
      <c r="D1165" s="4">
        <v>2564.4340322399999</v>
      </c>
      <c r="E1165" s="3" t="s">
        <v>2925</v>
      </c>
      <c r="F1165" s="3" t="s">
        <v>2996</v>
      </c>
      <c r="G1165" s="3" t="s">
        <v>3230</v>
      </c>
      <c r="H1165" s="3" t="s">
        <v>3231</v>
      </c>
      <c r="I1165" s="3" t="s">
        <v>3232</v>
      </c>
      <c r="J1165" s="4">
        <v>9.6252619999999993</v>
      </c>
      <c r="K1165" s="4">
        <v>-28.061416000000001</v>
      </c>
      <c r="L1165" s="4">
        <v>-16.089109000000001</v>
      </c>
      <c r="M1165" s="4">
        <v>-10.261601000000001</v>
      </c>
      <c r="N1165" s="4">
        <v>7.4795590000000001</v>
      </c>
      <c r="O1165" s="4" t="s">
        <v>2924</v>
      </c>
      <c r="P1165" s="4">
        <v>1.7408250000000001</v>
      </c>
      <c r="Q1165" s="4">
        <v>6.4318499999999998</v>
      </c>
      <c r="R1165" s="4" t="s">
        <v>2924</v>
      </c>
      <c r="S1165" s="3" t="s">
        <v>4902</v>
      </c>
      <c r="T1165" s="4">
        <v>57.63</v>
      </c>
      <c r="U1165" s="4">
        <v>2564.4340322399999</v>
      </c>
      <c r="V1165" s="10">
        <v>2904.9900320000002</v>
      </c>
      <c r="W1165" s="4">
        <v>0</v>
      </c>
      <c r="X1165" s="4">
        <v>84.66</v>
      </c>
      <c r="Y1165" s="4">
        <v>48.38</v>
      </c>
      <c r="Z1165" s="4">
        <v>7.4795590000000001</v>
      </c>
      <c r="AA1165" s="10">
        <v>7.2369495058000002</v>
      </c>
      <c r="AB1165" s="10">
        <v>7.0842040565</v>
      </c>
      <c r="AC1165" s="4">
        <v>1.465678</v>
      </c>
      <c r="AD1165" s="4">
        <v>1.3476213691453001</v>
      </c>
      <c r="AE1165" s="4">
        <v>1.3943427322996</v>
      </c>
      <c r="AF1165" s="4">
        <v>6.4318499999999998</v>
      </c>
      <c r="AG1165" s="4">
        <v>5.6451419199378003</v>
      </c>
      <c r="AH1165" s="4">
        <v>5.7196102224847003</v>
      </c>
      <c r="AI1165" s="4">
        <v>1.7408250000000001</v>
      </c>
      <c r="AJ1165" s="4">
        <v>1.7419819999999999</v>
      </c>
    </row>
    <row r="1166" spans="1:36" x14ac:dyDescent="0.3">
      <c r="A1166" s="1" t="s">
        <v>1160</v>
      </c>
      <c r="B1166" s="2">
        <v>4252469</v>
      </c>
      <c r="C1166" s="3" t="s">
        <v>2935</v>
      </c>
      <c r="D1166" s="4">
        <v>572.8298886</v>
      </c>
      <c r="E1166" s="3" t="s">
        <v>2930</v>
      </c>
      <c r="F1166" s="3" t="s">
        <v>2953</v>
      </c>
      <c r="G1166" s="3" t="s">
        <v>3101</v>
      </c>
      <c r="H1166" s="3" t="s">
        <v>3101</v>
      </c>
      <c r="I1166" s="3" t="s">
        <v>3484</v>
      </c>
      <c r="J1166" s="4">
        <v>6.3936060000000001</v>
      </c>
      <c r="K1166" s="4">
        <v>-12.704917999999999</v>
      </c>
      <c r="L1166" s="4">
        <v>4.1055720000000004</v>
      </c>
      <c r="M1166" s="4">
        <v>-3.1818179999999998</v>
      </c>
      <c r="N1166" s="4" t="s">
        <v>2924</v>
      </c>
      <c r="O1166" s="4" t="s">
        <v>2924</v>
      </c>
      <c r="P1166" s="4">
        <v>0.61404499999999995</v>
      </c>
      <c r="Q1166" s="4" t="s">
        <v>2934</v>
      </c>
      <c r="R1166" s="4" t="s">
        <v>2934</v>
      </c>
      <c r="S1166" s="3" t="s">
        <v>4903</v>
      </c>
      <c r="T1166" s="5">
        <v>10.65</v>
      </c>
      <c r="U1166" s="4">
        <v>572.8298886</v>
      </c>
      <c r="V1166" s="10" t="s">
        <v>2934</v>
      </c>
      <c r="W1166" s="4">
        <v>0</v>
      </c>
      <c r="X1166" s="4">
        <v>13.58</v>
      </c>
      <c r="Y1166" s="5">
        <v>7.7</v>
      </c>
      <c r="Z1166" s="4" t="s">
        <v>2924</v>
      </c>
      <c r="AA1166" s="10">
        <v>6.8059815950000004</v>
      </c>
      <c r="AB1166" s="10">
        <v>7.9370994185999999</v>
      </c>
      <c r="AC1166" s="4" t="s">
        <v>2934</v>
      </c>
      <c r="AD1166" s="4" t="s">
        <v>2934</v>
      </c>
      <c r="AE1166" s="4" t="s">
        <v>2934</v>
      </c>
      <c r="AF1166" s="4" t="s">
        <v>2934</v>
      </c>
      <c r="AG1166" s="4" t="s">
        <v>2934</v>
      </c>
      <c r="AH1166" s="4" t="s">
        <v>2934</v>
      </c>
      <c r="AI1166" s="4">
        <v>0.61404499999999995</v>
      </c>
      <c r="AJ1166" s="4">
        <v>1.0822069999999999</v>
      </c>
    </row>
    <row r="1167" spans="1:36" x14ac:dyDescent="0.3">
      <c r="A1167" s="1" t="s">
        <v>1161</v>
      </c>
      <c r="B1167" s="2">
        <v>4611941</v>
      </c>
      <c r="C1167" s="3" t="s">
        <v>2919</v>
      </c>
      <c r="D1167" s="4">
        <v>606.42809653999996</v>
      </c>
      <c r="E1167" s="3" t="s">
        <v>3093</v>
      </c>
      <c r="F1167" s="3" t="s">
        <v>3093</v>
      </c>
      <c r="G1167" s="3" t="s">
        <v>3094</v>
      </c>
      <c r="H1167" s="3" t="s">
        <v>3299</v>
      </c>
      <c r="I1167" s="3" t="s">
        <v>3485</v>
      </c>
      <c r="J1167" s="4">
        <v>-63.230105999999999</v>
      </c>
      <c r="K1167" s="4">
        <v>-29.420617</v>
      </c>
      <c r="L1167" s="4">
        <v>-13.786765000000001</v>
      </c>
      <c r="M1167" s="4">
        <v>-12.418301</v>
      </c>
      <c r="N1167" s="4" t="s">
        <v>2924</v>
      </c>
      <c r="O1167" s="4">
        <v>54.853800999999997</v>
      </c>
      <c r="P1167" s="4">
        <v>0.65525699999999998</v>
      </c>
      <c r="Q1167" s="4">
        <v>9.9161719999999995</v>
      </c>
      <c r="R1167" s="4">
        <v>22.586912000000002</v>
      </c>
      <c r="S1167" s="3" t="s">
        <v>4904</v>
      </c>
      <c r="T1167" s="4">
        <v>9.3800000000000008</v>
      </c>
      <c r="U1167" s="4">
        <v>606.42809653999996</v>
      </c>
      <c r="V1167" s="10">
        <v>1021.445096</v>
      </c>
      <c r="W1167" s="4">
        <v>0</v>
      </c>
      <c r="X1167" s="4">
        <v>26.055</v>
      </c>
      <c r="Y1167" s="4">
        <v>9.1199999999999992</v>
      </c>
      <c r="Z1167" s="4" t="s">
        <v>2924</v>
      </c>
      <c r="AA1167" s="10">
        <v>129.7372060857</v>
      </c>
      <c r="AB1167" s="10" t="s">
        <v>2924</v>
      </c>
      <c r="AC1167" s="4">
        <v>0.394812</v>
      </c>
      <c r="AD1167" s="4">
        <v>0.36973096762289998</v>
      </c>
      <c r="AE1167" s="4">
        <v>0.40603752333420001</v>
      </c>
      <c r="AF1167" s="4">
        <v>9.9161719999999995</v>
      </c>
      <c r="AG1167" s="4">
        <v>7.3832056906143997</v>
      </c>
      <c r="AH1167" s="4">
        <v>17.450427972754301</v>
      </c>
      <c r="AI1167" s="4">
        <v>0.65525699999999998</v>
      </c>
      <c r="AJ1167" s="4">
        <v>0.66861499999999996</v>
      </c>
    </row>
    <row r="1168" spans="1:36" x14ac:dyDescent="0.3">
      <c r="A1168" s="1" t="s">
        <v>1162</v>
      </c>
      <c r="B1168" s="2">
        <v>4040227</v>
      </c>
      <c r="C1168" s="3" t="s">
        <v>2956</v>
      </c>
      <c r="D1168" s="4">
        <v>508.93188892000001</v>
      </c>
      <c r="E1168" s="3" t="s">
        <v>2930</v>
      </c>
      <c r="F1168" s="3" t="s">
        <v>2931</v>
      </c>
      <c r="G1168" s="3" t="s">
        <v>2931</v>
      </c>
      <c r="H1168" s="3" t="s">
        <v>2932</v>
      </c>
      <c r="I1168" s="3" t="s">
        <v>3216</v>
      </c>
      <c r="J1168" s="4">
        <v>-2.5114160000000001</v>
      </c>
      <c r="K1168" s="4">
        <v>-2.7334849999999999</v>
      </c>
      <c r="L1168" s="4">
        <v>-4.2600899999999999</v>
      </c>
      <c r="M1168" s="4">
        <v>-4.6875</v>
      </c>
      <c r="N1168" s="4">
        <v>20.613793103448302</v>
      </c>
      <c r="O1168" s="4">
        <v>25.946180999999999</v>
      </c>
      <c r="P1168" s="4">
        <v>2.3529870000000002</v>
      </c>
      <c r="Q1168" s="4" t="s">
        <v>2934</v>
      </c>
      <c r="R1168" s="4" t="s">
        <v>2934</v>
      </c>
      <c r="S1168" s="3" t="s">
        <v>4905</v>
      </c>
      <c r="T1168" s="4">
        <v>29.89</v>
      </c>
      <c r="U1168" s="4">
        <v>508.93188892000001</v>
      </c>
      <c r="V1168" s="10" t="s">
        <v>2934</v>
      </c>
      <c r="W1168" s="4">
        <v>1.2044161927065899</v>
      </c>
      <c r="X1168" s="4">
        <v>37.25</v>
      </c>
      <c r="Y1168" s="4">
        <v>24.1</v>
      </c>
      <c r="Z1168" s="4">
        <v>20.756944000000001</v>
      </c>
      <c r="AA1168" s="10" t="s">
        <v>2934</v>
      </c>
      <c r="AB1168" s="10" t="s">
        <v>2934</v>
      </c>
      <c r="AC1168" s="4" t="s">
        <v>2934</v>
      </c>
      <c r="AD1168" s="4" t="s">
        <v>2934</v>
      </c>
      <c r="AE1168" s="4" t="s">
        <v>2934</v>
      </c>
      <c r="AF1168" s="4" t="s">
        <v>2934</v>
      </c>
      <c r="AG1168" s="4" t="s">
        <v>2934</v>
      </c>
      <c r="AH1168" s="4" t="s">
        <v>2934</v>
      </c>
      <c r="AI1168" s="4">
        <v>2.3529870000000002</v>
      </c>
      <c r="AJ1168" s="4">
        <v>2.3529870000000002</v>
      </c>
    </row>
    <row r="1169" spans="1:36" x14ac:dyDescent="0.3">
      <c r="A1169" s="1" t="s">
        <v>1163</v>
      </c>
      <c r="B1169" s="2">
        <v>108606569</v>
      </c>
      <c r="C1169" s="3" t="s">
        <v>2935</v>
      </c>
      <c r="D1169" s="4">
        <v>423.06294575999999</v>
      </c>
      <c r="E1169" s="3" t="s">
        <v>3093</v>
      </c>
      <c r="F1169" s="3" t="s">
        <v>3093</v>
      </c>
      <c r="G1169" s="3" t="s">
        <v>3094</v>
      </c>
      <c r="H1169" s="3" t="s">
        <v>3147</v>
      </c>
      <c r="I1169" s="3" t="s">
        <v>3148</v>
      </c>
      <c r="J1169" s="4">
        <v>25.308641999999999</v>
      </c>
      <c r="K1169" s="4">
        <v>-18.8</v>
      </c>
      <c r="L1169" s="4">
        <v>-13.371266</v>
      </c>
      <c r="M1169" s="4">
        <v>-9.1044780000000003</v>
      </c>
      <c r="N1169" s="4">
        <v>15.151539</v>
      </c>
      <c r="O1169" s="4">
        <v>36.565713000000002</v>
      </c>
      <c r="P1169" s="4">
        <v>0.769841</v>
      </c>
      <c r="Q1169" s="4">
        <v>4.3335220000000003</v>
      </c>
      <c r="R1169" s="4">
        <v>12.927866</v>
      </c>
      <c r="S1169" s="3" t="s">
        <v>4906</v>
      </c>
      <c r="T1169" s="4">
        <v>6.09</v>
      </c>
      <c r="U1169" s="4">
        <v>423.06294575999999</v>
      </c>
      <c r="V1169" s="10">
        <v>631.59175500000003</v>
      </c>
      <c r="W1169" s="4">
        <v>0</v>
      </c>
      <c r="X1169" s="5">
        <v>8.1599000000000004</v>
      </c>
      <c r="Y1169" s="4">
        <v>4.68</v>
      </c>
      <c r="Z1169" s="4">
        <v>15.151539</v>
      </c>
      <c r="AA1169" s="10">
        <v>4.2853324845868004</v>
      </c>
      <c r="AB1169" s="10">
        <v>9.0234964947535001</v>
      </c>
      <c r="AC1169" s="4">
        <v>1.1455299999999999</v>
      </c>
      <c r="AD1169" s="4">
        <v>0.81248506060079995</v>
      </c>
      <c r="AE1169" s="4" t="s">
        <v>2934</v>
      </c>
      <c r="AF1169" s="4">
        <v>4.3335220000000003</v>
      </c>
      <c r="AG1169" s="4" t="s">
        <v>2934</v>
      </c>
      <c r="AH1169" s="4">
        <v>3.9485343909494</v>
      </c>
      <c r="AI1169" s="4">
        <v>0.769841</v>
      </c>
      <c r="AJ1169" s="4">
        <v>0.769841</v>
      </c>
    </row>
    <row r="1170" spans="1:36" x14ac:dyDescent="0.3">
      <c r="A1170" s="1" t="s">
        <v>1164</v>
      </c>
      <c r="B1170" s="2">
        <v>4150752</v>
      </c>
      <c r="C1170" s="3" t="s">
        <v>2919</v>
      </c>
      <c r="D1170" s="4" t="s">
        <v>2934</v>
      </c>
      <c r="E1170" s="3" t="s">
        <v>2930</v>
      </c>
      <c r="F1170" s="3" t="s">
        <v>2957</v>
      </c>
      <c r="G1170" s="3" t="s">
        <v>2957</v>
      </c>
      <c r="H1170" s="3" t="s">
        <v>3281</v>
      </c>
      <c r="I1170" s="3" t="s">
        <v>3282</v>
      </c>
      <c r="J1170" s="4">
        <v>22.46696</v>
      </c>
      <c r="K1170" s="4">
        <v>-1.836158</v>
      </c>
      <c r="L1170" s="4">
        <v>-5.5706519999999999</v>
      </c>
      <c r="M1170" s="4">
        <v>-4.9897470000000004</v>
      </c>
      <c r="N1170" s="4">
        <v>5.5158730158730203</v>
      </c>
      <c r="O1170" s="4" t="s">
        <v>2934</v>
      </c>
      <c r="P1170" s="4" t="s">
        <v>2934</v>
      </c>
      <c r="Q1170" s="4" t="s">
        <v>2934</v>
      </c>
      <c r="R1170" s="4" t="s">
        <v>2934</v>
      </c>
      <c r="S1170" s="3" t="s">
        <v>4907</v>
      </c>
      <c r="T1170" s="4">
        <v>13.9</v>
      </c>
      <c r="U1170" s="4" t="s">
        <v>2934</v>
      </c>
      <c r="V1170" s="10" t="s">
        <v>2934</v>
      </c>
      <c r="W1170" s="4">
        <v>0</v>
      </c>
      <c r="X1170" s="4">
        <v>15.82</v>
      </c>
      <c r="Y1170" s="5">
        <v>10.95</v>
      </c>
      <c r="Z1170" s="4" t="s">
        <v>2934</v>
      </c>
      <c r="AA1170" s="10">
        <v>4.6505171097</v>
      </c>
      <c r="AB1170" s="10">
        <v>4.6505171097</v>
      </c>
      <c r="AC1170" s="4" t="s">
        <v>2934</v>
      </c>
      <c r="AD1170" s="4" t="s">
        <v>2934</v>
      </c>
      <c r="AE1170" s="4" t="s">
        <v>2934</v>
      </c>
      <c r="AF1170" s="4" t="s">
        <v>2934</v>
      </c>
      <c r="AG1170" s="4" t="s">
        <v>2934</v>
      </c>
      <c r="AH1170" s="4" t="s">
        <v>2934</v>
      </c>
      <c r="AI1170" s="4" t="s">
        <v>2934</v>
      </c>
      <c r="AJ1170" s="4" t="s">
        <v>2934</v>
      </c>
    </row>
    <row r="1171" spans="1:36" x14ac:dyDescent="0.3">
      <c r="A1171" s="1" t="s">
        <v>1165</v>
      </c>
      <c r="B1171" s="2">
        <v>4982540</v>
      </c>
      <c r="C1171" s="3" t="s">
        <v>2935</v>
      </c>
      <c r="D1171" s="4">
        <v>2989.6641481400002</v>
      </c>
      <c r="E1171" s="3" t="s">
        <v>3031</v>
      </c>
      <c r="F1171" s="3" t="s">
        <v>3031</v>
      </c>
      <c r="G1171" s="3" t="s">
        <v>3115</v>
      </c>
      <c r="H1171" s="3" t="s">
        <v>3161</v>
      </c>
      <c r="I1171" s="3" t="s">
        <v>3486</v>
      </c>
      <c r="J1171" s="4">
        <v>-8.7305189999999993</v>
      </c>
      <c r="K1171" s="4">
        <v>-4.1474650000000004</v>
      </c>
      <c r="L1171" s="4">
        <v>-13.618789</v>
      </c>
      <c r="M1171" s="4">
        <v>-9.4430270000000007</v>
      </c>
      <c r="N1171" s="4">
        <v>10.886122</v>
      </c>
      <c r="O1171" s="4">
        <v>16.760211000000002</v>
      </c>
      <c r="P1171" s="4">
        <v>1.3687320000000001</v>
      </c>
      <c r="Q1171" s="4">
        <v>7.8225680000000004</v>
      </c>
      <c r="R1171" s="4">
        <v>25.219466000000001</v>
      </c>
      <c r="S1171" s="3" t="s">
        <v>4908</v>
      </c>
      <c r="T1171" s="4">
        <v>60.32</v>
      </c>
      <c r="U1171" s="4">
        <v>2989.6641481400002</v>
      </c>
      <c r="V1171" s="10">
        <v>5984.2641480000002</v>
      </c>
      <c r="W1171" s="4">
        <v>3.5809018567639299</v>
      </c>
      <c r="X1171" s="4">
        <v>73.16</v>
      </c>
      <c r="Y1171" s="4">
        <v>55.95</v>
      </c>
      <c r="Z1171" s="4">
        <v>10.886122</v>
      </c>
      <c r="AA1171" s="10">
        <v>13.898617511499999</v>
      </c>
      <c r="AB1171" s="10">
        <v>13.898617511499999</v>
      </c>
      <c r="AC1171" s="4">
        <v>1.0984130000000001</v>
      </c>
      <c r="AD1171" s="4">
        <v>1.1231453090275001</v>
      </c>
      <c r="AE1171" s="4">
        <v>1.1231453090275001</v>
      </c>
      <c r="AF1171" s="4">
        <v>7.8225680000000004</v>
      </c>
      <c r="AG1171" s="4">
        <v>8.1647804655117007</v>
      </c>
      <c r="AH1171" s="4">
        <v>8.1647804655117007</v>
      </c>
      <c r="AI1171" s="4">
        <v>1.3687320000000001</v>
      </c>
      <c r="AJ1171" s="4" t="s">
        <v>2924</v>
      </c>
    </row>
    <row r="1172" spans="1:36" x14ac:dyDescent="0.3">
      <c r="A1172" s="1" t="s">
        <v>1166</v>
      </c>
      <c r="B1172" s="2">
        <v>5149304</v>
      </c>
      <c r="C1172" s="3" t="s">
        <v>2956</v>
      </c>
      <c r="D1172" s="4">
        <v>1710.3148564999999</v>
      </c>
      <c r="E1172" s="3" t="s">
        <v>2945</v>
      </c>
      <c r="F1172" s="3" t="s">
        <v>2946</v>
      </c>
      <c r="G1172" s="3" t="s">
        <v>2984</v>
      </c>
      <c r="H1172" s="3" t="s">
        <v>2985</v>
      </c>
      <c r="I1172" s="3" t="s">
        <v>3487</v>
      </c>
      <c r="J1172" s="4">
        <v>48.443156999999999</v>
      </c>
      <c r="K1172" s="4">
        <v>54.251317</v>
      </c>
      <c r="L1172" s="4">
        <v>21.951219999999999</v>
      </c>
      <c r="M1172" s="4">
        <v>7.2175729999999998</v>
      </c>
      <c r="N1172" s="4" t="s">
        <v>2924</v>
      </c>
      <c r="O1172" s="4">
        <v>81.027668000000006</v>
      </c>
      <c r="P1172" s="4">
        <v>3.930968</v>
      </c>
      <c r="Q1172" s="4">
        <v>83.825592</v>
      </c>
      <c r="R1172" s="4">
        <v>74.250416000000001</v>
      </c>
      <c r="S1172" s="3" t="s">
        <v>4909</v>
      </c>
      <c r="T1172" s="4">
        <v>20.5</v>
      </c>
      <c r="U1172" s="4">
        <v>1710.3148564999999</v>
      </c>
      <c r="V1172" s="10">
        <v>1490.5028560000001</v>
      </c>
      <c r="W1172" s="4">
        <v>0</v>
      </c>
      <c r="X1172" s="4">
        <v>20.92</v>
      </c>
      <c r="Y1172" s="5">
        <v>9.07</v>
      </c>
      <c r="Z1172" s="4" t="s">
        <v>2924</v>
      </c>
      <c r="AA1172" s="10">
        <v>52.004058853300002</v>
      </c>
      <c r="AB1172" s="10">
        <v>59.449583852899998</v>
      </c>
      <c r="AC1172" s="4">
        <v>4.5392619999999999</v>
      </c>
      <c r="AD1172" s="4">
        <v>3.8007857985269</v>
      </c>
      <c r="AE1172" s="4">
        <v>4.3026355028090997</v>
      </c>
      <c r="AF1172" s="4">
        <v>83.825592</v>
      </c>
      <c r="AG1172" s="4">
        <v>25.3645192832942</v>
      </c>
      <c r="AH1172" s="4">
        <v>28.976563652474798</v>
      </c>
      <c r="AI1172" s="4">
        <v>3.930968</v>
      </c>
      <c r="AJ1172" s="4">
        <v>5.6944439999999998</v>
      </c>
    </row>
    <row r="1173" spans="1:36" x14ac:dyDescent="0.3">
      <c r="A1173" s="1" t="s">
        <v>1167</v>
      </c>
      <c r="B1173" s="2">
        <v>4987594</v>
      </c>
      <c r="C1173" s="3" t="s">
        <v>2935</v>
      </c>
      <c r="D1173" s="4">
        <v>3482.0440155599999</v>
      </c>
      <c r="E1173" s="3" t="s">
        <v>2936</v>
      </c>
      <c r="F1173" s="3" t="s">
        <v>2937</v>
      </c>
      <c r="G1173" s="3" t="s">
        <v>2943</v>
      </c>
      <c r="H1173" s="3" t="s">
        <v>2943</v>
      </c>
      <c r="I1173" s="3" t="s">
        <v>3488</v>
      </c>
      <c r="J1173" s="4">
        <v>21.582374000000002</v>
      </c>
      <c r="K1173" s="4">
        <v>7.3070120000000003</v>
      </c>
      <c r="L1173" s="4">
        <v>-8.22729</v>
      </c>
      <c r="M1173" s="4">
        <v>-7.1983689999999996</v>
      </c>
      <c r="N1173" s="4">
        <v>17.219857999999999</v>
      </c>
      <c r="O1173" s="4">
        <v>11.219963</v>
      </c>
      <c r="P1173" s="4">
        <v>15.640971</v>
      </c>
      <c r="Q1173" s="4">
        <v>9.0214259999999999</v>
      </c>
      <c r="R1173" s="4">
        <v>14.667735</v>
      </c>
      <c r="S1173" s="3" t="s">
        <v>4910</v>
      </c>
      <c r="T1173" s="4">
        <v>72.84</v>
      </c>
      <c r="U1173" s="4">
        <v>3482.0440155599999</v>
      </c>
      <c r="V1173" s="10">
        <v>5074.0920150000002</v>
      </c>
      <c r="W1173" s="4">
        <v>0.98846787479406895</v>
      </c>
      <c r="X1173" s="4">
        <v>86.73</v>
      </c>
      <c r="Y1173" s="4">
        <v>55.01</v>
      </c>
      <c r="Z1173" s="4">
        <v>17.219857999999999</v>
      </c>
      <c r="AA1173" s="10">
        <v>13.162269606000001</v>
      </c>
      <c r="AB1173" s="10">
        <v>13.162269606000001</v>
      </c>
      <c r="AC1173" s="4">
        <v>1.934078</v>
      </c>
      <c r="AD1173" s="4">
        <v>1.9341221192622999</v>
      </c>
      <c r="AE1173" s="4">
        <v>1.9341221192622999</v>
      </c>
      <c r="AF1173" s="4">
        <v>9.0214259999999999</v>
      </c>
      <c r="AG1173" s="4">
        <v>9.5525806278533008</v>
      </c>
      <c r="AH1173" s="4">
        <v>9.5525806278533008</v>
      </c>
      <c r="AI1173" s="4">
        <v>15.640971</v>
      </c>
      <c r="AJ1173" s="4" t="s">
        <v>2924</v>
      </c>
    </row>
    <row r="1174" spans="1:36" x14ac:dyDescent="0.3">
      <c r="A1174" s="1" t="s">
        <v>1168</v>
      </c>
      <c r="B1174" s="2">
        <v>5264620</v>
      </c>
      <c r="C1174" s="3" t="s">
        <v>2935</v>
      </c>
      <c r="D1174" s="4">
        <v>3057.16048821</v>
      </c>
      <c r="E1174" s="3" t="s">
        <v>3102</v>
      </c>
      <c r="F1174" s="3" t="s">
        <v>3103</v>
      </c>
      <c r="G1174" s="3" t="s">
        <v>3104</v>
      </c>
      <c r="H1174" s="3" t="s">
        <v>3104</v>
      </c>
      <c r="I1174" s="3" t="s">
        <v>2949</v>
      </c>
      <c r="J1174" s="4">
        <v>104.60992899999999</v>
      </c>
      <c r="K1174" s="4">
        <v>44.732441999999999</v>
      </c>
      <c r="L1174" s="4">
        <v>17.915531000000001</v>
      </c>
      <c r="M1174" s="4">
        <v>9.9745869999999996</v>
      </c>
      <c r="N1174" s="4" t="s">
        <v>2924</v>
      </c>
      <c r="O1174" s="4">
        <v>41.214286000000001</v>
      </c>
      <c r="P1174" s="4" t="s">
        <v>2924</v>
      </c>
      <c r="Q1174" s="4">
        <v>30.520630000000001</v>
      </c>
      <c r="R1174" s="4">
        <v>36.621080999999997</v>
      </c>
      <c r="S1174" s="3" t="s">
        <v>4911</v>
      </c>
      <c r="T1174" s="4">
        <v>17.309999999999999</v>
      </c>
      <c r="U1174" s="4">
        <v>3057.16048821</v>
      </c>
      <c r="V1174" s="10">
        <v>3315.4254879999999</v>
      </c>
      <c r="W1174" s="4">
        <v>0</v>
      </c>
      <c r="X1174" s="4">
        <v>17.715</v>
      </c>
      <c r="Y1174" s="5">
        <v>7.93</v>
      </c>
      <c r="Z1174" s="4" t="s">
        <v>2924</v>
      </c>
      <c r="AA1174" s="10">
        <v>42.740740740699998</v>
      </c>
      <c r="AB1174" s="10" t="s">
        <v>2934</v>
      </c>
      <c r="AC1174" s="4">
        <v>10.389894</v>
      </c>
      <c r="AD1174" s="4">
        <v>8.3876745797529999</v>
      </c>
      <c r="AE1174" s="4">
        <v>9.8092486177464995</v>
      </c>
      <c r="AF1174" s="4">
        <v>30.520630000000001</v>
      </c>
      <c r="AG1174" s="4">
        <v>19.646965854814798</v>
      </c>
      <c r="AH1174" s="4">
        <v>22.718391401695602</v>
      </c>
      <c r="AI1174" s="4" t="s">
        <v>2924</v>
      </c>
      <c r="AJ1174" s="4" t="s">
        <v>2924</v>
      </c>
    </row>
    <row r="1175" spans="1:36" x14ac:dyDescent="0.3">
      <c r="A1175" s="1" t="s">
        <v>1169</v>
      </c>
      <c r="B1175" s="2">
        <v>5033015</v>
      </c>
      <c r="C1175" s="3" t="s">
        <v>2919</v>
      </c>
      <c r="D1175" s="4">
        <v>1625.0913864500001</v>
      </c>
      <c r="E1175" s="3" t="s">
        <v>3006</v>
      </c>
      <c r="F1175" s="3" t="s">
        <v>3070</v>
      </c>
      <c r="G1175" s="3" t="s">
        <v>3070</v>
      </c>
      <c r="H1175" s="3" t="s">
        <v>3071</v>
      </c>
      <c r="I1175" s="3" t="s">
        <v>3489</v>
      </c>
      <c r="J1175" s="4">
        <v>-38.874679999999998</v>
      </c>
      <c r="K1175" s="4">
        <v>4.7589230000000002</v>
      </c>
      <c r="L1175" s="4">
        <v>-9.2733190000000008</v>
      </c>
      <c r="M1175" s="4">
        <v>-12.454212999999999</v>
      </c>
      <c r="N1175" s="4">
        <v>32.803922</v>
      </c>
      <c r="O1175" s="4" t="s">
        <v>2924</v>
      </c>
      <c r="P1175" s="4">
        <v>1.3460460000000001</v>
      </c>
      <c r="Q1175" s="4">
        <v>7.1157510000000004</v>
      </c>
      <c r="R1175" s="4" t="s">
        <v>2924</v>
      </c>
      <c r="S1175" s="3" t="s">
        <v>4912</v>
      </c>
      <c r="T1175" s="4">
        <v>16.73</v>
      </c>
      <c r="U1175" s="4">
        <v>1625.0913864500001</v>
      </c>
      <c r="V1175" s="10">
        <v>3138.0943860000002</v>
      </c>
      <c r="W1175" s="4">
        <v>0</v>
      </c>
      <c r="X1175" s="4">
        <v>29.19</v>
      </c>
      <c r="Y1175" s="4">
        <v>13.6</v>
      </c>
      <c r="Z1175" s="4">
        <v>32.803922</v>
      </c>
      <c r="AA1175" s="10">
        <v>18.938193343799998</v>
      </c>
      <c r="AB1175" s="10">
        <v>21.299078270599999</v>
      </c>
      <c r="AC1175" s="4">
        <v>0.736043</v>
      </c>
      <c r="AD1175" s="4">
        <v>0.67604626128580003</v>
      </c>
      <c r="AE1175" s="4">
        <v>0.71979676991209995</v>
      </c>
      <c r="AF1175" s="4">
        <v>7.1157510000000004</v>
      </c>
      <c r="AG1175" s="4">
        <v>11.574631391536499</v>
      </c>
      <c r="AH1175" s="4">
        <v>13.104615475458999</v>
      </c>
      <c r="AI1175" s="4">
        <v>1.3460460000000001</v>
      </c>
      <c r="AJ1175" s="4">
        <v>4.4341369999999998</v>
      </c>
    </row>
    <row r="1176" spans="1:36" x14ac:dyDescent="0.3">
      <c r="A1176" s="1" t="s">
        <v>1170</v>
      </c>
      <c r="B1176" s="2">
        <v>4186601</v>
      </c>
      <c r="C1176" s="3" t="s">
        <v>2935</v>
      </c>
      <c r="D1176" s="4">
        <v>5459.58944668</v>
      </c>
      <c r="E1176" s="3" t="s">
        <v>2925</v>
      </c>
      <c r="F1176" s="3" t="s">
        <v>2926</v>
      </c>
      <c r="G1176" s="3" t="s">
        <v>2927</v>
      </c>
      <c r="H1176" s="3" t="s">
        <v>3024</v>
      </c>
      <c r="I1176" s="3" t="s">
        <v>3186</v>
      </c>
      <c r="J1176" s="4">
        <v>40.15551</v>
      </c>
      <c r="K1176" s="4">
        <v>9.6665539999999996</v>
      </c>
      <c r="L1176" s="4">
        <v>4.5453409999999996</v>
      </c>
      <c r="M1176" s="5">
        <v>-1.6647160000000001</v>
      </c>
      <c r="N1176" s="4">
        <v>11.207803</v>
      </c>
      <c r="O1176" s="4" t="s">
        <v>2924</v>
      </c>
      <c r="P1176" s="4">
        <v>1.837307</v>
      </c>
      <c r="Q1176" s="4">
        <v>9.7960709999999995</v>
      </c>
      <c r="R1176" s="4" t="s">
        <v>2924</v>
      </c>
      <c r="S1176" s="3" t="s">
        <v>4913</v>
      </c>
      <c r="T1176" s="4">
        <v>419.99</v>
      </c>
      <c r="U1176" s="4">
        <v>5459.58944668</v>
      </c>
      <c r="V1176" s="10">
        <v>10871.189446</v>
      </c>
      <c r="W1176" s="4">
        <v>0.44762970546917802</v>
      </c>
      <c r="X1176" s="4">
        <v>440.32</v>
      </c>
      <c r="Y1176" s="4">
        <v>255.73</v>
      </c>
      <c r="Z1176" s="4">
        <v>11.187799999999999</v>
      </c>
      <c r="AA1176" s="10">
        <v>10.5478216973</v>
      </c>
      <c r="AB1176" s="10">
        <v>10.929691265300001</v>
      </c>
      <c r="AC1176" s="4">
        <v>0.57616500000000004</v>
      </c>
      <c r="AD1176" s="4">
        <v>0.50093131678580005</v>
      </c>
      <c r="AE1176" s="4">
        <v>0.55579618768979999</v>
      </c>
      <c r="AF1176" s="4">
        <v>9.7960709999999995</v>
      </c>
      <c r="AG1176" s="4">
        <v>10.514744852860501</v>
      </c>
      <c r="AH1176" s="4">
        <v>11.4306198710508</v>
      </c>
      <c r="AI1176" s="4">
        <v>1.837307</v>
      </c>
      <c r="AJ1176" s="4" t="s">
        <v>2924</v>
      </c>
    </row>
    <row r="1177" spans="1:36" x14ac:dyDescent="0.3">
      <c r="A1177" s="1" t="s">
        <v>1171</v>
      </c>
      <c r="B1177" s="2">
        <v>4984540</v>
      </c>
      <c r="C1177" s="3" t="s">
        <v>2970</v>
      </c>
      <c r="D1177" s="4">
        <v>4077.14857368</v>
      </c>
      <c r="E1177" s="3" t="s">
        <v>3031</v>
      </c>
      <c r="F1177" s="3" t="s">
        <v>3031</v>
      </c>
      <c r="G1177" s="3" t="s">
        <v>3051</v>
      </c>
      <c r="H1177" s="3" t="s">
        <v>3079</v>
      </c>
      <c r="I1177" s="3" t="s">
        <v>3194</v>
      </c>
      <c r="J1177" s="4">
        <v>-16.603774000000001</v>
      </c>
      <c r="K1177" s="4">
        <v>-7.1103329999999998</v>
      </c>
      <c r="L1177" s="4">
        <v>-3.3879779999999999</v>
      </c>
      <c r="M1177" s="4">
        <v>0.874857</v>
      </c>
      <c r="N1177" s="4">
        <v>8.8373069999999991</v>
      </c>
      <c r="O1177" s="4">
        <v>21.851939999999999</v>
      </c>
      <c r="P1177" s="4">
        <v>1.3906810000000001</v>
      </c>
      <c r="Q1177" s="4">
        <v>8.1444130000000001</v>
      </c>
      <c r="R1177" s="4">
        <v>16.154032999999998</v>
      </c>
      <c r="S1177" s="3" t="s">
        <v>4914</v>
      </c>
      <c r="T1177" s="4">
        <v>26.52</v>
      </c>
      <c r="U1177" s="4">
        <v>4077.14857368</v>
      </c>
      <c r="V1177" s="10">
        <v>2635.3143030000001</v>
      </c>
      <c r="W1177" s="4">
        <v>0</v>
      </c>
      <c r="X1177" s="4">
        <v>34</v>
      </c>
      <c r="Y1177" s="4">
        <v>25</v>
      </c>
      <c r="Z1177" s="4">
        <v>8.8373069999999991</v>
      </c>
      <c r="AA1177" s="10" t="s">
        <v>2934</v>
      </c>
      <c r="AB1177" s="10" t="s">
        <v>2934</v>
      </c>
      <c r="AC1177" s="4">
        <v>1.537487</v>
      </c>
      <c r="AD1177" s="4">
        <v>1.4338509111641999</v>
      </c>
      <c r="AE1177" s="4">
        <v>1.4138733379531001</v>
      </c>
      <c r="AF1177" s="4">
        <v>8.1444130000000001</v>
      </c>
      <c r="AG1177" s="4">
        <v>7.4627725949701</v>
      </c>
      <c r="AH1177" s="4">
        <v>7.0961144486911998</v>
      </c>
      <c r="AI1177" s="4">
        <v>1.3906810000000001</v>
      </c>
      <c r="AJ1177" s="4">
        <v>1.448204</v>
      </c>
    </row>
    <row r="1178" spans="1:36" x14ac:dyDescent="0.3">
      <c r="A1178" s="1" t="s">
        <v>1172</v>
      </c>
      <c r="B1178" s="2">
        <v>5273761</v>
      </c>
      <c r="C1178" s="3" t="s">
        <v>2919</v>
      </c>
      <c r="D1178" s="4">
        <v>3912.9745620399999</v>
      </c>
      <c r="E1178" s="3" t="s">
        <v>2920</v>
      </c>
      <c r="F1178" s="3" t="s">
        <v>2960</v>
      </c>
      <c r="G1178" s="3" t="s">
        <v>2973</v>
      </c>
      <c r="H1178" s="3" t="s">
        <v>3004</v>
      </c>
      <c r="I1178" s="3" t="s">
        <v>2923</v>
      </c>
      <c r="J1178" s="4">
        <v>10.156522000000001</v>
      </c>
      <c r="K1178" s="4">
        <v>26.225587999999998</v>
      </c>
      <c r="L1178" s="4">
        <v>3.226858</v>
      </c>
      <c r="M1178" s="4">
        <v>-8.8895280000000003</v>
      </c>
      <c r="N1178" s="4" t="s">
        <v>2924</v>
      </c>
      <c r="O1178" s="4" t="s">
        <v>2924</v>
      </c>
      <c r="P1178" s="4" t="s">
        <v>2924</v>
      </c>
      <c r="Q1178" s="4" t="s">
        <v>2924</v>
      </c>
      <c r="R1178" s="4" t="s">
        <v>2924</v>
      </c>
      <c r="S1178" s="3" t="s">
        <v>4915</v>
      </c>
      <c r="T1178" s="4">
        <v>31.67</v>
      </c>
      <c r="U1178" s="4">
        <v>3912.9745620399999</v>
      </c>
      <c r="V1178" s="10">
        <v>4325.3865619999997</v>
      </c>
      <c r="W1178" s="4">
        <v>0</v>
      </c>
      <c r="X1178" s="4">
        <v>38.53</v>
      </c>
      <c r="Y1178" s="4">
        <v>15.81</v>
      </c>
      <c r="Z1178" s="4" t="s">
        <v>2924</v>
      </c>
      <c r="AA1178" s="10" t="s">
        <v>2924</v>
      </c>
      <c r="AB1178" s="10" t="s">
        <v>2924</v>
      </c>
      <c r="AC1178" s="4">
        <v>6.2482470000000001</v>
      </c>
      <c r="AD1178" s="4">
        <v>5.3731376592853</v>
      </c>
      <c r="AE1178" s="4">
        <v>5.9749774587355997</v>
      </c>
      <c r="AF1178" s="4" t="s">
        <v>2924</v>
      </c>
      <c r="AG1178" s="4" t="s">
        <v>2924</v>
      </c>
      <c r="AH1178" s="4" t="s">
        <v>2924</v>
      </c>
      <c r="AI1178" s="4" t="s">
        <v>2924</v>
      </c>
      <c r="AJ1178" s="4" t="s">
        <v>2924</v>
      </c>
    </row>
    <row r="1179" spans="1:36" x14ac:dyDescent="0.3">
      <c r="A1179" s="1" t="s">
        <v>1173</v>
      </c>
      <c r="B1179" s="2">
        <v>5101543</v>
      </c>
      <c r="C1179" s="3" t="s">
        <v>2935</v>
      </c>
      <c r="D1179" s="4">
        <v>1355.12950712</v>
      </c>
      <c r="E1179" s="3" t="s">
        <v>3006</v>
      </c>
      <c r="F1179" s="3" t="s">
        <v>3070</v>
      </c>
      <c r="G1179" s="3" t="s">
        <v>3070</v>
      </c>
      <c r="H1179" s="3" t="s">
        <v>3490</v>
      </c>
      <c r="I1179" s="3" t="s">
        <v>3491</v>
      </c>
      <c r="J1179" s="4">
        <v>33.8125</v>
      </c>
      <c r="K1179" s="4">
        <v>33.8125</v>
      </c>
      <c r="L1179" s="4">
        <v>0.65820400000000001</v>
      </c>
      <c r="M1179" s="4">
        <v>-7.9139790000000003</v>
      </c>
      <c r="N1179" s="4" t="s">
        <v>2924</v>
      </c>
      <c r="O1179" s="4">
        <v>38.096085000000002</v>
      </c>
      <c r="P1179" s="4">
        <v>10.625310000000001</v>
      </c>
      <c r="Q1179" s="4" t="s">
        <v>2924</v>
      </c>
      <c r="R1179" s="4" t="s">
        <v>2934</v>
      </c>
      <c r="S1179" s="3" t="s">
        <v>4916</v>
      </c>
      <c r="T1179" s="4">
        <v>21.41</v>
      </c>
      <c r="U1179" s="4">
        <v>1355.12950712</v>
      </c>
      <c r="V1179" s="10">
        <v>1399.1405070000001</v>
      </c>
      <c r="W1179" s="4">
        <v>0</v>
      </c>
      <c r="X1179" s="4">
        <v>25.734999999999999</v>
      </c>
      <c r="Y1179" s="4">
        <v>14.16</v>
      </c>
      <c r="Z1179" s="4" t="s">
        <v>2924</v>
      </c>
      <c r="AA1179" s="10">
        <v>25.693027721100002</v>
      </c>
      <c r="AB1179" s="10" t="s">
        <v>2934</v>
      </c>
      <c r="AC1179" s="4">
        <v>1.19492</v>
      </c>
      <c r="AD1179" s="4">
        <v>1.0796087154795</v>
      </c>
      <c r="AE1179" s="4">
        <v>1.1559501723312</v>
      </c>
      <c r="AF1179" s="4" t="s">
        <v>2924</v>
      </c>
      <c r="AG1179" s="4">
        <v>15.193681051614201</v>
      </c>
      <c r="AH1179" s="4">
        <v>16.104904884130601</v>
      </c>
      <c r="AI1179" s="4">
        <v>10.625310000000001</v>
      </c>
      <c r="AJ1179" s="4">
        <v>30.805755000000001</v>
      </c>
    </row>
    <row r="1180" spans="1:36" x14ac:dyDescent="0.3">
      <c r="A1180" s="1" t="s">
        <v>1174</v>
      </c>
      <c r="B1180" s="2">
        <v>4910854</v>
      </c>
      <c r="C1180" s="3" t="s">
        <v>2935</v>
      </c>
      <c r="D1180" s="4">
        <v>740.9785104</v>
      </c>
      <c r="E1180" s="3" t="s">
        <v>2925</v>
      </c>
      <c r="F1180" s="3" t="s">
        <v>2926</v>
      </c>
      <c r="G1180" s="3" t="s">
        <v>2927</v>
      </c>
      <c r="H1180" s="3" t="s">
        <v>2964</v>
      </c>
      <c r="I1180" s="3" t="s">
        <v>3126</v>
      </c>
      <c r="J1180" s="4">
        <v>-40.446649999999998</v>
      </c>
      <c r="K1180" s="4">
        <v>-25.311202999999999</v>
      </c>
      <c r="L1180" s="4">
        <v>-11.111110999999999</v>
      </c>
      <c r="M1180" s="4">
        <v>-6.0665360000000002</v>
      </c>
      <c r="N1180" s="4">
        <v>8.1540199999999992</v>
      </c>
      <c r="O1180" s="4">
        <v>5.2766580000000003</v>
      </c>
      <c r="P1180" s="4">
        <v>1.643648</v>
      </c>
      <c r="Q1180" s="4">
        <v>3.3425859999999998</v>
      </c>
      <c r="R1180" s="4">
        <v>30.316182000000001</v>
      </c>
      <c r="S1180" s="3" t="s">
        <v>4917</v>
      </c>
      <c r="T1180" s="4">
        <v>14.4</v>
      </c>
      <c r="U1180" s="4">
        <v>740.9785104</v>
      </c>
      <c r="V1180" s="10">
        <v>2112.7385100000001</v>
      </c>
      <c r="W1180" s="4">
        <v>8.3333333333333304</v>
      </c>
      <c r="X1180" s="4">
        <v>33.5</v>
      </c>
      <c r="Y1180" s="4">
        <v>13.83</v>
      </c>
      <c r="Z1180" s="4">
        <v>8.1540199999999992</v>
      </c>
      <c r="AA1180" s="10">
        <v>6.6992323795999997</v>
      </c>
      <c r="AB1180" s="10">
        <v>7.5273257607000001</v>
      </c>
      <c r="AC1180" s="4">
        <v>0.71519600000000005</v>
      </c>
      <c r="AD1180" s="4">
        <v>0.69358753294620001</v>
      </c>
      <c r="AE1180" s="4">
        <v>0.70803228057620005</v>
      </c>
      <c r="AF1180" s="4">
        <v>3.3425859999999998</v>
      </c>
      <c r="AG1180" s="4">
        <v>7.8042876440951998</v>
      </c>
      <c r="AH1180" s="4">
        <v>8.2973449608461003</v>
      </c>
      <c r="AI1180" s="4">
        <v>1.643648</v>
      </c>
      <c r="AJ1180" s="4">
        <v>1.7784359999999999</v>
      </c>
    </row>
    <row r="1181" spans="1:36" x14ac:dyDescent="0.3">
      <c r="A1181" s="1" t="s">
        <v>1175</v>
      </c>
      <c r="B1181" s="2">
        <v>29152511</v>
      </c>
      <c r="C1181" s="3" t="s">
        <v>2935</v>
      </c>
      <c r="D1181" s="4">
        <v>494.70124499999997</v>
      </c>
      <c r="E1181" s="3" t="s">
        <v>2930</v>
      </c>
      <c r="F1181" s="3" t="s">
        <v>2953</v>
      </c>
      <c r="G1181" s="3" t="s">
        <v>2954</v>
      </c>
      <c r="H1181" s="3" t="s">
        <v>2955</v>
      </c>
      <c r="I1181" s="3"/>
      <c r="J1181" s="4">
        <v>4.9685090000000001</v>
      </c>
      <c r="K1181" s="4">
        <v>-6.774394</v>
      </c>
      <c r="L1181" s="4">
        <v>-3.5989719999999998</v>
      </c>
      <c r="M1181" s="4">
        <v>-2.4707409999999999</v>
      </c>
      <c r="N1181" s="4" t="s">
        <v>2934</v>
      </c>
      <c r="O1181" s="4" t="s">
        <v>2934</v>
      </c>
      <c r="P1181" s="4" t="s">
        <v>2934</v>
      </c>
      <c r="Q1181" s="4" t="s">
        <v>2934</v>
      </c>
      <c r="R1181" s="4" t="s">
        <v>2934</v>
      </c>
      <c r="S1181" s="3" t="s">
        <v>4918</v>
      </c>
      <c r="T1181" s="4">
        <v>15</v>
      </c>
      <c r="U1181" s="4">
        <v>494.70124499999997</v>
      </c>
      <c r="V1181" s="10" t="s">
        <v>2934</v>
      </c>
      <c r="W1181" s="4">
        <v>9.5</v>
      </c>
      <c r="X1181" s="4">
        <v>16.88</v>
      </c>
      <c r="Y1181" s="4">
        <v>13.93</v>
      </c>
      <c r="Z1181" s="4" t="s">
        <v>2934</v>
      </c>
      <c r="AA1181" s="10" t="s">
        <v>2934</v>
      </c>
      <c r="AB1181" s="10" t="s">
        <v>2934</v>
      </c>
      <c r="AC1181" s="4" t="s">
        <v>2934</v>
      </c>
      <c r="AD1181" s="4" t="s">
        <v>2934</v>
      </c>
      <c r="AE1181" s="4" t="s">
        <v>2934</v>
      </c>
      <c r="AF1181" s="4" t="s">
        <v>2934</v>
      </c>
      <c r="AG1181" s="4" t="s">
        <v>2934</v>
      </c>
      <c r="AH1181" s="4" t="s">
        <v>2934</v>
      </c>
      <c r="AI1181" s="4" t="s">
        <v>2934</v>
      </c>
      <c r="AJ1181" s="4" t="s">
        <v>2934</v>
      </c>
    </row>
    <row r="1182" spans="1:36" x14ac:dyDescent="0.3">
      <c r="A1182" s="1" t="s">
        <v>1176</v>
      </c>
      <c r="B1182" s="2">
        <v>5727697</v>
      </c>
      <c r="C1182" s="3" t="s">
        <v>2935</v>
      </c>
      <c r="D1182" s="4">
        <v>2086.8932324900002</v>
      </c>
      <c r="E1182" s="3" t="s">
        <v>2930</v>
      </c>
      <c r="F1182" s="3" t="s">
        <v>2953</v>
      </c>
      <c r="G1182" s="3" t="s">
        <v>2954</v>
      </c>
      <c r="H1182" s="3" t="s">
        <v>2955</v>
      </c>
      <c r="I1182" s="3" t="s">
        <v>3001</v>
      </c>
      <c r="J1182" s="4">
        <v>17.515432000000001</v>
      </c>
      <c r="K1182" s="4">
        <v>-2.5591810000000002</v>
      </c>
      <c r="L1182" s="4">
        <v>-3.117048</v>
      </c>
      <c r="M1182" s="4">
        <v>-2.24647</v>
      </c>
      <c r="N1182" s="4" t="s">
        <v>2934</v>
      </c>
      <c r="O1182" s="4" t="s">
        <v>2934</v>
      </c>
      <c r="P1182" s="4" t="s">
        <v>2934</v>
      </c>
      <c r="Q1182" s="4" t="s">
        <v>2934</v>
      </c>
      <c r="R1182" s="4" t="s">
        <v>2934</v>
      </c>
      <c r="S1182" s="3" t="s">
        <v>4919</v>
      </c>
      <c r="T1182" s="4">
        <v>15.23</v>
      </c>
      <c r="U1182" s="4">
        <v>2086.8932324900002</v>
      </c>
      <c r="V1182" s="10" t="s">
        <v>2934</v>
      </c>
      <c r="W1182" s="4">
        <v>14.3479973736047</v>
      </c>
      <c r="X1182" s="4">
        <v>16.079999999999998</v>
      </c>
      <c r="Y1182" s="4">
        <v>12.59</v>
      </c>
      <c r="Z1182" s="4" t="s">
        <v>2934</v>
      </c>
      <c r="AA1182" s="10" t="s">
        <v>2934</v>
      </c>
      <c r="AB1182" s="10" t="s">
        <v>2934</v>
      </c>
      <c r="AC1182" s="4" t="s">
        <v>2934</v>
      </c>
      <c r="AD1182" s="4" t="s">
        <v>2934</v>
      </c>
      <c r="AE1182" s="4" t="s">
        <v>2934</v>
      </c>
      <c r="AF1182" s="4" t="s">
        <v>2934</v>
      </c>
      <c r="AG1182" s="4" t="s">
        <v>2934</v>
      </c>
      <c r="AH1182" s="4" t="s">
        <v>2934</v>
      </c>
      <c r="AI1182" s="4" t="s">
        <v>2934</v>
      </c>
      <c r="AJ1182" s="4" t="s">
        <v>2934</v>
      </c>
    </row>
    <row r="1183" spans="1:36" x14ac:dyDescent="0.3">
      <c r="A1183" s="1" t="s">
        <v>1177</v>
      </c>
      <c r="B1183" s="2">
        <v>4298345</v>
      </c>
      <c r="C1183" s="3" t="s">
        <v>2935</v>
      </c>
      <c r="D1183" s="4">
        <v>14701.89480971</v>
      </c>
      <c r="E1183" s="3" t="s">
        <v>2945</v>
      </c>
      <c r="F1183" s="3" t="s">
        <v>2946</v>
      </c>
      <c r="G1183" s="3" t="s">
        <v>2947</v>
      </c>
      <c r="H1183" s="3" t="s">
        <v>2989</v>
      </c>
      <c r="I1183" s="3" t="s">
        <v>2949</v>
      </c>
      <c r="J1183" s="4">
        <v>62.194785000000003</v>
      </c>
      <c r="K1183" s="4">
        <v>0.85367300000000002</v>
      </c>
      <c r="L1183" s="4">
        <v>-10.748872</v>
      </c>
      <c r="M1183" s="4">
        <v>1.8927989999999999</v>
      </c>
      <c r="N1183" s="4" t="s">
        <v>2924</v>
      </c>
      <c r="O1183" s="4">
        <v>77.992911000000007</v>
      </c>
      <c r="P1183" s="4">
        <v>11.594652</v>
      </c>
      <c r="Q1183" s="4" t="s">
        <v>2924</v>
      </c>
      <c r="R1183" s="4">
        <v>73.448965000000001</v>
      </c>
      <c r="S1183" s="3" t="s">
        <v>4920</v>
      </c>
      <c r="T1183" s="4">
        <v>176.03</v>
      </c>
      <c r="U1183" s="4">
        <v>14701.89480971</v>
      </c>
      <c r="V1183" s="10">
        <v>14346.914809</v>
      </c>
      <c r="W1183" s="4">
        <v>0</v>
      </c>
      <c r="X1183" s="4">
        <v>209.14500000000001</v>
      </c>
      <c r="Y1183" s="4">
        <v>102.6597</v>
      </c>
      <c r="Z1183" s="4" t="s">
        <v>2924</v>
      </c>
      <c r="AA1183" s="10">
        <v>84.051950532299998</v>
      </c>
      <c r="AB1183" s="10">
        <v>86.265957707400005</v>
      </c>
      <c r="AC1183" s="4">
        <v>13.848494000000001</v>
      </c>
      <c r="AD1183" s="4">
        <v>11.938236015509601</v>
      </c>
      <c r="AE1183" s="4">
        <v>12.342950940328601</v>
      </c>
      <c r="AF1183" s="4" t="s">
        <v>2924</v>
      </c>
      <c r="AG1183" s="4">
        <v>66.624662319111096</v>
      </c>
      <c r="AH1183" s="4">
        <v>73.497296454516899</v>
      </c>
      <c r="AI1183" s="4">
        <v>11.594652</v>
      </c>
      <c r="AJ1183" s="4">
        <v>16.553508000000001</v>
      </c>
    </row>
    <row r="1184" spans="1:36" x14ac:dyDescent="0.3">
      <c r="A1184" s="1" t="s">
        <v>1178</v>
      </c>
      <c r="B1184" s="2">
        <v>25883524</v>
      </c>
      <c r="C1184" s="3" t="s">
        <v>2935</v>
      </c>
      <c r="D1184" s="4">
        <v>870.73340298000005</v>
      </c>
      <c r="E1184" s="3" t="s">
        <v>2930</v>
      </c>
      <c r="F1184" s="3" t="s">
        <v>2953</v>
      </c>
      <c r="G1184" s="3" t="s">
        <v>2953</v>
      </c>
      <c r="H1184" s="3" t="s">
        <v>3414</v>
      </c>
      <c r="I1184" s="3" t="s">
        <v>3440</v>
      </c>
      <c r="J1184" s="4">
        <v>-4.2205579999999996</v>
      </c>
      <c r="K1184" s="4">
        <v>-15.949821</v>
      </c>
      <c r="L1184" s="4">
        <v>0.78796600000000006</v>
      </c>
      <c r="M1184" s="4">
        <v>3.3798680000000001</v>
      </c>
      <c r="N1184" s="4" t="s">
        <v>2924</v>
      </c>
      <c r="O1184" s="4" t="s">
        <v>2924</v>
      </c>
      <c r="P1184" s="4">
        <v>0.74626099999999995</v>
      </c>
      <c r="Q1184" s="4">
        <v>52.126004999999999</v>
      </c>
      <c r="R1184" s="4" t="s">
        <v>2924</v>
      </c>
      <c r="S1184" s="3" t="s">
        <v>4921</v>
      </c>
      <c r="T1184" s="4">
        <v>14.07</v>
      </c>
      <c r="U1184" s="4">
        <v>870.73340298000005</v>
      </c>
      <c r="V1184" s="10">
        <v>3780.803402</v>
      </c>
      <c r="W1184" s="4">
        <v>0</v>
      </c>
      <c r="X1184" s="4">
        <v>18.254999999999999</v>
      </c>
      <c r="Y1184" s="5">
        <v>12.775499999999999</v>
      </c>
      <c r="Z1184" s="4" t="s">
        <v>2924</v>
      </c>
      <c r="AA1184" s="10">
        <v>9.0273322212</v>
      </c>
      <c r="AB1184" s="10">
        <v>9.4558993520999994</v>
      </c>
      <c r="AC1184" s="4">
        <v>4.5559310000000002</v>
      </c>
      <c r="AD1184" s="4">
        <v>3.1307858805394</v>
      </c>
      <c r="AE1184" s="4">
        <v>3.9821096784800001</v>
      </c>
      <c r="AF1184" s="4">
        <v>52.126004999999999</v>
      </c>
      <c r="AG1184" s="4">
        <v>26.681745956245599</v>
      </c>
      <c r="AH1184" s="4">
        <v>28.5451370479426</v>
      </c>
      <c r="AI1184" s="4">
        <v>0.74626099999999995</v>
      </c>
      <c r="AJ1184" s="4" t="s">
        <v>2924</v>
      </c>
    </row>
    <row r="1185" spans="1:36" x14ac:dyDescent="0.3">
      <c r="A1185" s="1" t="s">
        <v>1179</v>
      </c>
      <c r="B1185" s="2">
        <v>4188868</v>
      </c>
      <c r="C1185" s="3" t="s">
        <v>2935</v>
      </c>
      <c r="D1185" s="4">
        <v>2934.3052904800002</v>
      </c>
      <c r="E1185" s="3" t="s">
        <v>3093</v>
      </c>
      <c r="F1185" s="3" t="s">
        <v>3093</v>
      </c>
      <c r="G1185" s="3" t="s">
        <v>3094</v>
      </c>
      <c r="H1185" s="3" t="s">
        <v>3147</v>
      </c>
      <c r="I1185" s="3" t="s">
        <v>3148</v>
      </c>
      <c r="J1185" s="4">
        <v>22.335550999999999</v>
      </c>
      <c r="K1185" s="4">
        <v>11.139462</v>
      </c>
      <c r="L1185" s="4">
        <v>-5.2438750000000001</v>
      </c>
      <c r="M1185" s="4">
        <v>-5.9598890000000004</v>
      </c>
      <c r="N1185" s="4">
        <v>13.92797</v>
      </c>
      <c r="O1185" s="4">
        <v>18.96208</v>
      </c>
      <c r="P1185" s="4">
        <v>1.43485</v>
      </c>
      <c r="Q1185" s="4">
        <v>4.8553629999999997</v>
      </c>
      <c r="R1185" s="4">
        <v>36.519064999999998</v>
      </c>
      <c r="S1185" s="3" t="s">
        <v>4922</v>
      </c>
      <c r="T1185" s="4">
        <v>165.52</v>
      </c>
      <c r="U1185" s="4">
        <v>2934.3052904800002</v>
      </c>
      <c r="V1185" s="10">
        <v>3677.8852900000002</v>
      </c>
      <c r="W1185" s="4">
        <v>0</v>
      </c>
      <c r="X1185" s="4">
        <v>183.59</v>
      </c>
      <c r="Y1185" s="4">
        <v>119.75</v>
      </c>
      <c r="Z1185" s="4">
        <v>13.92797</v>
      </c>
      <c r="AA1185" s="10">
        <v>8.4062122273999993</v>
      </c>
      <c r="AB1185" s="10">
        <v>11.33389665</v>
      </c>
      <c r="AC1185" s="4">
        <v>4.1481060000000003</v>
      </c>
      <c r="AD1185" s="4">
        <v>2.7426143149544</v>
      </c>
      <c r="AE1185" s="4">
        <v>3.4977511079410002</v>
      </c>
      <c r="AF1185" s="4">
        <v>4.8553629999999997</v>
      </c>
      <c r="AG1185" s="4">
        <v>4.5038631689082003</v>
      </c>
      <c r="AH1185" s="4">
        <v>5.0815563278036997</v>
      </c>
      <c r="AI1185" s="4">
        <v>1.43485</v>
      </c>
      <c r="AJ1185" s="4">
        <v>1.43485</v>
      </c>
    </row>
    <row r="1186" spans="1:36" x14ac:dyDescent="0.3">
      <c r="A1186" s="1" t="s">
        <v>1180</v>
      </c>
      <c r="B1186" s="2">
        <v>29191991</v>
      </c>
      <c r="C1186" s="3" t="s">
        <v>2935</v>
      </c>
      <c r="D1186" s="4">
        <v>5013.48817564</v>
      </c>
      <c r="E1186" s="3" t="s">
        <v>2936</v>
      </c>
      <c r="F1186" s="3" t="s">
        <v>3056</v>
      </c>
      <c r="G1186" s="3" t="s">
        <v>3057</v>
      </c>
      <c r="H1186" s="3" t="s">
        <v>3057</v>
      </c>
      <c r="I1186" s="3" t="s">
        <v>3492</v>
      </c>
      <c r="J1186" s="4">
        <v>-32.409793999999998</v>
      </c>
      <c r="K1186" s="4">
        <v>-18.540088999999998</v>
      </c>
      <c r="L1186" s="4">
        <v>-28.273503999999999</v>
      </c>
      <c r="M1186" s="4">
        <v>-13.502371</v>
      </c>
      <c r="N1186" s="4">
        <v>47.146067000000002</v>
      </c>
      <c r="O1186" s="4">
        <v>19.708783</v>
      </c>
      <c r="P1186" s="4">
        <v>1.6139699999999999</v>
      </c>
      <c r="Q1186" s="4">
        <v>5.1902109999999997</v>
      </c>
      <c r="R1186" s="4">
        <v>16.499364</v>
      </c>
      <c r="S1186" s="3" t="s">
        <v>4923</v>
      </c>
      <c r="T1186" s="4">
        <v>41.96</v>
      </c>
      <c r="U1186" s="4">
        <v>5013.48817564</v>
      </c>
      <c r="V1186" s="10">
        <v>10027.488175</v>
      </c>
      <c r="W1186" s="4">
        <v>0</v>
      </c>
      <c r="X1186" s="4">
        <v>63.33</v>
      </c>
      <c r="Y1186" s="4">
        <v>41.95</v>
      </c>
      <c r="Z1186" s="4">
        <v>47.146067000000002</v>
      </c>
      <c r="AA1186" s="10">
        <v>13.4048942559</v>
      </c>
      <c r="AB1186" s="10">
        <v>15.136921317500001</v>
      </c>
      <c r="AC1186" s="4">
        <v>0.90754699999999999</v>
      </c>
      <c r="AD1186" s="4">
        <v>0.78975799006449998</v>
      </c>
      <c r="AE1186" s="4">
        <v>0.85809508794660005</v>
      </c>
      <c r="AF1186" s="4">
        <v>5.1902109999999997</v>
      </c>
      <c r="AG1186" s="4">
        <v>11.074442734820201</v>
      </c>
      <c r="AH1186" s="4">
        <v>12.342719290561201</v>
      </c>
      <c r="AI1186" s="4">
        <v>1.6139699999999999</v>
      </c>
      <c r="AJ1186" s="4" t="s">
        <v>2924</v>
      </c>
    </row>
    <row r="1187" spans="1:36" x14ac:dyDescent="0.3">
      <c r="A1187" s="1" t="s">
        <v>1181</v>
      </c>
      <c r="B1187" s="2">
        <v>5195079</v>
      </c>
      <c r="C1187" s="3" t="s">
        <v>2956</v>
      </c>
      <c r="D1187" s="4">
        <v>956.06011007999996</v>
      </c>
      <c r="E1187" s="3" t="s">
        <v>2920</v>
      </c>
      <c r="F1187" s="3" t="s">
        <v>2921</v>
      </c>
      <c r="G1187" s="3" t="s">
        <v>2941</v>
      </c>
      <c r="H1187" s="3" t="s">
        <v>2941</v>
      </c>
      <c r="I1187" s="3" t="s">
        <v>3048</v>
      </c>
      <c r="J1187" s="4">
        <v>-62.466307</v>
      </c>
      <c r="K1187" s="4">
        <v>-20.598717000000001</v>
      </c>
      <c r="L1187" s="4">
        <v>-13.710302</v>
      </c>
      <c r="M1187" s="4">
        <v>15.560166000000001</v>
      </c>
      <c r="N1187" s="4" t="s">
        <v>2924</v>
      </c>
      <c r="O1187" s="4" t="s">
        <v>2924</v>
      </c>
      <c r="P1187" s="4">
        <v>15.115332</v>
      </c>
      <c r="Q1187" s="4">
        <v>78.372579999999999</v>
      </c>
      <c r="R1187" s="4" t="s">
        <v>2934</v>
      </c>
      <c r="S1187" s="3" t="s">
        <v>4924</v>
      </c>
      <c r="T1187" s="5">
        <v>11.14</v>
      </c>
      <c r="U1187" s="4">
        <v>956.06011007999996</v>
      </c>
      <c r="V1187" s="10">
        <v>968.05811000000006</v>
      </c>
      <c r="W1187" s="4">
        <v>0</v>
      </c>
      <c r="X1187" s="4">
        <v>30.39</v>
      </c>
      <c r="Y1187" s="5">
        <v>8.26</v>
      </c>
      <c r="Z1187" s="4" t="s">
        <v>2924</v>
      </c>
      <c r="AA1187" s="10" t="s">
        <v>2934</v>
      </c>
      <c r="AB1187" s="10" t="s">
        <v>2934</v>
      </c>
      <c r="AC1187" s="4">
        <v>9.216704</v>
      </c>
      <c r="AD1187" s="4" t="s">
        <v>2934</v>
      </c>
      <c r="AE1187" s="4" t="s">
        <v>2934</v>
      </c>
      <c r="AF1187" s="4">
        <v>78.372579999999999</v>
      </c>
      <c r="AG1187" s="4" t="s">
        <v>2934</v>
      </c>
      <c r="AH1187" s="4" t="s">
        <v>2934</v>
      </c>
      <c r="AI1187" s="4">
        <v>15.115332</v>
      </c>
      <c r="AJ1187" s="4">
        <v>15.536960000000001</v>
      </c>
    </row>
    <row r="1188" spans="1:36" x14ac:dyDescent="0.3">
      <c r="A1188" s="1" t="s">
        <v>1182</v>
      </c>
      <c r="B1188" s="2">
        <v>4982351</v>
      </c>
      <c r="C1188" s="3" t="s">
        <v>2919</v>
      </c>
      <c r="D1188" s="4">
        <v>10487.303740269999</v>
      </c>
      <c r="E1188" s="3" t="s">
        <v>2925</v>
      </c>
      <c r="F1188" s="3" t="s">
        <v>2980</v>
      </c>
      <c r="G1188" s="3" t="s">
        <v>2981</v>
      </c>
      <c r="H1188" s="3" t="s">
        <v>3059</v>
      </c>
      <c r="I1188" s="3" t="s">
        <v>3203</v>
      </c>
      <c r="J1188" s="4">
        <v>-2.2773720000000002</v>
      </c>
      <c r="K1188" s="4">
        <v>12.277759</v>
      </c>
      <c r="L1188" s="4">
        <v>-7.0277779999999996</v>
      </c>
      <c r="M1188" s="4">
        <v>1.332122</v>
      </c>
      <c r="N1188" s="4" t="s">
        <v>2934</v>
      </c>
      <c r="O1188" s="4" t="s">
        <v>2934</v>
      </c>
      <c r="P1188" s="4" t="s">
        <v>2934</v>
      </c>
      <c r="Q1188" s="4" t="s">
        <v>2934</v>
      </c>
      <c r="R1188" s="4" t="s">
        <v>2934</v>
      </c>
      <c r="S1188" s="3" t="s">
        <v>4925</v>
      </c>
      <c r="T1188" s="4">
        <v>33.47</v>
      </c>
      <c r="U1188" s="4">
        <v>10487.303740269999</v>
      </c>
      <c r="V1188" s="10">
        <v>14500.70455</v>
      </c>
      <c r="W1188" s="4">
        <v>1.8822826411711999</v>
      </c>
      <c r="X1188" s="4">
        <v>42.98</v>
      </c>
      <c r="Y1188" s="4">
        <v>27.03</v>
      </c>
      <c r="Z1188" s="4" t="s">
        <v>2934</v>
      </c>
      <c r="AA1188" s="10">
        <v>19.238381126955399</v>
      </c>
      <c r="AB1188" s="10">
        <v>19.132239955773599</v>
      </c>
      <c r="AC1188" s="4" t="s">
        <v>2934</v>
      </c>
      <c r="AD1188" s="4">
        <v>4.2708992251172004</v>
      </c>
      <c r="AE1188" s="4">
        <v>4.4853019053227996</v>
      </c>
      <c r="AF1188" s="4" t="s">
        <v>2934</v>
      </c>
      <c r="AG1188" s="4">
        <v>14.9689852736691</v>
      </c>
      <c r="AH1188" s="4">
        <v>15.5357964220697</v>
      </c>
      <c r="AI1188" s="4" t="s">
        <v>2934</v>
      </c>
      <c r="AJ1188" s="4" t="s">
        <v>2934</v>
      </c>
    </row>
    <row r="1189" spans="1:36" x14ac:dyDescent="0.3">
      <c r="A1189" s="1" t="s">
        <v>1183</v>
      </c>
      <c r="B1189" s="2">
        <v>4993180</v>
      </c>
      <c r="C1189" s="3" t="s">
        <v>2919</v>
      </c>
      <c r="D1189" s="4">
        <v>1761.6663360099999</v>
      </c>
      <c r="E1189" s="3" t="s">
        <v>2936</v>
      </c>
      <c r="F1189" s="3" t="s">
        <v>2937</v>
      </c>
      <c r="G1189" s="3" t="s">
        <v>3037</v>
      </c>
      <c r="H1189" s="3" t="s">
        <v>3037</v>
      </c>
      <c r="I1189" s="3" t="s">
        <v>3493</v>
      </c>
      <c r="J1189" s="4">
        <v>-6.028505</v>
      </c>
      <c r="K1189" s="4">
        <v>1.4556039999999999</v>
      </c>
      <c r="L1189" s="4">
        <v>-11.724263000000001</v>
      </c>
      <c r="M1189" s="4">
        <v>-12.703525000000001</v>
      </c>
      <c r="N1189" s="4">
        <v>12.389538</v>
      </c>
      <c r="O1189" s="4">
        <v>18.432186999999999</v>
      </c>
      <c r="P1189" s="5">
        <v>2.9498190000000002</v>
      </c>
      <c r="Q1189" s="4">
        <v>10.412252000000001</v>
      </c>
      <c r="R1189" s="4">
        <v>12.778169</v>
      </c>
      <c r="S1189" s="3" t="s">
        <v>4926</v>
      </c>
      <c r="T1189" s="4">
        <v>48.79</v>
      </c>
      <c r="U1189" s="4">
        <v>1761.6663360099999</v>
      </c>
      <c r="V1189" s="10">
        <v>3512.2713359999998</v>
      </c>
      <c r="W1189" s="4">
        <v>2.25456036072966</v>
      </c>
      <c r="X1189" s="4">
        <v>66.174999999999997</v>
      </c>
      <c r="Y1189" s="4">
        <v>40.924999999999997</v>
      </c>
      <c r="Z1189" s="4">
        <v>12.389538</v>
      </c>
      <c r="AA1189" s="10">
        <v>13.9835487661</v>
      </c>
      <c r="AB1189" s="10">
        <v>14.729145534400001</v>
      </c>
      <c r="AC1189" s="4">
        <v>2.3132809999999999</v>
      </c>
      <c r="AD1189" s="4">
        <v>2.2837973364474999</v>
      </c>
      <c r="AE1189" s="4">
        <v>2.3325313658065001</v>
      </c>
      <c r="AF1189" s="4">
        <v>10.412252000000001</v>
      </c>
      <c r="AG1189" s="4">
        <v>5.1668266748890002</v>
      </c>
      <c r="AH1189" s="4">
        <v>5.1803439541648997</v>
      </c>
      <c r="AI1189" s="5">
        <v>2.9498190000000002</v>
      </c>
      <c r="AJ1189" s="4">
        <v>4.4483949999999997</v>
      </c>
    </row>
    <row r="1190" spans="1:36" x14ac:dyDescent="0.3">
      <c r="A1190" s="1" t="s">
        <v>1184</v>
      </c>
      <c r="B1190" s="2">
        <v>4001615</v>
      </c>
      <c r="C1190" s="3" t="s">
        <v>2935</v>
      </c>
      <c r="D1190" s="4">
        <v>7499.1714566399996</v>
      </c>
      <c r="E1190" s="3" t="s">
        <v>2925</v>
      </c>
      <c r="F1190" s="3" t="s">
        <v>2980</v>
      </c>
      <c r="G1190" s="3" t="s">
        <v>3016</v>
      </c>
      <c r="H1190" s="3" t="s">
        <v>3017</v>
      </c>
      <c r="I1190" s="3" t="s">
        <v>3494</v>
      </c>
      <c r="J1190" s="4">
        <v>13.95252</v>
      </c>
      <c r="K1190" s="4">
        <v>-15.110146</v>
      </c>
      <c r="L1190" s="4">
        <v>-3.2360739999999999</v>
      </c>
      <c r="M1190" s="4">
        <v>-1.405405</v>
      </c>
      <c r="N1190" s="4">
        <v>13.249395</v>
      </c>
      <c r="O1190" s="4">
        <v>11.659919</v>
      </c>
      <c r="P1190" s="4" t="s">
        <v>2924</v>
      </c>
      <c r="Q1190" s="4">
        <v>7.2926859999999998</v>
      </c>
      <c r="R1190" s="4">
        <v>15.161792</v>
      </c>
      <c r="S1190" s="3" t="s">
        <v>4927</v>
      </c>
      <c r="T1190" s="4">
        <v>54.72</v>
      </c>
      <c r="U1190" s="4">
        <v>7499.1714566399996</v>
      </c>
      <c r="V1190" s="10">
        <v>9011.4264559999992</v>
      </c>
      <c r="W1190" s="4">
        <v>2.7412280701754401</v>
      </c>
      <c r="X1190" s="4">
        <v>68.45</v>
      </c>
      <c r="Y1190" s="4">
        <v>42.28</v>
      </c>
      <c r="Z1190" s="4">
        <v>13.323594</v>
      </c>
      <c r="AA1190" s="10">
        <v>10.6510948905</v>
      </c>
      <c r="AB1190" s="10">
        <v>10.3440453686</v>
      </c>
      <c r="AC1190" s="4">
        <v>2.489099</v>
      </c>
      <c r="AD1190" s="4">
        <v>2.4201466494882</v>
      </c>
      <c r="AE1190" s="4">
        <v>2.4229903134474999</v>
      </c>
      <c r="AF1190" s="4">
        <v>7.2926859999999998</v>
      </c>
      <c r="AG1190" s="4">
        <v>8.9787205684572999</v>
      </c>
      <c r="AH1190" s="4">
        <v>9.0557884999139997</v>
      </c>
      <c r="AI1190" s="4" t="s">
        <v>2924</v>
      </c>
      <c r="AJ1190" s="4" t="s">
        <v>2924</v>
      </c>
    </row>
    <row r="1191" spans="1:36" x14ac:dyDescent="0.3">
      <c r="A1191" s="1" t="s">
        <v>1185</v>
      </c>
      <c r="B1191" s="2">
        <v>4191821</v>
      </c>
      <c r="C1191" s="3" t="s">
        <v>2935</v>
      </c>
      <c r="D1191" s="4">
        <v>3723.3847718400002</v>
      </c>
      <c r="E1191" s="3" t="s">
        <v>3031</v>
      </c>
      <c r="F1191" s="3" t="s">
        <v>3031</v>
      </c>
      <c r="G1191" s="3" t="s">
        <v>3032</v>
      </c>
      <c r="H1191" s="3" t="s">
        <v>3068</v>
      </c>
      <c r="I1191" s="3" t="s">
        <v>3495</v>
      </c>
      <c r="J1191" s="4">
        <v>-17.241378999999998</v>
      </c>
      <c r="K1191" s="4">
        <v>-16.265356000000001</v>
      </c>
      <c r="L1191" s="4">
        <v>-8.5959500000000002</v>
      </c>
      <c r="M1191" s="4">
        <v>-7.1769030000000003</v>
      </c>
      <c r="N1191" s="4">
        <v>21.108702000000001</v>
      </c>
      <c r="O1191" s="4">
        <v>14.579679</v>
      </c>
      <c r="P1191" s="4">
        <v>2.0219520000000002</v>
      </c>
      <c r="Q1191" s="4">
        <v>9.2308339999999998</v>
      </c>
      <c r="R1191" s="4">
        <v>15.086366</v>
      </c>
      <c r="S1191" s="3" t="s">
        <v>4928</v>
      </c>
      <c r="T1191" s="4">
        <v>68.16</v>
      </c>
      <c r="U1191" s="4">
        <v>3723.3847718400002</v>
      </c>
      <c r="V1191" s="10">
        <v>5730.6127710000001</v>
      </c>
      <c r="W1191" s="4">
        <v>1.30575117370892</v>
      </c>
      <c r="X1191" s="4">
        <v>87.665000000000006</v>
      </c>
      <c r="Y1191" s="4">
        <v>67.760000000000005</v>
      </c>
      <c r="Z1191" s="4">
        <v>21.108702000000001</v>
      </c>
      <c r="AA1191" s="10">
        <v>15.2323060763</v>
      </c>
      <c r="AB1191" s="10">
        <v>16.365849734699999</v>
      </c>
      <c r="AC1191" s="4">
        <v>1.615016</v>
      </c>
      <c r="AD1191" s="4">
        <v>1.5874245461170999</v>
      </c>
      <c r="AE1191" s="4">
        <v>1.6041233652039</v>
      </c>
      <c r="AF1191" s="4">
        <v>9.2308339999999998</v>
      </c>
      <c r="AG1191" s="4">
        <v>8.8428804693848004</v>
      </c>
      <c r="AH1191" s="4">
        <v>9.3035345511098999</v>
      </c>
      <c r="AI1191" s="4">
        <v>2.0219520000000002</v>
      </c>
      <c r="AJ1191" s="4" t="s">
        <v>2924</v>
      </c>
    </row>
    <row r="1192" spans="1:36" x14ac:dyDescent="0.3">
      <c r="A1192" s="1" t="s">
        <v>1186</v>
      </c>
      <c r="B1192" s="2">
        <v>4376922</v>
      </c>
      <c r="C1192" s="3" t="s">
        <v>2935</v>
      </c>
      <c r="D1192" s="4">
        <v>3268.8496257199999</v>
      </c>
      <c r="E1192" s="3" t="s">
        <v>2930</v>
      </c>
      <c r="F1192" s="3" t="s">
        <v>2953</v>
      </c>
      <c r="G1192" s="3" t="s">
        <v>2953</v>
      </c>
      <c r="H1192" s="3" t="s">
        <v>3223</v>
      </c>
      <c r="I1192" s="3" t="s">
        <v>2971</v>
      </c>
      <c r="J1192" s="4">
        <v>-0.93357299999999999</v>
      </c>
      <c r="K1192" s="4">
        <v>-20.37518</v>
      </c>
      <c r="L1192" s="4">
        <v>-1.639929</v>
      </c>
      <c r="M1192" s="4">
        <v>-7.2605040000000001</v>
      </c>
      <c r="N1192" s="4">
        <v>15.192731</v>
      </c>
      <c r="O1192" s="4">
        <v>123.72197300000001</v>
      </c>
      <c r="P1192" s="4">
        <v>1.440205</v>
      </c>
      <c r="Q1192" s="4" t="s">
        <v>2934</v>
      </c>
      <c r="R1192" s="4" t="s">
        <v>2934</v>
      </c>
      <c r="S1192" s="3" t="s">
        <v>4929</v>
      </c>
      <c r="T1192" s="4">
        <v>27.59</v>
      </c>
      <c r="U1192" s="4">
        <v>3268.8496257199999</v>
      </c>
      <c r="V1192" s="10" t="s">
        <v>2934</v>
      </c>
      <c r="W1192" s="4">
        <v>6.0166727075027202</v>
      </c>
      <c r="X1192" s="4">
        <v>36.56</v>
      </c>
      <c r="Y1192" s="4">
        <v>21.77</v>
      </c>
      <c r="Z1192" s="4">
        <v>15.192731</v>
      </c>
      <c r="AA1192" s="10">
        <v>10.7836623021</v>
      </c>
      <c r="AB1192" s="10">
        <v>11.4549772478</v>
      </c>
      <c r="AC1192" s="4" t="s">
        <v>2934</v>
      </c>
      <c r="AD1192" s="4" t="s">
        <v>2934</v>
      </c>
      <c r="AE1192" s="4" t="s">
        <v>2934</v>
      </c>
      <c r="AF1192" s="4" t="s">
        <v>2934</v>
      </c>
      <c r="AG1192" s="4" t="s">
        <v>2934</v>
      </c>
      <c r="AH1192" s="4" t="s">
        <v>2934</v>
      </c>
      <c r="AI1192" s="4">
        <v>1.440205</v>
      </c>
      <c r="AJ1192" s="4">
        <v>1.440205</v>
      </c>
    </row>
    <row r="1193" spans="1:36" x14ac:dyDescent="0.3">
      <c r="A1193" s="1" t="s">
        <v>1187</v>
      </c>
      <c r="B1193" s="2">
        <v>4068708</v>
      </c>
      <c r="C1193" s="3" t="s">
        <v>2935</v>
      </c>
      <c r="D1193" s="4">
        <v>3788.8900352800001</v>
      </c>
      <c r="E1193" s="3" t="s">
        <v>2920</v>
      </c>
      <c r="F1193" s="3" t="s">
        <v>2960</v>
      </c>
      <c r="G1193" s="3" t="s">
        <v>2961</v>
      </c>
      <c r="H1193" s="3" t="s">
        <v>3085</v>
      </c>
      <c r="I1193" s="3" t="s">
        <v>3106</v>
      </c>
      <c r="J1193" s="4">
        <v>-14.272727</v>
      </c>
      <c r="K1193" s="4">
        <v>0.81518100000000004</v>
      </c>
      <c r="L1193" s="4">
        <v>-11.163448000000001</v>
      </c>
      <c r="M1193" s="4">
        <v>-7.0821529999999999</v>
      </c>
      <c r="N1193" s="4">
        <v>31.302904999999999</v>
      </c>
      <c r="O1193" s="4">
        <v>123.267974</v>
      </c>
      <c r="P1193" s="4">
        <v>4.3246960000000003</v>
      </c>
      <c r="Q1193" s="4">
        <v>14.792033</v>
      </c>
      <c r="R1193" s="4">
        <v>52.076377999999998</v>
      </c>
      <c r="S1193" s="3" t="s">
        <v>4930</v>
      </c>
      <c r="T1193" s="4">
        <v>75.44</v>
      </c>
      <c r="U1193" s="4">
        <v>3788.8900352800001</v>
      </c>
      <c r="V1193" s="10">
        <v>4803.8310350000002</v>
      </c>
      <c r="W1193" s="4">
        <v>0</v>
      </c>
      <c r="X1193" s="4">
        <v>97.97</v>
      </c>
      <c r="Y1193" s="4">
        <v>70.25</v>
      </c>
      <c r="Z1193" s="4">
        <v>31.302904999999999</v>
      </c>
      <c r="AA1193" s="10">
        <v>15.3701968134</v>
      </c>
      <c r="AB1193" s="10">
        <v>16.434584081200001</v>
      </c>
      <c r="AC1193" s="4">
        <v>3.5290550000000001</v>
      </c>
      <c r="AD1193" s="4">
        <v>3.3863537936496999</v>
      </c>
      <c r="AE1193" s="4">
        <v>3.4466587091777998</v>
      </c>
      <c r="AF1193" s="4">
        <v>14.792033</v>
      </c>
      <c r="AG1193" s="4">
        <v>10.577907986579399</v>
      </c>
      <c r="AH1193" s="4">
        <v>11.3066616538076</v>
      </c>
      <c r="AI1193" s="4">
        <v>4.3246960000000003</v>
      </c>
      <c r="AJ1193" s="4" t="s">
        <v>2924</v>
      </c>
    </row>
    <row r="1194" spans="1:36" x14ac:dyDescent="0.3">
      <c r="A1194" s="1" t="s">
        <v>1188</v>
      </c>
      <c r="B1194" s="2">
        <v>7672524</v>
      </c>
      <c r="C1194" s="3" t="s">
        <v>2935</v>
      </c>
      <c r="D1194" s="4">
        <v>937.23719030999996</v>
      </c>
      <c r="E1194" s="3" t="s">
        <v>2930</v>
      </c>
      <c r="F1194" s="3" t="s">
        <v>2957</v>
      </c>
      <c r="G1194" s="3" t="s">
        <v>2957</v>
      </c>
      <c r="H1194" s="3" t="s">
        <v>2958</v>
      </c>
      <c r="I1194" s="3" t="s">
        <v>3149</v>
      </c>
      <c r="J1194" s="4">
        <v>30.125</v>
      </c>
      <c r="K1194" s="4">
        <v>-2.3452160000000002</v>
      </c>
      <c r="L1194" s="4">
        <v>-5.8770340000000001</v>
      </c>
      <c r="M1194" s="4">
        <v>-6.1316499999999996</v>
      </c>
      <c r="N1194" s="4">
        <v>94.636363636363598</v>
      </c>
      <c r="O1194" s="4">
        <v>5.5349095426805199</v>
      </c>
      <c r="P1194" s="4">
        <v>6.3167479999999996</v>
      </c>
      <c r="Q1194" s="4">
        <v>12.939313</v>
      </c>
      <c r="R1194" s="4">
        <v>2.530675</v>
      </c>
      <c r="S1194" s="3" t="s">
        <v>4931</v>
      </c>
      <c r="T1194" s="4">
        <v>10.41</v>
      </c>
      <c r="U1194" s="4">
        <v>937.23719030999996</v>
      </c>
      <c r="V1194" s="10">
        <v>1362.6001900000001</v>
      </c>
      <c r="W1194" s="4">
        <v>0</v>
      </c>
      <c r="X1194" s="4">
        <v>12.35</v>
      </c>
      <c r="Y1194" s="5">
        <v>7.6749999999999998</v>
      </c>
      <c r="Z1194" s="4">
        <v>98.207547000000005</v>
      </c>
      <c r="AA1194" s="10">
        <v>36.145833333299997</v>
      </c>
      <c r="AB1194" s="10">
        <v>46.225577264599998</v>
      </c>
      <c r="AC1194" s="4">
        <v>1.1814279999999999</v>
      </c>
      <c r="AD1194" s="4">
        <v>1.0352771356577</v>
      </c>
      <c r="AE1194" s="4">
        <v>1.1472363865679001</v>
      </c>
      <c r="AF1194" s="4">
        <v>12.939313</v>
      </c>
      <c r="AG1194" s="4">
        <v>7.7600136110596996</v>
      </c>
      <c r="AH1194" s="4">
        <v>11.4125398048494</v>
      </c>
      <c r="AI1194" s="4">
        <v>6.3167479999999996</v>
      </c>
      <c r="AJ1194" s="4" t="s">
        <v>2924</v>
      </c>
    </row>
    <row r="1195" spans="1:36" x14ac:dyDescent="0.3">
      <c r="A1195" s="1" t="s">
        <v>1189</v>
      </c>
      <c r="B1195" s="2">
        <v>4187964</v>
      </c>
      <c r="C1195" s="3" t="s">
        <v>2956</v>
      </c>
      <c r="D1195" s="4">
        <v>465.80499043999998</v>
      </c>
      <c r="E1195" s="3" t="s">
        <v>3093</v>
      </c>
      <c r="F1195" s="3" t="s">
        <v>3093</v>
      </c>
      <c r="G1195" s="3" t="s">
        <v>3094</v>
      </c>
      <c r="H1195" s="3" t="s">
        <v>3095</v>
      </c>
      <c r="I1195" s="3" t="s">
        <v>3096</v>
      </c>
      <c r="J1195" s="4">
        <v>20.10989</v>
      </c>
      <c r="K1195" s="4">
        <v>58.866278999999999</v>
      </c>
      <c r="L1195" s="4">
        <v>-15.598456000000001</v>
      </c>
      <c r="M1195" s="4">
        <v>-11.783697</v>
      </c>
      <c r="N1195" s="4" t="s">
        <v>2924</v>
      </c>
      <c r="O1195" s="4" t="s">
        <v>2924</v>
      </c>
      <c r="P1195" s="4">
        <v>1.4604490000000001</v>
      </c>
      <c r="Q1195" s="4">
        <v>11.052431</v>
      </c>
      <c r="R1195" s="4" t="s">
        <v>2924</v>
      </c>
      <c r="S1195" s="3" t="s">
        <v>4932</v>
      </c>
      <c r="T1195" s="4">
        <v>10.93</v>
      </c>
      <c r="U1195" s="4">
        <v>465.80499043999998</v>
      </c>
      <c r="V1195" s="10">
        <v>545.12798999999995</v>
      </c>
      <c r="W1195" s="4">
        <v>0</v>
      </c>
      <c r="X1195" s="4">
        <v>14</v>
      </c>
      <c r="Y1195" s="5">
        <v>4.3319999999999999</v>
      </c>
      <c r="Z1195" s="4" t="s">
        <v>2924</v>
      </c>
      <c r="AA1195" s="10" t="s">
        <v>2924</v>
      </c>
      <c r="AB1195" s="10" t="s">
        <v>2924</v>
      </c>
      <c r="AC1195" s="4">
        <v>1.2696320000000001</v>
      </c>
      <c r="AD1195" s="4">
        <v>1.5562835253964</v>
      </c>
      <c r="AE1195" s="4">
        <v>1.3358409962789</v>
      </c>
      <c r="AF1195" s="4">
        <v>11.052431</v>
      </c>
      <c r="AG1195" s="4">
        <v>11.389578162216401</v>
      </c>
      <c r="AH1195" s="4">
        <v>27.252992875890499</v>
      </c>
      <c r="AI1195" s="4">
        <v>1.4604490000000001</v>
      </c>
      <c r="AJ1195" s="4">
        <v>1.4604490000000001</v>
      </c>
    </row>
    <row r="1196" spans="1:36" x14ac:dyDescent="0.3">
      <c r="A1196" s="1" t="s">
        <v>1190</v>
      </c>
      <c r="B1196" s="2">
        <v>4010641</v>
      </c>
      <c r="C1196" s="3" t="s">
        <v>2935</v>
      </c>
      <c r="D1196" s="4">
        <v>22814.69655045</v>
      </c>
      <c r="E1196" s="3" t="s">
        <v>3093</v>
      </c>
      <c r="F1196" s="3" t="s">
        <v>3093</v>
      </c>
      <c r="G1196" s="3" t="s">
        <v>3172</v>
      </c>
      <c r="H1196" s="3" t="s">
        <v>3173</v>
      </c>
      <c r="I1196" s="3" t="s">
        <v>3274</v>
      </c>
      <c r="J1196" s="4">
        <v>-29.024324</v>
      </c>
      <c r="K1196" s="4">
        <v>-11.876485000000001</v>
      </c>
      <c r="L1196" s="4">
        <v>-16.709429</v>
      </c>
      <c r="M1196" s="4">
        <v>-9.4490929999999995</v>
      </c>
      <c r="N1196" s="4">
        <v>12.984999999999999</v>
      </c>
      <c r="O1196" s="4">
        <v>9.5830260000000003</v>
      </c>
      <c r="P1196" s="4">
        <v>2.2145480000000002</v>
      </c>
      <c r="Q1196" s="4">
        <v>5.3308600000000004</v>
      </c>
      <c r="R1196" s="4">
        <v>13.774407</v>
      </c>
      <c r="S1196" s="3" t="s">
        <v>4933</v>
      </c>
      <c r="T1196" s="4">
        <v>25.97</v>
      </c>
      <c r="U1196" s="4">
        <v>22814.69655045</v>
      </c>
      <c r="V1196" s="10">
        <v>29387.696550000001</v>
      </c>
      <c r="W1196" s="4">
        <v>2.6184058529072001</v>
      </c>
      <c r="X1196" s="4">
        <v>41.56</v>
      </c>
      <c r="Y1196" s="4">
        <v>25.51</v>
      </c>
      <c r="Z1196" s="4">
        <v>12.984999999999999</v>
      </c>
      <c r="AA1196" s="10">
        <v>8.9017618426999991</v>
      </c>
      <c r="AB1196" s="10">
        <v>8.6252420347999994</v>
      </c>
      <c r="AC1196" s="4">
        <v>1.2736829999999999</v>
      </c>
      <c r="AD1196" s="4">
        <v>1.2917901165062</v>
      </c>
      <c r="AE1196" s="4">
        <v>1.2789435234425</v>
      </c>
      <c r="AF1196" s="4">
        <v>5.3308600000000004</v>
      </c>
      <c r="AG1196" s="4">
        <v>5.9673079098104003</v>
      </c>
      <c r="AH1196" s="4">
        <v>5.8473207539613004</v>
      </c>
      <c r="AI1196" s="4">
        <v>2.2145480000000002</v>
      </c>
      <c r="AJ1196" s="4">
        <v>3.0574520000000001</v>
      </c>
    </row>
    <row r="1197" spans="1:36" x14ac:dyDescent="0.3">
      <c r="A1197" s="1" t="s">
        <v>1191</v>
      </c>
      <c r="B1197" s="2">
        <v>4274880</v>
      </c>
      <c r="C1197" s="3" t="s">
        <v>2919</v>
      </c>
      <c r="D1197" s="4">
        <v>5974.5799200000001</v>
      </c>
      <c r="E1197" s="3" t="s">
        <v>2920</v>
      </c>
      <c r="F1197" s="3" t="s">
        <v>2921</v>
      </c>
      <c r="G1197" s="3" t="s">
        <v>2941</v>
      </c>
      <c r="H1197" s="3" t="s">
        <v>2941</v>
      </c>
      <c r="I1197" s="3" t="s">
        <v>2942</v>
      </c>
      <c r="J1197" s="4">
        <v>26.406459999999999</v>
      </c>
      <c r="K1197" s="4">
        <v>-20.729237000000001</v>
      </c>
      <c r="L1197" s="4">
        <v>2.6223779999999999</v>
      </c>
      <c r="M1197" s="4">
        <v>-2.1666669999999999</v>
      </c>
      <c r="N1197" s="4">
        <v>15.534238</v>
      </c>
      <c r="O1197" s="4">
        <v>15.241804999999999</v>
      </c>
      <c r="P1197" s="4">
        <v>13.194718</v>
      </c>
      <c r="Q1197" s="4">
        <v>12.172172</v>
      </c>
      <c r="R1197" s="4">
        <v>19.911054</v>
      </c>
      <c r="S1197" s="3" t="s">
        <v>4934</v>
      </c>
      <c r="T1197" s="4">
        <v>46.96</v>
      </c>
      <c r="U1197" s="4">
        <v>5974.5799200000001</v>
      </c>
      <c r="V1197" s="10">
        <v>6843.1829200000002</v>
      </c>
      <c r="W1197" s="4">
        <v>0</v>
      </c>
      <c r="X1197" s="4">
        <v>65.532700000000006</v>
      </c>
      <c r="Y1197" s="4">
        <v>33.15</v>
      </c>
      <c r="Z1197" s="4">
        <v>15.534238</v>
      </c>
      <c r="AA1197" s="10">
        <v>10.1318259293</v>
      </c>
      <c r="AB1197" s="10">
        <v>11.3767406703</v>
      </c>
      <c r="AC1197" s="4">
        <v>7.2234619999999996</v>
      </c>
      <c r="AD1197" s="4">
        <v>6.0613499929936996</v>
      </c>
      <c r="AE1197" s="4">
        <v>6.8382713316160997</v>
      </c>
      <c r="AF1197" s="4">
        <v>12.172172</v>
      </c>
      <c r="AG1197" s="4">
        <v>9.5363409746512993</v>
      </c>
      <c r="AH1197" s="4">
        <v>12.585719498423799</v>
      </c>
      <c r="AI1197" s="4">
        <v>13.194718</v>
      </c>
      <c r="AJ1197" s="4" t="s">
        <v>2924</v>
      </c>
    </row>
    <row r="1198" spans="1:36" x14ac:dyDescent="0.3">
      <c r="A1198" s="1" t="s">
        <v>1192</v>
      </c>
      <c r="B1198" s="2">
        <v>4426691</v>
      </c>
      <c r="C1198" s="3" t="s">
        <v>2935</v>
      </c>
      <c r="D1198" s="4">
        <v>1943.6984807399999</v>
      </c>
      <c r="E1198" s="3" t="s">
        <v>2930</v>
      </c>
      <c r="F1198" s="3" t="s">
        <v>2957</v>
      </c>
      <c r="G1198" s="3" t="s">
        <v>2957</v>
      </c>
      <c r="H1198" s="3" t="s">
        <v>3113</v>
      </c>
      <c r="I1198" s="3" t="s">
        <v>3125</v>
      </c>
      <c r="J1198" s="4">
        <v>31.481482</v>
      </c>
      <c r="K1198" s="4">
        <v>3.509719</v>
      </c>
      <c r="L1198" s="4">
        <v>2.9538129999999998</v>
      </c>
      <c r="M1198" s="4">
        <v>2.349173</v>
      </c>
      <c r="N1198" s="4">
        <v>4.28859060402685</v>
      </c>
      <c r="O1198" s="4">
        <v>3.996248</v>
      </c>
      <c r="P1198" s="4">
        <v>0.84012600000000004</v>
      </c>
      <c r="Q1198" s="4">
        <v>1.70614</v>
      </c>
      <c r="R1198" s="4">
        <v>3.624574</v>
      </c>
      <c r="S1198" s="3" t="s">
        <v>4935</v>
      </c>
      <c r="T1198" s="4">
        <v>19.170000000000002</v>
      </c>
      <c r="U1198" s="4">
        <v>1943.6984807399999</v>
      </c>
      <c r="V1198" s="10">
        <v>1196.3024800000001</v>
      </c>
      <c r="W1198" s="4">
        <v>0</v>
      </c>
      <c r="X1198" s="4">
        <v>20.71</v>
      </c>
      <c r="Y1198" s="4">
        <v>12.44</v>
      </c>
      <c r="Z1198" s="4">
        <v>4.275201</v>
      </c>
      <c r="AA1198" s="10">
        <v>5.7740963855</v>
      </c>
      <c r="AB1198" s="10">
        <v>5.1759471011000002</v>
      </c>
      <c r="AC1198" s="4">
        <v>0.52777099999999999</v>
      </c>
      <c r="AD1198" s="4">
        <v>0.59683819596889998</v>
      </c>
      <c r="AE1198" s="4">
        <v>0.56192202015320003</v>
      </c>
      <c r="AF1198" s="4">
        <v>1.70614</v>
      </c>
      <c r="AG1198" s="4">
        <v>2.1607020000224</v>
      </c>
      <c r="AH1198" s="4">
        <v>1.7780728328513</v>
      </c>
      <c r="AI1198" s="4">
        <v>0.84012600000000004</v>
      </c>
      <c r="AJ1198" s="4">
        <v>0.87586200000000003</v>
      </c>
    </row>
    <row r="1199" spans="1:36" x14ac:dyDescent="0.3">
      <c r="A1199" s="1" t="s">
        <v>1193</v>
      </c>
      <c r="B1199" s="2">
        <v>4921111</v>
      </c>
      <c r="C1199" s="3" t="s">
        <v>2919</v>
      </c>
      <c r="D1199" s="4">
        <v>6293.83293108</v>
      </c>
      <c r="E1199" s="3" t="s">
        <v>2930</v>
      </c>
      <c r="F1199" s="3" t="s">
        <v>2953</v>
      </c>
      <c r="G1199" s="3" t="s">
        <v>2954</v>
      </c>
      <c r="H1199" s="3" t="s">
        <v>2955</v>
      </c>
      <c r="I1199" s="3" t="s">
        <v>3097</v>
      </c>
      <c r="J1199" s="4">
        <v>34.295900000000003</v>
      </c>
      <c r="K1199" s="4">
        <v>-7.6998470000000001</v>
      </c>
      <c r="L1199" s="4">
        <v>-22.521595999999999</v>
      </c>
      <c r="M1199" s="4">
        <v>-10.966675</v>
      </c>
      <c r="N1199" s="4">
        <v>32.551307000000001</v>
      </c>
      <c r="O1199" s="4">
        <v>33.000438000000003</v>
      </c>
      <c r="P1199" s="4">
        <v>10.375980999999999</v>
      </c>
      <c r="Q1199" s="4">
        <v>19.167366999999999</v>
      </c>
      <c r="R1199" s="4">
        <v>37.829357000000002</v>
      </c>
      <c r="S1199" s="3" t="s">
        <v>4936</v>
      </c>
      <c r="T1199" s="4">
        <v>150.68</v>
      </c>
      <c r="U1199" s="4">
        <v>6293.83293108</v>
      </c>
      <c r="V1199" s="10">
        <v>6583.3389310000002</v>
      </c>
      <c r="W1199" s="4">
        <v>1.3007698433766901</v>
      </c>
      <c r="X1199" s="4">
        <v>203.72</v>
      </c>
      <c r="Y1199" s="4">
        <v>103.4242</v>
      </c>
      <c r="Z1199" s="4">
        <v>32.551307000000001</v>
      </c>
      <c r="AA1199" s="10">
        <v>31.5190561854</v>
      </c>
      <c r="AB1199" s="10">
        <v>30.9849886901</v>
      </c>
      <c r="AC1199" s="4">
        <v>10.149168</v>
      </c>
      <c r="AD1199" s="4">
        <v>9.8180963284178997</v>
      </c>
      <c r="AE1199" s="4">
        <v>9.8035563037888007</v>
      </c>
      <c r="AF1199" s="4">
        <v>19.167366999999999</v>
      </c>
      <c r="AG1199" s="4">
        <v>18.8796642701463</v>
      </c>
      <c r="AH1199" s="4">
        <v>20.6551157009702</v>
      </c>
      <c r="AI1199" s="4">
        <v>10.375980999999999</v>
      </c>
      <c r="AJ1199" s="4">
        <v>10.375980999999999</v>
      </c>
    </row>
    <row r="1200" spans="1:36" x14ac:dyDescent="0.3">
      <c r="A1200" s="1" t="s">
        <v>1194</v>
      </c>
      <c r="B1200" s="2">
        <v>100308</v>
      </c>
      <c r="C1200" s="3" t="s">
        <v>2919</v>
      </c>
      <c r="D1200" s="4">
        <v>4679.9619417599997</v>
      </c>
      <c r="E1200" s="3" t="s">
        <v>2930</v>
      </c>
      <c r="F1200" s="3" t="s">
        <v>2931</v>
      </c>
      <c r="G1200" s="3" t="s">
        <v>2931</v>
      </c>
      <c r="H1200" s="3" t="s">
        <v>2932</v>
      </c>
      <c r="I1200" s="3" t="s">
        <v>2933</v>
      </c>
      <c r="J1200" s="4">
        <v>12.68131</v>
      </c>
      <c r="K1200" s="4">
        <v>5.7359520000000002</v>
      </c>
      <c r="L1200" s="4">
        <v>-5.0462720000000001</v>
      </c>
      <c r="M1200" s="4">
        <v>-5.8843889999999996</v>
      </c>
      <c r="N1200" s="4">
        <v>12.192825112107601</v>
      </c>
      <c r="O1200" s="4">
        <v>9.0497589999999999</v>
      </c>
      <c r="P1200" s="4">
        <v>1.1220239999999999</v>
      </c>
      <c r="Q1200" s="4" t="s">
        <v>2934</v>
      </c>
      <c r="R1200" s="4" t="s">
        <v>2934</v>
      </c>
      <c r="S1200" s="3" t="s">
        <v>4937</v>
      </c>
      <c r="T1200" s="4">
        <v>54.38</v>
      </c>
      <c r="U1200" s="4">
        <v>4679.9619417599997</v>
      </c>
      <c r="V1200" s="10" t="s">
        <v>2934</v>
      </c>
      <c r="W1200" s="4">
        <v>2.9422581831555701</v>
      </c>
      <c r="X1200" s="4">
        <v>62.4</v>
      </c>
      <c r="Y1200" s="4">
        <v>41.19</v>
      </c>
      <c r="Z1200" s="4">
        <v>12.18736</v>
      </c>
      <c r="AA1200" s="10">
        <v>10.7152709359</v>
      </c>
      <c r="AB1200" s="10">
        <v>10.462541293099999</v>
      </c>
      <c r="AC1200" s="4" t="s">
        <v>2934</v>
      </c>
      <c r="AD1200" s="4" t="s">
        <v>2934</v>
      </c>
      <c r="AE1200" s="4" t="s">
        <v>2934</v>
      </c>
      <c r="AF1200" s="4" t="s">
        <v>2934</v>
      </c>
      <c r="AG1200" s="4" t="s">
        <v>2934</v>
      </c>
      <c r="AH1200" s="4" t="s">
        <v>2934</v>
      </c>
      <c r="AI1200" s="4">
        <v>1.1220239999999999</v>
      </c>
      <c r="AJ1200" s="4">
        <v>1.427297</v>
      </c>
    </row>
    <row r="1201" spans="1:36" x14ac:dyDescent="0.3">
      <c r="A1201" s="1" t="s">
        <v>1195</v>
      </c>
      <c r="B1201" s="2">
        <v>4189200</v>
      </c>
      <c r="C1201" s="3" t="s">
        <v>2935</v>
      </c>
      <c r="D1201" s="4">
        <v>2901.0419071699998</v>
      </c>
      <c r="E1201" s="3" t="s">
        <v>2925</v>
      </c>
      <c r="F1201" s="3" t="s">
        <v>2996</v>
      </c>
      <c r="G1201" s="3" t="s">
        <v>3120</v>
      </c>
      <c r="H1201" s="3" t="s">
        <v>3121</v>
      </c>
      <c r="I1201" s="3" t="s">
        <v>3305</v>
      </c>
      <c r="J1201" s="4">
        <v>94.562647999999996</v>
      </c>
      <c r="K1201" s="4">
        <v>17.90831</v>
      </c>
      <c r="L1201" s="4">
        <v>-2.7186759999999999</v>
      </c>
      <c r="M1201" s="4">
        <v>-5.5109069999999996</v>
      </c>
      <c r="N1201" s="4" t="s">
        <v>2924</v>
      </c>
      <c r="O1201" s="4">
        <v>6.7183669999999998</v>
      </c>
      <c r="P1201" s="4">
        <v>19.364706000000002</v>
      </c>
      <c r="Q1201" s="4">
        <v>7.3340490000000003</v>
      </c>
      <c r="R1201" s="4">
        <v>6.5430489999999999</v>
      </c>
      <c r="S1201" s="3" t="s">
        <v>4938</v>
      </c>
      <c r="T1201" s="4">
        <v>8.23</v>
      </c>
      <c r="U1201" s="4">
        <v>2901.0419071699998</v>
      </c>
      <c r="V1201" s="10">
        <v>6156.8549069999999</v>
      </c>
      <c r="W1201" s="4">
        <v>0</v>
      </c>
      <c r="X1201" s="5">
        <v>9.0998999999999999</v>
      </c>
      <c r="Y1201" s="4">
        <v>3.88</v>
      </c>
      <c r="Z1201" s="4" t="s">
        <v>2924</v>
      </c>
      <c r="AA1201" s="10">
        <v>15.215381771100001</v>
      </c>
      <c r="AB1201" s="10">
        <v>20.816997597</v>
      </c>
      <c r="AC1201" s="4">
        <v>1.1262049999999999</v>
      </c>
      <c r="AD1201" s="4">
        <v>1.6855671850964</v>
      </c>
      <c r="AE1201" s="4">
        <v>1.7049446865055</v>
      </c>
      <c r="AF1201" s="4">
        <v>7.3340490000000003</v>
      </c>
      <c r="AG1201" s="4">
        <v>11.6802080347762</v>
      </c>
      <c r="AH1201" s="4">
        <v>12.1855524096196</v>
      </c>
      <c r="AI1201" s="4">
        <v>19.364706000000002</v>
      </c>
      <c r="AJ1201" s="4" t="s">
        <v>2924</v>
      </c>
    </row>
    <row r="1202" spans="1:36" x14ac:dyDescent="0.3">
      <c r="A1202" s="1" t="s">
        <v>1196</v>
      </c>
      <c r="B1202" s="2">
        <v>4054775</v>
      </c>
      <c r="C1202" s="3" t="s">
        <v>2919</v>
      </c>
      <c r="D1202" s="4">
        <v>709.19827427999996</v>
      </c>
      <c r="E1202" s="3" t="s">
        <v>2930</v>
      </c>
      <c r="F1202" s="3" t="s">
        <v>2931</v>
      </c>
      <c r="G1202" s="3" t="s">
        <v>2931</v>
      </c>
      <c r="H1202" s="3" t="s">
        <v>2932</v>
      </c>
      <c r="I1202" s="3" t="s">
        <v>2933</v>
      </c>
      <c r="J1202" s="4">
        <v>20.060945</v>
      </c>
      <c r="K1202" s="4">
        <v>22.423615000000002</v>
      </c>
      <c r="L1202" s="4">
        <v>-6.7455619999999996</v>
      </c>
      <c r="M1202" s="4">
        <v>-9.0769230000000007</v>
      </c>
      <c r="N1202" s="4">
        <v>11.365384615384601</v>
      </c>
      <c r="O1202" s="4">
        <v>16.958393000000001</v>
      </c>
      <c r="P1202" s="4">
        <v>0.96265800000000001</v>
      </c>
      <c r="Q1202" s="4" t="s">
        <v>2934</v>
      </c>
      <c r="R1202" s="4" t="s">
        <v>2934</v>
      </c>
      <c r="S1202" s="3" t="s">
        <v>4939</v>
      </c>
      <c r="T1202" s="4">
        <v>23.64</v>
      </c>
      <c r="U1202" s="4">
        <v>709.19827427999996</v>
      </c>
      <c r="V1202" s="10" t="s">
        <v>2934</v>
      </c>
      <c r="W1202" s="4">
        <v>4.2301184433164103</v>
      </c>
      <c r="X1202" s="4">
        <v>27.59</v>
      </c>
      <c r="Y1202" s="4">
        <v>14.45</v>
      </c>
      <c r="Z1202" s="4">
        <v>11.359923</v>
      </c>
      <c r="AA1202" s="10">
        <v>10.868965517199999</v>
      </c>
      <c r="AB1202" s="10">
        <v>11.889374500200001</v>
      </c>
      <c r="AC1202" s="4" t="s">
        <v>2934</v>
      </c>
      <c r="AD1202" s="4" t="s">
        <v>2934</v>
      </c>
      <c r="AE1202" s="4" t="s">
        <v>2934</v>
      </c>
      <c r="AF1202" s="4" t="s">
        <v>2934</v>
      </c>
      <c r="AG1202" s="4" t="s">
        <v>2934</v>
      </c>
      <c r="AH1202" s="4" t="s">
        <v>2934</v>
      </c>
      <c r="AI1202" s="4">
        <v>0.96265800000000001</v>
      </c>
      <c r="AJ1202" s="4">
        <v>0.97730399999999995</v>
      </c>
    </row>
    <row r="1203" spans="1:36" x14ac:dyDescent="0.3">
      <c r="A1203" s="1" t="s">
        <v>1197</v>
      </c>
      <c r="B1203" s="2">
        <v>101114500</v>
      </c>
      <c r="C1203" s="3" t="s">
        <v>2935</v>
      </c>
      <c r="D1203" s="4">
        <v>673.64149999999995</v>
      </c>
      <c r="E1203" s="3" t="s">
        <v>2930</v>
      </c>
      <c r="F1203" s="3" t="s">
        <v>2953</v>
      </c>
      <c r="G1203" s="3" t="s">
        <v>2954</v>
      </c>
      <c r="H1203" s="3" t="s">
        <v>2955</v>
      </c>
      <c r="I1203" s="3"/>
      <c r="J1203" s="4">
        <v>33.559322000000002</v>
      </c>
      <c r="K1203" s="4">
        <v>8.0043860000000002</v>
      </c>
      <c r="L1203" s="4">
        <v>3.1413609999999998</v>
      </c>
      <c r="M1203" s="4">
        <v>-1.6685680000000001</v>
      </c>
      <c r="N1203" s="4" t="s">
        <v>2934</v>
      </c>
      <c r="O1203" s="4" t="s">
        <v>2934</v>
      </c>
      <c r="P1203" s="4" t="s">
        <v>2934</v>
      </c>
      <c r="Q1203" s="4" t="s">
        <v>2934</v>
      </c>
      <c r="R1203" s="4" t="s">
        <v>2934</v>
      </c>
      <c r="S1203" s="3" t="s">
        <v>4940</v>
      </c>
      <c r="T1203" s="4">
        <v>27.58</v>
      </c>
      <c r="U1203" s="4">
        <v>673.64149999999995</v>
      </c>
      <c r="V1203" s="10" t="s">
        <v>2934</v>
      </c>
      <c r="W1203" s="4">
        <v>4.7208121827411201E-2</v>
      </c>
      <c r="X1203" s="4">
        <v>28.43</v>
      </c>
      <c r="Y1203" s="4">
        <v>20.0471</v>
      </c>
      <c r="Z1203" s="4" t="s">
        <v>2934</v>
      </c>
      <c r="AA1203" s="10" t="s">
        <v>2934</v>
      </c>
      <c r="AB1203" s="10" t="s">
        <v>2934</v>
      </c>
      <c r="AC1203" s="4" t="s">
        <v>2934</v>
      </c>
      <c r="AD1203" s="4" t="s">
        <v>2934</v>
      </c>
      <c r="AE1203" s="4" t="s">
        <v>2934</v>
      </c>
      <c r="AF1203" s="4" t="s">
        <v>2934</v>
      </c>
      <c r="AG1203" s="4" t="s">
        <v>2934</v>
      </c>
      <c r="AH1203" s="4" t="s">
        <v>2934</v>
      </c>
      <c r="AI1203" s="4" t="s">
        <v>2934</v>
      </c>
      <c r="AJ1203" s="4" t="s">
        <v>2934</v>
      </c>
    </row>
    <row r="1204" spans="1:36" x14ac:dyDescent="0.3">
      <c r="A1204" s="1" t="s">
        <v>1198</v>
      </c>
      <c r="B1204" s="2">
        <v>4669068</v>
      </c>
      <c r="C1204" s="3" t="s">
        <v>2919</v>
      </c>
      <c r="D1204" s="4">
        <v>499.48872635999999</v>
      </c>
      <c r="E1204" s="3" t="s">
        <v>2930</v>
      </c>
      <c r="F1204" s="3" t="s">
        <v>2931</v>
      </c>
      <c r="G1204" s="3" t="s">
        <v>2931</v>
      </c>
      <c r="H1204" s="3" t="s">
        <v>2932</v>
      </c>
      <c r="I1204" s="3" t="s">
        <v>2933</v>
      </c>
      <c r="J1204" s="4">
        <v>-8.2644999999999996E-2</v>
      </c>
      <c r="K1204" s="4">
        <v>-6.8567030000000004</v>
      </c>
      <c r="L1204" s="4">
        <v>-6.7129630000000002</v>
      </c>
      <c r="M1204" s="4">
        <v>-5.8411220000000004</v>
      </c>
      <c r="N1204" s="4">
        <v>43.178571428571402</v>
      </c>
      <c r="O1204" s="4" t="s">
        <v>2924</v>
      </c>
      <c r="P1204" s="4">
        <v>0.85659600000000002</v>
      </c>
      <c r="Q1204" s="4" t="s">
        <v>2934</v>
      </c>
      <c r="R1204" s="4" t="s">
        <v>2934</v>
      </c>
      <c r="S1204" s="3" t="s">
        <v>4941</v>
      </c>
      <c r="T1204" s="4">
        <v>12.09</v>
      </c>
      <c r="U1204" s="4">
        <v>499.48872635999999</v>
      </c>
      <c r="V1204" s="10" t="s">
        <v>2934</v>
      </c>
      <c r="W1204" s="4">
        <v>2.6468155500413602</v>
      </c>
      <c r="X1204" s="4">
        <v>14</v>
      </c>
      <c r="Y1204" s="5">
        <v>9.1549999999999994</v>
      </c>
      <c r="Z1204" s="4">
        <v>44.124088</v>
      </c>
      <c r="AA1204" s="10">
        <v>14.9721362229</v>
      </c>
      <c r="AB1204" s="10">
        <v>19.7387755102</v>
      </c>
      <c r="AC1204" s="4" t="s">
        <v>2934</v>
      </c>
      <c r="AD1204" s="4" t="s">
        <v>2934</v>
      </c>
      <c r="AE1204" s="4" t="s">
        <v>2934</v>
      </c>
      <c r="AF1204" s="4" t="s">
        <v>2934</v>
      </c>
      <c r="AG1204" s="4" t="s">
        <v>2934</v>
      </c>
      <c r="AH1204" s="4" t="s">
        <v>2934</v>
      </c>
      <c r="AI1204" s="4">
        <v>0.85659600000000002</v>
      </c>
      <c r="AJ1204" s="4">
        <v>0.95467500000000005</v>
      </c>
    </row>
    <row r="1205" spans="1:36" x14ac:dyDescent="0.3">
      <c r="A1205" s="1" t="s">
        <v>1199</v>
      </c>
      <c r="B1205" s="2">
        <v>4001590</v>
      </c>
      <c r="C1205" s="3" t="s">
        <v>2935</v>
      </c>
      <c r="D1205" s="4">
        <v>3915.2962710000002</v>
      </c>
      <c r="E1205" s="3" t="s">
        <v>2925</v>
      </c>
      <c r="F1205" s="3" t="s">
        <v>3011</v>
      </c>
      <c r="G1205" s="3" t="s">
        <v>3443</v>
      </c>
      <c r="H1205" s="3" t="s">
        <v>3496</v>
      </c>
      <c r="I1205" s="3" t="s">
        <v>3497</v>
      </c>
      <c r="J1205" s="4">
        <v>-14.369256999999999</v>
      </c>
      <c r="K1205" s="4">
        <v>-20.295490000000001</v>
      </c>
      <c r="L1205" s="4">
        <v>-5.3554940000000002</v>
      </c>
      <c r="M1205" s="4">
        <v>-5.6459039999999998</v>
      </c>
      <c r="N1205" s="4">
        <v>6.9807040000000002</v>
      </c>
      <c r="O1205" s="4">
        <v>5.3730560000000001</v>
      </c>
      <c r="P1205" s="4">
        <v>1.1410439999999999</v>
      </c>
      <c r="Q1205" s="4">
        <v>12.412860999999999</v>
      </c>
      <c r="R1205" s="4">
        <v>10.579335</v>
      </c>
      <c r="S1205" s="3" t="s">
        <v>4942</v>
      </c>
      <c r="T1205" s="4">
        <v>30.75</v>
      </c>
      <c r="U1205" s="4">
        <v>3915.2962710000002</v>
      </c>
      <c r="V1205" s="10">
        <v>10517.057271</v>
      </c>
      <c r="W1205" s="4">
        <v>2.24390243902439</v>
      </c>
      <c r="X1205" s="4">
        <v>44.16</v>
      </c>
      <c r="Y1205" s="4">
        <v>29.74</v>
      </c>
      <c r="Z1205" s="4">
        <v>6.9807040000000002</v>
      </c>
      <c r="AA1205" s="10">
        <v>8.6441964411000001</v>
      </c>
      <c r="AB1205" s="10">
        <v>8.4152739273999995</v>
      </c>
      <c r="AC1205" s="4">
        <v>1.894145</v>
      </c>
      <c r="AD1205" s="4">
        <v>2.5317691780049998</v>
      </c>
      <c r="AE1205" s="4">
        <v>2.5209761345257</v>
      </c>
      <c r="AF1205" s="4">
        <v>12.412860999999999</v>
      </c>
      <c r="AG1205" s="4">
        <v>14.7535989438966</v>
      </c>
      <c r="AH1205" s="4">
        <v>14.1320671923798</v>
      </c>
      <c r="AI1205" s="4">
        <v>1.1410439999999999</v>
      </c>
      <c r="AJ1205" s="4">
        <v>1.1623509999999999</v>
      </c>
    </row>
    <row r="1206" spans="1:36" x14ac:dyDescent="0.3">
      <c r="A1206" s="1" t="s">
        <v>1200</v>
      </c>
      <c r="B1206" s="2">
        <v>4228400</v>
      </c>
      <c r="C1206" s="3" t="s">
        <v>2919</v>
      </c>
      <c r="D1206" s="4">
        <v>1552.1557838399999</v>
      </c>
      <c r="E1206" s="3" t="s">
        <v>2945</v>
      </c>
      <c r="F1206" s="3" t="s">
        <v>3021</v>
      </c>
      <c r="G1206" s="3" t="s">
        <v>3022</v>
      </c>
      <c r="H1206" s="3" t="s">
        <v>3022</v>
      </c>
      <c r="I1206" s="3" t="s">
        <v>3158</v>
      </c>
      <c r="J1206" s="4">
        <v>7.7669899999999998</v>
      </c>
      <c r="K1206" s="4">
        <v>-5.1957300000000002</v>
      </c>
      <c r="L1206" s="4">
        <v>10.264901</v>
      </c>
      <c r="M1206" s="4">
        <v>1.062216</v>
      </c>
      <c r="N1206" s="4">
        <v>18.221613999999999</v>
      </c>
      <c r="O1206" s="4">
        <v>151.36363600000001</v>
      </c>
      <c r="P1206" s="4">
        <v>3.6175989999999998</v>
      </c>
      <c r="Q1206" s="4">
        <v>22.368088</v>
      </c>
      <c r="R1206" s="4">
        <v>54.745843999999998</v>
      </c>
      <c r="S1206" s="3" t="s">
        <v>4943</v>
      </c>
      <c r="T1206" s="4">
        <v>13.32</v>
      </c>
      <c r="U1206" s="4">
        <v>1552.1557838399999</v>
      </c>
      <c r="V1206" s="10">
        <v>1645.105783</v>
      </c>
      <c r="W1206" s="4">
        <v>0</v>
      </c>
      <c r="X1206" s="4">
        <v>15.46</v>
      </c>
      <c r="Y1206" s="5">
        <v>9.1</v>
      </c>
      <c r="Z1206" s="4">
        <v>18.221613999999999</v>
      </c>
      <c r="AA1206" s="10">
        <v>13.8317757009</v>
      </c>
      <c r="AB1206" s="10">
        <v>19.028571428500001</v>
      </c>
      <c r="AC1206" s="4">
        <v>2.6378759999999999</v>
      </c>
      <c r="AD1206" s="4">
        <v>2.2852516053034</v>
      </c>
      <c r="AE1206" s="4">
        <v>2.4589068104349998</v>
      </c>
      <c r="AF1206" s="4">
        <v>22.368088</v>
      </c>
      <c r="AG1206" s="4">
        <v>11.317980279773501</v>
      </c>
      <c r="AH1206" s="4">
        <v>13.1954362527756</v>
      </c>
      <c r="AI1206" s="4">
        <v>3.6175989999999998</v>
      </c>
      <c r="AJ1206" s="4">
        <v>8.196923</v>
      </c>
    </row>
    <row r="1207" spans="1:36" x14ac:dyDescent="0.3">
      <c r="A1207" s="1" t="s">
        <v>1201</v>
      </c>
      <c r="B1207" s="2">
        <v>22795304</v>
      </c>
      <c r="C1207" s="3" t="s">
        <v>2940</v>
      </c>
      <c r="D1207" s="4">
        <v>1955.03286116</v>
      </c>
      <c r="E1207" s="3" t="s">
        <v>2920</v>
      </c>
      <c r="F1207" s="3" t="s">
        <v>2921</v>
      </c>
      <c r="G1207" s="3" t="s">
        <v>3109</v>
      </c>
      <c r="H1207" s="3" t="s">
        <v>3109</v>
      </c>
      <c r="I1207" s="3" t="s">
        <v>3048</v>
      </c>
      <c r="J1207" s="4">
        <v>6.6583699999999997</v>
      </c>
      <c r="K1207" s="4">
        <v>-12.751336</v>
      </c>
      <c r="L1207" s="4">
        <v>4.5440680000000002</v>
      </c>
      <c r="M1207" s="4">
        <v>5.835134</v>
      </c>
      <c r="N1207" s="4">
        <v>16.277303</v>
      </c>
      <c r="O1207" s="5">
        <v>10.070505000000001</v>
      </c>
      <c r="P1207" s="4">
        <v>3.2756810000000001</v>
      </c>
      <c r="Q1207" s="4">
        <v>8.5760120000000004</v>
      </c>
      <c r="R1207" s="4">
        <v>9.6508830000000003</v>
      </c>
      <c r="S1207" s="3" t="s">
        <v>4944</v>
      </c>
      <c r="T1207" s="4">
        <v>34.28</v>
      </c>
      <c r="U1207" s="4">
        <v>1955.03286116</v>
      </c>
      <c r="V1207" s="10">
        <v>1729.798861</v>
      </c>
      <c r="W1207" s="4">
        <v>0</v>
      </c>
      <c r="X1207" s="4">
        <v>41.61</v>
      </c>
      <c r="Y1207" s="4">
        <v>28.14</v>
      </c>
      <c r="Z1207" s="4">
        <v>16.277303</v>
      </c>
      <c r="AA1207" s="10">
        <v>11.7792591574</v>
      </c>
      <c r="AB1207" s="10">
        <v>14.8018929842</v>
      </c>
      <c r="AC1207" s="4">
        <v>2.5368119999999998</v>
      </c>
      <c r="AD1207" s="4">
        <v>2.1423005447277998</v>
      </c>
      <c r="AE1207" s="4">
        <v>2.4293087075775999</v>
      </c>
      <c r="AF1207" s="4">
        <v>8.5760120000000004</v>
      </c>
      <c r="AG1207" s="4">
        <v>6.0801365940245997</v>
      </c>
      <c r="AH1207" s="4">
        <v>7.5669241513561003</v>
      </c>
      <c r="AI1207" s="4">
        <v>3.2756810000000001</v>
      </c>
      <c r="AJ1207" s="4">
        <v>4.093623</v>
      </c>
    </row>
    <row r="1208" spans="1:36" x14ac:dyDescent="0.3">
      <c r="A1208" s="1" t="s">
        <v>1202</v>
      </c>
      <c r="B1208" s="2">
        <v>4811105</v>
      </c>
      <c r="C1208" s="3" t="s">
        <v>2940</v>
      </c>
      <c r="D1208" s="4">
        <v>1218.73564996</v>
      </c>
      <c r="E1208" s="3" t="s">
        <v>2920</v>
      </c>
      <c r="F1208" s="3" t="s">
        <v>2921</v>
      </c>
      <c r="G1208" s="3" t="s">
        <v>3109</v>
      </c>
      <c r="H1208" s="3" t="s">
        <v>3109</v>
      </c>
      <c r="I1208" s="3" t="s">
        <v>3048</v>
      </c>
      <c r="J1208" s="4">
        <v>223.74645200000001</v>
      </c>
      <c r="K1208" s="4">
        <v>-23.989338</v>
      </c>
      <c r="L1208" s="4">
        <v>-19.36852</v>
      </c>
      <c r="M1208" s="4">
        <v>-3.6056339999999998</v>
      </c>
      <c r="N1208" s="4" t="s">
        <v>2924</v>
      </c>
      <c r="O1208" s="4" t="s">
        <v>2924</v>
      </c>
      <c r="P1208" s="4">
        <v>21.019656000000001</v>
      </c>
      <c r="Q1208" s="4" t="s">
        <v>2924</v>
      </c>
      <c r="R1208" s="4">
        <v>21.395121</v>
      </c>
      <c r="S1208" s="3" t="s">
        <v>4945</v>
      </c>
      <c r="T1208" s="4">
        <v>34.22</v>
      </c>
      <c r="U1208" s="4">
        <v>1218.73564996</v>
      </c>
      <c r="V1208" s="10">
        <v>1340.3936490000001</v>
      </c>
      <c r="W1208" s="4">
        <v>0</v>
      </c>
      <c r="X1208" s="4">
        <v>59.23</v>
      </c>
      <c r="Y1208" s="5">
        <v>9.1300000000000008</v>
      </c>
      <c r="Z1208" s="4" t="s">
        <v>2924</v>
      </c>
      <c r="AA1208" s="10">
        <v>87.923946556999994</v>
      </c>
      <c r="AB1208" s="10" t="s">
        <v>2924</v>
      </c>
      <c r="AC1208" s="4">
        <v>7.9248519999999996</v>
      </c>
      <c r="AD1208" s="4">
        <v>5.0895078296548002</v>
      </c>
      <c r="AE1208" s="4">
        <v>6.9865842196479004</v>
      </c>
      <c r="AF1208" s="4" t="s">
        <v>2924</v>
      </c>
      <c r="AG1208" s="4">
        <v>18.780911433375401</v>
      </c>
      <c r="AH1208" s="4">
        <v>40.814952429527303</v>
      </c>
      <c r="AI1208" s="4">
        <v>21.019656000000001</v>
      </c>
      <c r="AJ1208" s="4" t="s">
        <v>2924</v>
      </c>
    </row>
    <row r="1209" spans="1:36" x14ac:dyDescent="0.3">
      <c r="A1209" s="1" t="s">
        <v>1203</v>
      </c>
      <c r="B1209" s="2">
        <v>4095387</v>
      </c>
      <c r="C1209" s="3" t="s">
        <v>2919</v>
      </c>
      <c r="D1209" s="4">
        <v>8032.4916484400001</v>
      </c>
      <c r="E1209" s="3" t="s">
        <v>2925</v>
      </c>
      <c r="F1209" s="3" t="s">
        <v>2996</v>
      </c>
      <c r="G1209" s="3" t="s">
        <v>2997</v>
      </c>
      <c r="H1209" s="3" t="s">
        <v>2997</v>
      </c>
      <c r="I1209" s="3" t="s">
        <v>3467</v>
      </c>
      <c r="J1209" s="4">
        <v>12.857703000000001</v>
      </c>
      <c r="K1209" s="4">
        <v>-19.14057</v>
      </c>
      <c r="L1209" s="4">
        <v>-6.9038000000000004</v>
      </c>
      <c r="M1209" s="4">
        <v>-6.768135</v>
      </c>
      <c r="N1209" s="4" t="s">
        <v>2924</v>
      </c>
      <c r="O1209" s="4">
        <v>10.238265</v>
      </c>
      <c r="P1209" s="4">
        <v>6.2397049999999998</v>
      </c>
      <c r="Q1209" s="4">
        <v>12.738156</v>
      </c>
      <c r="R1209" s="4">
        <v>8.091825</v>
      </c>
      <c r="S1209" s="3" t="s">
        <v>4946</v>
      </c>
      <c r="T1209" s="4">
        <v>57.58</v>
      </c>
      <c r="U1209" s="4">
        <v>8032.4916484400001</v>
      </c>
      <c r="V1209" s="10">
        <v>10864.691648</v>
      </c>
      <c r="W1209" s="4">
        <v>4.8627995831886102</v>
      </c>
      <c r="X1209" s="4">
        <v>73.459999999999994</v>
      </c>
      <c r="Y1209" s="4">
        <v>46.09</v>
      </c>
      <c r="Z1209" s="4" t="s">
        <v>2924</v>
      </c>
      <c r="AA1209" s="10">
        <v>13.909892499</v>
      </c>
      <c r="AB1209" s="10">
        <v>14.791941757</v>
      </c>
      <c r="AC1209" s="4">
        <v>2.5133459999999999</v>
      </c>
      <c r="AD1209" s="4">
        <v>2.601027318361</v>
      </c>
      <c r="AE1209" s="4">
        <v>2.6757034459</v>
      </c>
      <c r="AF1209" s="4">
        <v>12.738156</v>
      </c>
      <c r="AG1209" s="4">
        <v>10.122048112256699</v>
      </c>
      <c r="AH1209" s="4">
        <v>10.598653159264799</v>
      </c>
      <c r="AI1209" s="4">
        <v>6.2397049999999998</v>
      </c>
      <c r="AJ1209" s="4" t="s">
        <v>2924</v>
      </c>
    </row>
    <row r="1210" spans="1:36" x14ac:dyDescent="0.3">
      <c r="A1210" s="1" t="s">
        <v>1204</v>
      </c>
      <c r="B1210" s="2">
        <v>5288518</v>
      </c>
      <c r="C1210" s="3" t="s">
        <v>2919</v>
      </c>
      <c r="D1210" s="4">
        <v>7006.4113356300004</v>
      </c>
      <c r="E1210" s="3" t="s">
        <v>2945</v>
      </c>
      <c r="F1210" s="3" t="s">
        <v>2946</v>
      </c>
      <c r="G1210" s="3" t="s">
        <v>2947</v>
      </c>
      <c r="H1210" s="3" t="s">
        <v>2989</v>
      </c>
      <c r="I1210" s="3" t="s">
        <v>2949</v>
      </c>
      <c r="J1210" s="4">
        <v>46.265472000000003</v>
      </c>
      <c r="K1210" s="4">
        <v>1.121275</v>
      </c>
      <c r="L1210" s="4">
        <v>1.3305739999999999</v>
      </c>
      <c r="M1210" s="4">
        <v>1.450563</v>
      </c>
      <c r="N1210" s="4" t="s">
        <v>2924</v>
      </c>
      <c r="O1210" s="4">
        <v>120.245614</v>
      </c>
      <c r="P1210" s="4">
        <v>5.5660220000000002</v>
      </c>
      <c r="Q1210" s="4" t="s">
        <v>2924</v>
      </c>
      <c r="R1210" s="4">
        <v>68.136480000000006</v>
      </c>
      <c r="S1210" s="3" t="s">
        <v>4947</v>
      </c>
      <c r="T1210" s="4">
        <v>34.270000000000003</v>
      </c>
      <c r="U1210" s="4">
        <v>7006.4113356300004</v>
      </c>
      <c r="V1210" s="10">
        <v>5668.5633349999998</v>
      </c>
      <c r="W1210" s="4">
        <v>0</v>
      </c>
      <c r="X1210" s="4">
        <v>34.33</v>
      </c>
      <c r="Y1210" s="4">
        <v>20.89</v>
      </c>
      <c r="Z1210" s="4" t="s">
        <v>2924</v>
      </c>
      <c r="AA1210" s="10">
        <v>92.721861471799997</v>
      </c>
      <c r="AB1210" s="10">
        <v>103.64120244350001</v>
      </c>
      <c r="AC1210" s="4">
        <v>8.6557490000000001</v>
      </c>
      <c r="AD1210" s="4">
        <v>7.6624096870376004</v>
      </c>
      <c r="AE1210" s="4">
        <v>8.3864022394617006</v>
      </c>
      <c r="AF1210" s="4" t="s">
        <v>2924</v>
      </c>
      <c r="AG1210" s="4">
        <v>197.44693653276121</v>
      </c>
      <c r="AH1210" s="4" t="s">
        <v>2924</v>
      </c>
      <c r="AI1210" s="4">
        <v>5.5660220000000002</v>
      </c>
      <c r="AJ1210" s="4">
        <v>5.6635270000000002</v>
      </c>
    </row>
    <row r="1211" spans="1:36" x14ac:dyDescent="0.3">
      <c r="A1211" s="1" t="s">
        <v>1205</v>
      </c>
      <c r="B1211" s="2">
        <v>1031123</v>
      </c>
      <c r="C1211" s="3" t="s">
        <v>2935</v>
      </c>
      <c r="D1211" s="4">
        <v>1703.9602070399999</v>
      </c>
      <c r="E1211" s="3" t="s">
        <v>3090</v>
      </c>
      <c r="F1211" s="3" t="s">
        <v>3090</v>
      </c>
      <c r="G1211" s="3" t="s">
        <v>3091</v>
      </c>
      <c r="H1211" s="3" t="s">
        <v>3091</v>
      </c>
      <c r="I1211" s="3" t="s">
        <v>3092</v>
      </c>
      <c r="J1211" s="4">
        <v>-29.175626999999999</v>
      </c>
      <c r="K1211" s="4">
        <v>-9.9361899999999999</v>
      </c>
      <c r="L1211" s="4">
        <v>-5.635148</v>
      </c>
      <c r="M1211" s="4">
        <v>-3.1372550000000001</v>
      </c>
      <c r="N1211" s="4" t="s">
        <v>2924</v>
      </c>
      <c r="O1211" s="4">
        <v>17.548845</v>
      </c>
      <c r="P1211" s="4">
        <v>1.08049</v>
      </c>
      <c r="Q1211" s="4" t="s">
        <v>2924</v>
      </c>
      <c r="R1211" s="4" t="s">
        <v>2924</v>
      </c>
      <c r="S1211" s="3" t="s">
        <v>4948</v>
      </c>
      <c r="T1211" s="4">
        <v>9.8800000000000008</v>
      </c>
      <c r="U1211" s="4">
        <v>1703.9602070399999</v>
      </c>
      <c r="V1211" s="10">
        <v>4467.9592069999999</v>
      </c>
      <c r="W1211" s="4">
        <v>0</v>
      </c>
      <c r="X1211" s="4">
        <v>18.190000000000001</v>
      </c>
      <c r="Y1211" s="5">
        <v>7.6050000000000004</v>
      </c>
      <c r="Z1211" s="4" t="s">
        <v>2924</v>
      </c>
      <c r="AA1211" s="10">
        <v>7.0631970260000001</v>
      </c>
      <c r="AB1211" s="10">
        <v>6.0152207001000004</v>
      </c>
      <c r="AC1211" s="4">
        <v>1.211068</v>
      </c>
      <c r="AD1211" s="4">
        <v>1.1908841641345</v>
      </c>
      <c r="AE1211" s="4">
        <v>1.2113871450261999</v>
      </c>
      <c r="AF1211" s="4" t="s">
        <v>2924</v>
      </c>
      <c r="AG1211" s="4">
        <v>6.7542845154951001</v>
      </c>
      <c r="AH1211" s="4">
        <v>7.1601910368589996</v>
      </c>
      <c r="AI1211" s="4">
        <v>1.08049</v>
      </c>
      <c r="AJ1211" s="4">
        <v>1.08049</v>
      </c>
    </row>
    <row r="1212" spans="1:36" x14ac:dyDescent="0.3">
      <c r="A1212" s="1" t="s">
        <v>1206</v>
      </c>
      <c r="B1212" s="2">
        <v>4986299</v>
      </c>
      <c r="C1212" s="3" t="s">
        <v>2919</v>
      </c>
      <c r="D1212" s="4">
        <v>2592.5141650999999</v>
      </c>
      <c r="E1212" s="3" t="s">
        <v>3031</v>
      </c>
      <c r="F1212" s="3" t="s">
        <v>3031</v>
      </c>
      <c r="G1212" s="3" t="s">
        <v>3032</v>
      </c>
      <c r="H1212" s="3" t="s">
        <v>3033</v>
      </c>
      <c r="I1212" s="3" t="s">
        <v>3165</v>
      </c>
      <c r="J1212" s="4">
        <v>73.884992999999994</v>
      </c>
      <c r="K1212" s="4">
        <v>2.1252059999999999</v>
      </c>
      <c r="L1212" s="4">
        <v>-2.5161190000000002</v>
      </c>
      <c r="M1212" s="4">
        <v>-4.5353050000000001</v>
      </c>
      <c r="N1212" s="4">
        <v>31.732786999999998</v>
      </c>
      <c r="O1212" s="4">
        <v>31.619485000000001</v>
      </c>
      <c r="P1212" s="4">
        <v>5.8070259999999996</v>
      </c>
      <c r="Q1212" s="4">
        <v>17.625755000000002</v>
      </c>
      <c r="R1212" s="4">
        <v>43.373157999999997</v>
      </c>
      <c r="S1212" s="3" t="s">
        <v>4949</v>
      </c>
      <c r="T1212" s="5">
        <v>123.98</v>
      </c>
      <c r="U1212" s="4">
        <v>2592.5141650999999</v>
      </c>
      <c r="V1212" s="10">
        <v>2698.4501650000002</v>
      </c>
      <c r="W1212" s="4">
        <v>0.58073882884336203</v>
      </c>
      <c r="X1212" s="4">
        <v>139.5548</v>
      </c>
      <c r="Y1212" s="4">
        <v>54.442300000000003</v>
      </c>
      <c r="Z1212" s="4">
        <v>31.732786999999998</v>
      </c>
      <c r="AA1212" s="10">
        <v>31.375427052999999</v>
      </c>
      <c r="AB1212" s="10" t="s">
        <v>2934</v>
      </c>
      <c r="AC1212" s="5">
        <v>2.8878219999999999</v>
      </c>
      <c r="AD1212" s="4">
        <v>2.7462723790729999</v>
      </c>
      <c r="AE1212" s="4">
        <v>2.8353210349821998</v>
      </c>
      <c r="AF1212" s="4">
        <v>17.625755000000002</v>
      </c>
      <c r="AG1212" s="4">
        <v>16.698020240960901</v>
      </c>
      <c r="AH1212" s="4">
        <v>16.495504930098399</v>
      </c>
      <c r="AI1212" s="4">
        <v>5.8070259999999996</v>
      </c>
      <c r="AJ1212" s="4">
        <v>12.383139999999999</v>
      </c>
    </row>
    <row r="1213" spans="1:36" x14ac:dyDescent="0.3">
      <c r="A1213" s="1" t="s">
        <v>1207</v>
      </c>
      <c r="B1213" s="2">
        <v>27766644</v>
      </c>
      <c r="C1213" s="3" t="s">
        <v>2935</v>
      </c>
      <c r="D1213" s="4">
        <v>3326.1552064000002</v>
      </c>
      <c r="E1213" s="3" t="s">
        <v>2936</v>
      </c>
      <c r="F1213" s="3" t="s">
        <v>2937</v>
      </c>
      <c r="G1213" s="3" t="s">
        <v>2943</v>
      </c>
      <c r="H1213" s="3" t="s">
        <v>2943</v>
      </c>
      <c r="I1213" s="3" t="s">
        <v>3498</v>
      </c>
      <c r="J1213" s="4">
        <v>14.032496</v>
      </c>
      <c r="K1213" s="4">
        <v>4.6779659999999996</v>
      </c>
      <c r="L1213" s="4">
        <v>-1.9682539999999999</v>
      </c>
      <c r="M1213" s="4">
        <v>-4.9846149999999998</v>
      </c>
      <c r="N1213" s="4">
        <v>35.906976999999998</v>
      </c>
      <c r="O1213" s="4">
        <v>15.241856</v>
      </c>
      <c r="P1213" s="4">
        <v>2.421961</v>
      </c>
      <c r="Q1213" s="4">
        <v>15.616821</v>
      </c>
      <c r="R1213" s="4">
        <v>17.45119</v>
      </c>
      <c r="S1213" s="3" t="s">
        <v>4950</v>
      </c>
      <c r="T1213" s="4">
        <v>15.44</v>
      </c>
      <c r="U1213" s="4">
        <v>3326.1552064000002</v>
      </c>
      <c r="V1213" s="10">
        <v>4096.3702059999996</v>
      </c>
      <c r="W1213" s="4">
        <v>0</v>
      </c>
      <c r="X1213" s="4">
        <v>16.87</v>
      </c>
      <c r="Y1213" s="4">
        <v>11.805</v>
      </c>
      <c r="Z1213" s="4">
        <v>35.906976999999998</v>
      </c>
      <c r="AA1213" s="10">
        <v>21.061246760300001</v>
      </c>
      <c r="AB1213" s="10">
        <v>24.480735690500001</v>
      </c>
      <c r="AC1213" s="4">
        <v>4.0841180000000001</v>
      </c>
      <c r="AD1213" s="4">
        <v>3.8018186067166999</v>
      </c>
      <c r="AE1213" s="4">
        <v>3.9955642379262</v>
      </c>
      <c r="AF1213" s="4">
        <v>15.616821</v>
      </c>
      <c r="AG1213" s="4">
        <v>14.5162212120375</v>
      </c>
      <c r="AH1213" s="4">
        <v>15.4970639047059</v>
      </c>
      <c r="AI1213" s="4">
        <v>2.421961</v>
      </c>
      <c r="AJ1213" s="4" t="s">
        <v>2924</v>
      </c>
    </row>
    <row r="1214" spans="1:36" x14ac:dyDescent="0.3">
      <c r="A1214" s="1" t="s">
        <v>1208</v>
      </c>
      <c r="B1214" s="2">
        <v>1021441</v>
      </c>
      <c r="C1214" s="3" t="s">
        <v>2919</v>
      </c>
      <c r="D1214" s="4">
        <v>696.83080127999995</v>
      </c>
      <c r="E1214" s="3" t="s">
        <v>2930</v>
      </c>
      <c r="F1214" s="3" t="s">
        <v>2931</v>
      </c>
      <c r="G1214" s="3" t="s">
        <v>2931</v>
      </c>
      <c r="H1214" s="3" t="s">
        <v>2932</v>
      </c>
      <c r="I1214" s="3" t="s">
        <v>2933</v>
      </c>
      <c r="J1214" s="4">
        <v>4.1509429999999998</v>
      </c>
      <c r="K1214" s="4">
        <v>-4.0834060000000001</v>
      </c>
      <c r="L1214" s="4">
        <v>-6.5198980000000004</v>
      </c>
      <c r="M1214" s="4">
        <v>-5.8422179999999999</v>
      </c>
      <c r="N1214" s="4">
        <v>10.0363636363636</v>
      </c>
      <c r="O1214" s="4">
        <v>8.7341770000000007</v>
      </c>
      <c r="P1214" s="4">
        <v>1.296003</v>
      </c>
      <c r="Q1214" s="4" t="s">
        <v>2934</v>
      </c>
      <c r="R1214" s="4" t="s">
        <v>2934</v>
      </c>
      <c r="S1214" s="3" t="s">
        <v>4951</v>
      </c>
      <c r="T1214" s="4">
        <v>22.08</v>
      </c>
      <c r="U1214" s="4">
        <v>696.83080127999995</v>
      </c>
      <c r="V1214" s="10" t="s">
        <v>2934</v>
      </c>
      <c r="W1214" s="4">
        <v>3.4420289855072501</v>
      </c>
      <c r="X1214" s="4">
        <v>25.35</v>
      </c>
      <c r="Y1214" s="4">
        <v>17.75</v>
      </c>
      <c r="Z1214" s="4">
        <v>10.036364000000001</v>
      </c>
      <c r="AA1214" s="10">
        <v>10.082191780800001</v>
      </c>
      <c r="AB1214" s="10">
        <v>9.5481081080999992</v>
      </c>
      <c r="AC1214" s="4" t="s">
        <v>2934</v>
      </c>
      <c r="AD1214" s="4" t="s">
        <v>2934</v>
      </c>
      <c r="AE1214" s="4" t="s">
        <v>2934</v>
      </c>
      <c r="AF1214" s="4" t="s">
        <v>2934</v>
      </c>
      <c r="AG1214" s="4" t="s">
        <v>2934</v>
      </c>
      <c r="AH1214" s="4" t="s">
        <v>2934</v>
      </c>
      <c r="AI1214" s="4">
        <v>1.296003</v>
      </c>
      <c r="AJ1214" s="4">
        <v>1.5172129999999999</v>
      </c>
    </row>
    <row r="1215" spans="1:36" x14ac:dyDescent="0.3">
      <c r="A1215" s="1" t="s">
        <v>1209</v>
      </c>
      <c r="B1215" s="2">
        <v>4283738</v>
      </c>
      <c r="C1215" s="3" t="s">
        <v>2935</v>
      </c>
      <c r="D1215" s="4">
        <v>76906.065501999998</v>
      </c>
      <c r="E1215" s="3" t="s">
        <v>2920</v>
      </c>
      <c r="F1215" s="3" t="s">
        <v>2960</v>
      </c>
      <c r="G1215" s="3" t="s">
        <v>2973</v>
      </c>
      <c r="H1215" s="3" t="s">
        <v>2974</v>
      </c>
      <c r="I1215" s="3" t="s">
        <v>2975</v>
      </c>
      <c r="J1215" s="4">
        <v>12.456016999999999</v>
      </c>
      <c r="K1215" s="4">
        <v>-24.969110000000001</v>
      </c>
      <c r="L1215" s="4">
        <v>-8.8228229999999996</v>
      </c>
      <c r="M1215" s="4">
        <v>-3.2841719999999999</v>
      </c>
      <c r="N1215" s="4">
        <v>13.800909000000001</v>
      </c>
      <c r="O1215" s="4">
        <v>13.546602</v>
      </c>
      <c r="P1215" s="4" t="s">
        <v>2924</v>
      </c>
      <c r="Q1215" s="4">
        <v>8.2308850000000007</v>
      </c>
      <c r="R1215" s="4">
        <v>22.649381999999999</v>
      </c>
      <c r="S1215" s="3" t="s">
        <v>4952</v>
      </c>
      <c r="T1215" s="4">
        <v>303.62</v>
      </c>
      <c r="U1215" s="4">
        <v>76906.065501999998</v>
      </c>
      <c r="V1215" s="10">
        <v>121780.065502</v>
      </c>
      <c r="W1215" s="4">
        <v>0.86950793755352096</v>
      </c>
      <c r="X1215" s="4">
        <v>417.14</v>
      </c>
      <c r="Y1215" s="4">
        <v>268.01</v>
      </c>
      <c r="Z1215" s="4">
        <v>13.800909000000001</v>
      </c>
      <c r="AA1215" s="10">
        <v>12.7426868678</v>
      </c>
      <c r="AB1215" s="10">
        <v>13.8430296547</v>
      </c>
      <c r="AC1215" s="4">
        <v>1.7491859999999999</v>
      </c>
      <c r="AD1215" s="4">
        <v>1.6563958166852999</v>
      </c>
      <c r="AE1215" s="4">
        <v>1.7263423428149001</v>
      </c>
      <c r="AF1215" s="4">
        <v>8.2308850000000007</v>
      </c>
      <c r="AG1215" s="4">
        <v>8.4446143437958998</v>
      </c>
      <c r="AH1215" s="4">
        <v>8.7816683789395995</v>
      </c>
      <c r="AI1215" s="4" t="s">
        <v>2924</v>
      </c>
      <c r="AJ1215" s="4" t="s">
        <v>2924</v>
      </c>
    </row>
    <row r="1216" spans="1:36" x14ac:dyDescent="0.3">
      <c r="A1216" s="1" t="s">
        <v>1210</v>
      </c>
      <c r="B1216" s="2">
        <v>4189837</v>
      </c>
      <c r="C1216" s="3" t="s">
        <v>2935</v>
      </c>
      <c r="D1216" s="4">
        <v>1194.6087127200001</v>
      </c>
      <c r="E1216" s="3" t="s">
        <v>2930</v>
      </c>
      <c r="F1216" s="3" t="s">
        <v>2957</v>
      </c>
      <c r="G1216" s="3" t="s">
        <v>2957</v>
      </c>
      <c r="H1216" s="3" t="s">
        <v>3113</v>
      </c>
      <c r="I1216" s="3" t="s">
        <v>3125</v>
      </c>
      <c r="J1216" s="4">
        <v>34.340561999999998</v>
      </c>
      <c r="K1216" s="4">
        <v>7.9303119999999998</v>
      </c>
      <c r="L1216" s="4">
        <v>4.9722220000000004</v>
      </c>
      <c r="M1216" s="4">
        <v>-0.76155499999999998</v>
      </c>
      <c r="N1216" s="4">
        <v>9.4711779448621591</v>
      </c>
      <c r="O1216" s="4">
        <v>3.2280285339598498</v>
      </c>
      <c r="P1216" s="4">
        <v>2.6090260000000001</v>
      </c>
      <c r="Q1216" s="4">
        <v>3.8686129999999999</v>
      </c>
      <c r="R1216" s="4">
        <v>2.1158610000000002</v>
      </c>
      <c r="S1216" s="3" t="s">
        <v>4953</v>
      </c>
      <c r="T1216" s="4">
        <v>113.37</v>
      </c>
      <c r="U1216" s="4">
        <v>1194.6087127200001</v>
      </c>
      <c r="V1216" s="10">
        <v>920.96971199999996</v>
      </c>
      <c r="W1216" s="4">
        <v>1.4113081062009301</v>
      </c>
      <c r="X1216" s="4">
        <v>126.5</v>
      </c>
      <c r="Y1216" s="4">
        <v>81.349999999999994</v>
      </c>
      <c r="Z1216" s="4">
        <v>9.4917949999999998</v>
      </c>
      <c r="AA1216" s="10">
        <v>18.4641693811</v>
      </c>
      <c r="AB1216" s="10">
        <v>19.546551724099999</v>
      </c>
      <c r="AC1216" s="4">
        <v>1.2265760000000001</v>
      </c>
      <c r="AD1216" s="4">
        <v>1.1170061987999</v>
      </c>
      <c r="AE1216" s="4">
        <v>1.2360798364723999</v>
      </c>
      <c r="AF1216" s="4">
        <v>3.8686129999999999</v>
      </c>
      <c r="AG1216" s="4" t="s">
        <v>2934</v>
      </c>
      <c r="AH1216" s="4" t="s">
        <v>2934</v>
      </c>
      <c r="AI1216" s="4">
        <v>2.6090260000000001</v>
      </c>
      <c r="AJ1216" s="4">
        <v>2.6428419999999999</v>
      </c>
    </row>
    <row r="1217" spans="1:36" x14ac:dyDescent="0.3">
      <c r="A1217" s="1" t="s">
        <v>1211</v>
      </c>
      <c r="B1217" s="2">
        <v>103057</v>
      </c>
      <c r="C1217" s="3" t="s">
        <v>2935</v>
      </c>
      <c r="D1217" s="4">
        <v>5982.0730860800004</v>
      </c>
      <c r="E1217" s="3" t="s">
        <v>2976</v>
      </c>
      <c r="F1217" s="3" t="s">
        <v>2977</v>
      </c>
      <c r="G1217" s="3" t="s">
        <v>3078</v>
      </c>
      <c r="H1217" s="3" t="s">
        <v>3078</v>
      </c>
      <c r="I1217" s="3" t="s">
        <v>2979</v>
      </c>
      <c r="J1217" s="4">
        <v>-1.1130640000000001</v>
      </c>
      <c r="K1217" s="4">
        <v>-5.9085840000000003</v>
      </c>
      <c r="L1217" s="4">
        <v>-3.8724370000000001</v>
      </c>
      <c r="M1217" s="4">
        <v>-1.974448</v>
      </c>
      <c r="N1217" s="4" t="s">
        <v>2924</v>
      </c>
      <c r="O1217" s="4">
        <v>27.313915999999999</v>
      </c>
      <c r="P1217" s="4">
        <v>1.089032</v>
      </c>
      <c r="Q1217" s="4">
        <v>13.843362000000001</v>
      </c>
      <c r="R1217" s="4">
        <v>26.563476000000001</v>
      </c>
      <c r="S1217" s="3" t="s">
        <v>4954</v>
      </c>
      <c r="T1217" s="4">
        <v>16.88</v>
      </c>
      <c r="U1217" s="4">
        <v>5982.0730860800004</v>
      </c>
      <c r="V1217" s="10">
        <v>11319.648085999999</v>
      </c>
      <c r="W1217" s="4">
        <v>7.3459715639810401</v>
      </c>
      <c r="X1217" s="4">
        <v>18.899999999999999</v>
      </c>
      <c r="Y1217" s="4">
        <v>12.77</v>
      </c>
      <c r="Z1217" s="4" t="s">
        <v>2924</v>
      </c>
      <c r="AA1217" s="10" t="s">
        <v>2924</v>
      </c>
      <c r="AB1217" s="10" t="s">
        <v>2924</v>
      </c>
      <c r="AC1217" s="4">
        <v>8.7871690000000005</v>
      </c>
      <c r="AD1217" s="4">
        <v>9.1746133846047009</v>
      </c>
      <c r="AE1217" s="4">
        <v>9.0633171539017994</v>
      </c>
      <c r="AF1217" s="4">
        <v>13.843362000000001</v>
      </c>
      <c r="AG1217" s="4">
        <v>15.507629094751</v>
      </c>
      <c r="AH1217" s="4">
        <v>15.5625503930567</v>
      </c>
      <c r="AI1217" s="4">
        <v>1.089032</v>
      </c>
      <c r="AJ1217" s="4">
        <v>1.2521329999999999</v>
      </c>
    </row>
    <row r="1218" spans="1:36" x14ac:dyDescent="0.3">
      <c r="A1218" s="1" t="s">
        <v>1212</v>
      </c>
      <c r="B1218" s="2">
        <v>4672250</v>
      </c>
      <c r="C1218" s="3" t="s">
        <v>2919</v>
      </c>
      <c r="D1218" s="4">
        <v>828.18894409999996</v>
      </c>
      <c r="E1218" s="3" t="s">
        <v>2936</v>
      </c>
      <c r="F1218" s="3" t="s">
        <v>2966</v>
      </c>
      <c r="G1218" s="3" t="s">
        <v>2967</v>
      </c>
      <c r="H1218" s="3" t="s">
        <v>2999</v>
      </c>
      <c r="I1218" s="3" t="s">
        <v>3499</v>
      </c>
      <c r="J1218" s="4">
        <v>9.496124</v>
      </c>
      <c r="K1218" s="4">
        <v>-0.440529</v>
      </c>
      <c r="L1218" s="4">
        <v>-0.79016699999999995</v>
      </c>
      <c r="M1218" s="4">
        <v>-9.8883569999999992</v>
      </c>
      <c r="N1218" s="4">
        <v>16.353110999999998</v>
      </c>
      <c r="O1218" s="4">
        <v>22.113503000000001</v>
      </c>
      <c r="P1218" s="4">
        <v>1.694407</v>
      </c>
      <c r="Q1218" s="4">
        <v>9.9646869999999996</v>
      </c>
      <c r="R1218" s="4">
        <v>35.270721000000002</v>
      </c>
      <c r="S1218" s="3" t="s">
        <v>4955</v>
      </c>
      <c r="T1218" s="4">
        <v>11.3</v>
      </c>
      <c r="U1218" s="4">
        <v>828.18894409999996</v>
      </c>
      <c r="V1218" s="10">
        <v>766.42394400000001</v>
      </c>
      <c r="W1218" s="4">
        <v>0</v>
      </c>
      <c r="X1218" s="4">
        <v>13</v>
      </c>
      <c r="Y1218" s="5">
        <v>8.9799000000000007</v>
      </c>
      <c r="Z1218" s="4">
        <v>16.353110999999998</v>
      </c>
      <c r="AA1218" s="10">
        <v>13.84634236</v>
      </c>
      <c r="AB1218" s="10">
        <v>16.1387071895</v>
      </c>
      <c r="AC1218" s="4">
        <v>0.45038499999999998</v>
      </c>
      <c r="AD1218" s="4">
        <v>0.43644263216570001</v>
      </c>
      <c r="AE1218" s="4">
        <v>0.44773037322859999</v>
      </c>
      <c r="AF1218" s="4">
        <v>9.9646869999999996</v>
      </c>
      <c r="AG1218" s="4">
        <v>7.0857319413780999</v>
      </c>
      <c r="AH1218" s="4">
        <v>8.5560731708951003</v>
      </c>
      <c r="AI1218" s="4">
        <v>1.694407</v>
      </c>
      <c r="AJ1218" s="4">
        <v>2.0545450000000001</v>
      </c>
    </row>
    <row r="1219" spans="1:36" x14ac:dyDescent="0.3">
      <c r="A1219" s="1" t="s">
        <v>1213</v>
      </c>
      <c r="B1219" s="2">
        <v>4328204</v>
      </c>
      <c r="C1219" s="3" t="s">
        <v>2919</v>
      </c>
      <c r="D1219" s="4">
        <v>8228.6198518500005</v>
      </c>
      <c r="E1219" s="3" t="s">
        <v>2920</v>
      </c>
      <c r="F1219" s="3" t="s">
        <v>2960</v>
      </c>
      <c r="G1219" s="3" t="s">
        <v>2973</v>
      </c>
      <c r="H1219" s="3" t="s">
        <v>3087</v>
      </c>
      <c r="I1219" s="3" t="s">
        <v>3324</v>
      </c>
      <c r="J1219" s="4">
        <v>44.278984999999999</v>
      </c>
      <c r="K1219" s="4">
        <v>19.388909999999999</v>
      </c>
      <c r="L1219" s="4">
        <v>-7.7797200000000002</v>
      </c>
      <c r="M1219" s="4">
        <v>-0.70069000000000004</v>
      </c>
      <c r="N1219" s="4">
        <v>87.110091743119298</v>
      </c>
      <c r="O1219" s="4">
        <v>25.249591467896501</v>
      </c>
      <c r="P1219" s="4">
        <v>3.8801030000000001</v>
      </c>
      <c r="Q1219" s="4">
        <v>24.698551999999999</v>
      </c>
      <c r="R1219" s="4" t="s">
        <v>2924</v>
      </c>
      <c r="S1219" s="3" t="s">
        <v>4956</v>
      </c>
      <c r="T1219" s="4">
        <v>94.95</v>
      </c>
      <c r="U1219" s="4">
        <v>8228.6198518500005</v>
      </c>
      <c r="V1219" s="10">
        <v>9041.6458509999993</v>
      </c>
      <c r="W1219" s="4">
        <v>0</v>
      </c>
      <c r="X1219" s="4">
        <v>105.82</v>
      </c>
      <c r="Y1219" s="4">
        <v>64.614999999999995</v>
      </c>
      <c r="Z1219" s="4">
        <v>87.270221000000006</v>
      </c>
      <c r="AA1219" s="10">
        <v>27.374156720199998</v>
      </c>
      <c r="AB1219" s="10">
        <v>30.153769935700002</v>
      </c>
      <c r="AC1219" s="4">
        <v>7.8599500000000004</v>
      </c>
      <c r="AD1219" s="4">
        <v>7.1517563351325997</v>
      </c>
      <c r="AE1219" s="4">
        <v>7.5847155829127999</v>
      </c>
      <c r="AF1219" s="4">
        <v>24.698551999999999</v>
      </c>
      <c r="AG1219" s="4">
        <v>17.4441115444335</v>
      </c>
      <c r="AH1219" s="4">
        <v>18.928186909706099</v>
      </c>
      <c r="AI1219" s="4">
        <v>3.8801030000000001</v>
      </c>
      <c r="AJ1219" s="4" t="s">
        <v>2924</v>
      </c>
    </row>
    <row r="1220" spans="1:36" x14ac:dyDescent="0.3">
      <c r="A1220" s="1" t="s">
        <v>1214</v>
      </c>
      <c r="B1220" s="2">
        <v>102953</v>
      </c>
      <c r="C1220" s="3" t="s">
        <v>2935</v>
      </c>
      <c r="D1220" s="4">
        <v>14072.79273748</v>
      </c>
      <c r="E1220" s="3" t="s">
        <v>2976</v>
      </c>
      <c r="F1220" s="3" t="s">
        <v>2977</v>
      </c>
      <c r="G1220" s="3" t="s">
        <v>3078</v>
      </c>
      <c r="H1220" s="3" t="s">
        <v>3078</v>
      </c>
      <c r="I1220" s="3" t="s">
        <v>2979</v>
      </c>
      <c r="J1220" s="4">
        <v>2.13198</v>
      </c>
      <c r="K1220" s="4">
        <v>-8.5870060000000006</v>
      </c>
      <c r="L1220" s="4">
        <v>-6.1129259999999999</v>
      </c>
      <c r="M1220" s="4">
        <v>-3.0828519999999999</v>
      </c>
      <c r="N1220" s="4">
        <v>42.808510638297903</v>
      </c>
      <c r="O1220" s="4">
        <v>12.598622000000001</v>
      </c>
      <c r="P1220" s="4">
        <v>1.6433880000000001</v>
      </c>
      <c r="Q1220" s="4">
        <v>16.515855999999999</v>
      </c>
      <c r="R1220" s="4">
        <v>45.391689</v>
      </c>
      <c r="S1220" s="3" t="s">
        <v>4957</v>
      </c>
      <c r="T1220" s="4">
        <v>20.12</v>
      </c>
      <c r="U1220" s="4">
        <v>14072.79273748</v>
      </c>
      <c r="V1220" s="10">
        <v>23447.672737000001</v>
      </c>
      <c r="W1220" s="4">
        <v>5.9642147117296203</v>
      </c>
      <c r="X1220" s="4">
        <v>23.26</v>
      </c>
      <c r="Y1220" s="4">
        <v>16.015000000000001</v>
      </c>
      <c r="Z1220" s="4" t="s">
        <v>2934</v>
      </c>
      <c r="AA1220" s="10">
        <v>75.018642803800006</v>
      </c>
      <c r="AB1220" s="10">
        <v>49.197965571200001</v>
      </c>
      <c r="AC1220" s="4">
        <v>9.1731750000000005</v>
      </c>
      <c r="AD1220" s="4">
        <v>8.3434761656424001</v>
      </c>
      <c r="AE1220" s="4">
        <v>8.7795951755585993</v>
      </c>
      <c r="AF1220" s="4">
        <v>16.515855999999999</v>
      </c>
      <c r="AG1220" s="4">
        <v>14.5035891979164</v>
      </c>
      <c r="AH1220" s="4">
        <v>15.0810694285579</v>
      </c>
      <c r="AI1220" s="4">
        <v>1.6433880000000001</v>
      </c>
      <c r="AJ1220" s="4">
        <v>1.851818</v>
      </c>
    </row>
    <row r="1221" spans="1:36" x14ac:dyDescent="0.3">
      <c r="A1221" s="1" t="s">
        <v>1215</v>
      </c>
      <c r="B1221" s="2">
        <v>4627536</v>
      </c>
      <c r="C1221" s="3" t="s">
        <v>2919</v>
      </c>
      <c r="D1221" s="4">
        <v>956.54807034999999</v>
      </c>
      <c r="E1221" s="3" t="s">
        <v>2920</v>
      </c>
      <c r="F1221" s="3" t="s">
        <v>2960</v>
      </c>
      <c r="G1221" s="3" t="s">
        <v>3330</v>
      </c>
      <c r="H1221" s="3" t="s">
        <v>3330</v>
      </c>
      <c r="I1221" s="3" t="s">
        <v>2949</v>
      </c>
      <c r="J1221" s="4">
        <v>15.710081000000001</v>
      </c>
      <c r="K1221" s="4">
        <v>9.6965470000000007</v>
      </c>
      <c r="L1221" s="4">
        <v>0.47923300000000002</v>
      </c>
      <c r="M1221" s="4">
        <v>-2.7520099999999998</v>
      </c>
      <c r="N1221" s="4">
        <v>48.459167999999998</v>
      </c>
      <c r="O1221" s="4">
        <v>29.475163999999999</v>
      </c>
      <c r="P1221" s="4">
        <v>2.6907939999999999</v>
      </c>
      <c r="Q1221" s="4">
        <v>19.722836999999998</v>
      </c>
      <c r="R1221" s="4">
        <v>20.369340999999999</v>
      </c>
      <c r="S1221" s="3" t="s">
        <v>4958</v>
      </c>
      <c r="T1221" s="4">
        <v>31.45</v>
      </c>
      <c r="U1221" s="4">
        <v>956.54807034999999</v>
      </c>
      <c r="V1221" s="10">
        <v>879.59906999999998</v>
      </c>
      <c r="W1221" s="4">
        <v>0.35612082670906198</v>
      </c>
      <c r="X1221" s="4">
        <v>33.520000000000003</v>
      </c>
      <c r="Y1221" s="4">
        <v>23.92</v>
      </c>
      <c r="Z1221" s="4">
        <v>48.459167999999998</v>
      </c>
      <c r="AA1221" s="10">
        <v>48.140211235199999</v>
      </c>
      <c r="AB1221" s="10">
        <v>48.138000704</v>
      </c>
      <c r="AC1221" s="5">
        <v>3.0542479999999999</v>
      </c>
      <c r="AD1221" s="4">
        <v>2.9179886093494001</v>
      </c>
      <c r="AE1221" s="4">
        <v>3.0231499083190001</v>
      </c>
      <c r="AF1221" s="4">
        <v>19.722836999999998</v>
      </c>
      <c r="AG1221" s="4">
        <v>12.8697958914933</v>
      </c>
      <c r="AH1221" s="4">
        <v>13.1523267127537</v>
      </c>
      <c r="AI1221" s="4">
        <v>2.6907939999999999</v>
      </c>
      <c r="AJ1221" s="4">
        <v>14.969061999999999</v>
      </c>
    </row>
    <row r="1222" spans="1:36" x14ac:dyDescent="0.3">
      <c r="A1222" s="1" t="s">
        <v>1216</v>
      </c>
      <c r="B1222" s="2">
        <v>4994753</v>
      </c>
      <c r="C1222" s="3" t="s">
        <v>2919</v>
      </c>
      <c r="D1222" s="4">
        <v>883.87351760000001</v>
      </c>
      <c r="E1222" s="3" t="s">
        <v>2936</v>
      </c>
      <c r="F1222" s="3" t="s">
        <v>3056</v>
      </c>
      <c r="G1222" s="3" t="s">
        <v>3166</v>
      </c>
      <c r="H1222" s="3" t="s">
        <v>3167</v>
      </c>
      <c r="I1222" s="3" t="s">
        <v>3370</v>
      </c>
      <c r="J1222" s="4">
        <v>-21.313766999999999</v>
      </c>
      <c r="K1222" s="4">
        <v>-6.1666670000000003</v>
      </c>
      <c r="L1222" s="4">
        <v>-7.6292039999999997</v>
      </c>
      <c r="M1222" s="4">
        <v>-4.4142619999999999</v>
      </c>
      <c r="N1222" s="4" t="s">
        <v>2924</v>
      </c>
      <c r="O1222" s="4">
        <v>9.9294530000000005</v>
      </c>
      <c r="P1222" s="4">
        <v>1.0703419999999999</v>
      </c>
      <c r="Q1222" s="4">
        <v>4.4600660000000003</v>
      </c>
      <c r="R1222" s="4">
        <v>7.7387199999999998</v>
      </c>
      <c r="S1222" s="3" t="s">
        <v>4959</v>
      </c>
      <c r="T1222" s="4">
        <v>11.26</v>
      </c>
      <c r="U1222" s="4">
        <v>883.87351760000001</v>
      </c>
      <c r="V1222" s="10">
        <v>1069.5105169999999</v>
      </c>
      <c r="W1222" s="4">
        <v>0.71047957371225601</v>
      </c>
      <c r="X1222" s="4">
        <v>14.6</v>
      </c>
      <c r="Y1222" s="4">
        <v>9.6300000000000008</v>
      </c>
      <c r="Z1222" s="4" t="s">
        <v>2924</v>
      </c>
      <c r="AA1222" s="10" t="s">
        <v>2924</v>
      </c>
      <c r="AB1222" s="10" t="s">
        <v>2924</v>
      </c>
      <c r="AC1222" s="4">
        <v>0.99002900000000005</v>
      </c>
      <c r="AD1222" s="4">
        <v>0.97843477499560005</v>
      </c>
      <c r="AE1222" s="4">
        <v>1.0076144349038001</v>
      </c>
      <c r="AF1222" s="4">
        <v>4.4600660000000003</v>
      </c>
      <c r="AG1222" s="4">
        <v>5.2108028796285</v>
      </c>
      <c r="AH1222" s="4">
        <v>6.6072743738378996</v>
      </c>
      <c r="AI1222" s="4">
        <v>1.0703419999999999</v>
      </c>
      <c r="AJ1222" s="4">
        <v>2.1641360000000001</v>
      </c>
    </row>
    <row r="1223" spans="1:36" x14ac:dyDescent="0.3">
      <c r="A1223" s="1" t="s">
        <v>1217</v>
      </c>
      <c r="B1223" s="2">
        <v>1021344</v>
      </c>
      <c r="C1223" s="3" t="s">
        <v>2919</v>
      </c>
      <c r="D1223" s="4">
        <v>2672.1953803800002</v>
      </c>
      <c r="E1223" s="3" t="s">
        <v>2930</v>
      </c>
      <c r="F1223" s="3" t="s">
        <v>2931</v>
      </c>
      <c r="G1223" s="3" t="s">
        <v>2931</v>
      </c>
      <c r="H1223" s="3" t="s">
        <v>2932</v>
      </c>
      <c r="I1223" s="3" t="s">
        <v>2933</v>
      </c>
      <c r="J1223" s="4">
        <v>65.147098</v>
      </c>
      <c r="K1223" s="4">
        <v>8.5350979999999996</v>
      </c>
      <c r="L1223" s="4">
        <v>-3.8425929999999999</v>
      </c>
      <c r="M1223" s="4">
        <v>-5.762251</v>
      </c>
      <c r="N1223" s="4">
        <v>34.810055865921797</v>
      </c>
      <c r="O1223" s="4">
        <v>13.739801999999999</v>
      </c>
      <c r="P1223" s="4">
        <v>1.3165290000000001</v>
      </c>
      <c r="Q1223" s="4" t="s">
        <v>2934</v>
      </c>
      <c r="R1223" s="4" t="s">
        <v>2934</v>
      </c>
      <c r="S1223" s="3" t="s">
        <v>4960</v>
      </c>
      <c r="T1223" s="4">
        <v>62.31</v>
      </c>
      <c r="U1223" s="4">
        <v>2672.1953803800002</v>
      </c>
      <c r="V1223" s="10" t="s">
        <v>2934</v>
      </c>
      <c r="W1223" s="4">
        <v>1.9258545979778501</v>
      </c>
      <c r="X1223" s="4">
        <v>70.27</v>
      </c>
      <c r="Y1223" s="4">
        <v>32.034999999999997</v>
      </c>
      <c r="Z1223" s="4">
        <v>34.713092000000003</v>
      </c>
      <c r="AA1223" s="10">
        <v>14.747928994</v>
      </c>
      <c r="AB1223" s="10">
        <v>13.560391730099999</v>
      </c>
      <c r="AC1223" s="4" t="s">
        <v>2934</v>
      </c>
      <c r="AD1223" s="4" t="s">
        <v>2934</v>
      </c>
      <c r="AE1223" s="4" t="s">
        <v>2934</v>
      </c>
      <c r="AF1223" s="4" t="s">
        <v>2934</v>
      </c>
      <c r="AG1223" s="4" t="s">
        <v>2934</v>
      </c>
      <c r="AH1223" s="4" t="s">
        <v>2934</v>
      </c>
      <c r="AI1223" s="4">
        <v>1.3165290000000001</v>
      </c>
      <c r="AJ1223" s="4">
        <v>1.8562320000000001</v>
      </c>
    </row>
    <row r="1224" spans="1:36" x14ac:dyDescent="0.3">
      <c r="A1224" s="1" t="s">
        <v>1218</v>
      </c>
      <c r="B1224" s="2">
        <v>4130678</v>
      </c>
      <c r="C1224" s="3" t="s">
        <v>2935</v>
      </c>
      <c r="D1224" s="4">
        <v>3166.3652025599999</v>
      </c>
      <c r="E1224" s="3" t="s">
        <v>3031</v>
      </c>
      <c r="F1224" s="3" t="s">
        <v>3031</v>
      </c>
      <c r="G1224" s="3" t="s">
        <v>3051</v>
      </c>
      <c r="H1224" s="3" t="s">
        <v>3471</v>
      </c>
      <c r="I1224" s="3" t="s">
        <v>3053</v>
      </c>
      <c r="J1224" s="4">
        <v>1.2048190000000001</v>
      </c>
      <c r="K1224" s="4">
        <v>-25.553913999999999</v>
      </c>
      <c r="L1224" s="4">
        <v>-10.479574</v>
      </c>
      <c r="M1224" s="4">
        <v>-6.6666670000000003</v>
      </c>
      <c r="N1224" s="4" t="s">
        <v>2924</v>
      </c>
      <c r="O1224" s="4" t="s">
        <v>2924</v>
      </c>
      <c r="P1224" s="4">
        <v>1.5536369999999999</v>
      </c>
      <c r="Q1224" s="4">
        <v>13.797825</v>
      </c>
      <c r="R1224" s="4" t="s">
        <v>2924</v>
      </c>
      <c r="S1224" s="3" t="s">
        <v>4961</v>
      </c>
      <c r="T1224" s="4">
        <v>5.04</v>
      </c>
      <c r="U1224" s="4">
        <v>3166.3652025599999</v>
      </c>
      <c r="V1224" s="10">
        <v>3651.7462019999998</v>
      </c>
      <c r="W1224" s="4">
        <v>1.0912698412698401</v>
      </c>
      <c r="X1224" s="4">
        <v>7.68</v>
      </c>
      <c r="Y1224" s="4">
        <v>3.33</v>
      </c>
      <c r="Z1224" s="4" t="s">
        <v>2924</v>
      </c>
      <c r="AA1224" s="10">
        <v>13.559322033799999</v>
      </c>
      <c r="AB1224" s="10">
        <v>41.284403669699998</v>
      </c>
      <c r="AC1224" s="4">
        <v>4.3423540000000003</v>
      </c>
      <c r="AD1224" s="4">
        <v>4.2857213967775003</v>
      </c>
      <c r="AE1224" s="4">
        <v>3.9475362370259002</v>
      </c>
      <c r="AF1224" s="4">
        <v>13.797825</v>
      </c>
      <c r="AG1224" s="4">
        <v>8.6603881650844006</v>
      </c>
      <c r="AH1224" s="4">
        <v>11.2668834180645</v>
      </c>
      <c r="AI1224" s="4">
        <v>1.5536369999999999</v>
      </c>
      <c r="AJ1224" s="4">
        <v>1.5536369999999999</v>
      </c>
    </row>
    <row r="1225" spans="1:36" x14ac:dyDescent="0.3">
      <c r="A1225" s="1" t="s">
        <v>1219</v>
      </c>
      <c r="B1225" s="2">
        <v>4987565</v>
      </c>
      <c r="C1225" s="3" t="s">
        <v>2935</v>
      </c>
      <c r="D1225" s="4">
        <v>28823.079595439998</v>
      </c>
      <c r="E1225" s="3" t="s">
        <v>2936</v>
      </c>
      <c r="F1225" s="3" t="s">
        <v>2937</v>
      </c>
      <c r="G1225" s="3" t="s">
        <v>2951</v>
      </c>
      <c r="H1225" s="3" t="s">
        <v>2951</v>
      </c>
      <c r="I1225" s="3" t="s">
        <v>3500</v>
      </c>
      <c r="J1225" s="4">
        <v>32.906886</v>
      </c>
      <c r="K1225" s="4">
        <v>-10.108724</v>
      </c>
      <c r="L1225" s="4">
        <v>-13.870665000000001</v>
      </c>
      <c r="M1225" s="4">
        <v>-6.9874270000000003</v>
      </c>
      <c r="N1225" s="4" t="s">
        <v>2934</v>
      </c>
      <c r="O1225" s="4" t="s">
        <v>2934</v>
      </c>
      <c r="P1225" s="4" t="s">
        <v>2934</v>
      </c>
      <c r="Q1225" s="4" t="s">
        <v>2934</v>
      </c>
      <c r="R1225" s="4" t="s">
        <v>2934</v>
      </c>
      <c r="S1225" s="3" t="s">
        <v>4962</v>
      </c>
      <c r="T1225" s="5">
        <v>238.94</v>
      </c>
      <c r="U1225" s="4">
        <v>28823.079595439998</v>
      </c>
      <c r="V1225" s="10">
        <v>31453.915594999999</v>
      </c>
      <c r="W1225" s="4">
        <v>9.2073323846990907E-2</v>
      </c>
      <c r="X1225" s="4">
        <v>283.60000000000002</v>
      </c>
      <c r="Y1225" s="4">
        <v>169.7</v>
      </c>
      <c r="Z1225" s="4" t="s">
        <v>2934</v>
      </c>
      <c r="AA1225" s="10">
        <v>55.941993018300003</v>
      </c>
      <c r="AB1225" s="10">
        <v>55.941993018300003</v>
      </c>
      <c r="AC1225" s="4" t="s">
        <v>2934</v>
      </c>
      <c r="AD1225" s="4">
        <v>7.4484916076097001</v>
      </c>
      <c r="AE1225" s="4">
        <v>7.4484916076097001</v>
      </c>
      <c r="AF1225" s="4" t="s">
        <v>2934</v>
      </c>
      <c r="AG1225" s="4">
        <v>28.3038881416613</v>
      </c>
      <c r="AH1225" s="4">
        <v>28.3038881416613</v>
      </c>
      <c r="AI1225" s="4" t="s">
        <v>2934</v>
      </c>
      <c r="AJ1225" s="4" t="s">
        <v>2934</v>
      </c>
    </row>
    <row r="1226" spans="1:36" x14ac:dyDescent="0.3">
      <c r="A1226" s="1" t="s">
        <v>1220</v>
      </c>
      <c r="B1226" s="2">
        <v>4996608</v>
      </c>
      <c r="C1226" s="3" t="s">
        <v>2919</v>
      </c>
      <c r="D1226" s="4">
        <v>892.08871089000002</v>
      </c>
      <c r="E1226" s="3" t="s">
        <v>2936</v>
      </c>
      <c r="F1226" s="3" t="s">
        <v>2966</v>
      </c>
      <c r="G1226" s="3" t="s">
        <v>3082</v>
      </c>
      <c r="H1226" s="3" t="s">
        <v>3083</v>
      </c>
      <c r="I1226" s="3" t="s">
        <v>3139</v>
      </c>
      <c r="J1226" s="4">
        <v>49.487003999999999</v>
      </c>
      <c r="K1226" s="4">
        <v>14.724409</v>
      </c>
      <c r="L1226" s="4">
        <v>-2.8450769999999999</v>
      </c>
      <c r="M1226" s="4">
        <v>-3.8283830000000001</v>
      </c>
      <c r="N1226" s="4">
        <v>23.924465999999999</v>
      </c>
      <c r="O1226" s="4">
        <v>8.7859300000000005</v>
      </c>
      <c r="P1226" s="4">
        <v>1.845861</v>
      </c>
      <c r="Q1226" s="4">
        <v>4.5350590000000004</v>
      </c>
      <c r="R1226" s="4">
        <v>7.193295</v>
      </c>
      <c r="S1226" s="3" t="s">
        <v>4963</v>
      </c>
      <c r="T1226" s="4">
        <v>43.71</v>
      </c>
      <c r="U1226" s="4">
        <v>892.08871089000002</v>
      </c>
      <c r="V1226" s="10">
        <v>586.26971000000003</v>
      </c>
      <c r="W1226" s="4">
        <v>1.37268359643102</v>
      </c>
      <c r="X1226" s="4">
        <v>49.02</v>
      </c>
      <c r="Y1226" s="4">
        <v>26.52</v>
      </c>
      <c r="Z1226" s="4">
        <v>23.924465999999999</v>
      </c>
      <c r="AA1226" s="10">
        <v>15.4632610464</v>
      </c>
      <c r="AB1226" s="10">
        <v>16.289461229099999</v>
      </c>
      <c r="AC1226" s="4">
        <v>0.54509099999999999</v>
      </c>
      <c r="AD1226" s="4">
        <v>0.53151697687480004</v>
      </c>
      <c r="AE1226" s="4">
        <v>0.53998158662520002</v>
      </c>
      <c r="AF1226" s="4">
        <v>4.5350590000000004</v>
      </c>
      <c r="AG1226" s="4">
        <v>5.3611752398387997</v>
      </c>
      <c r="AH1226" s="4">
        <v>5.3110875473338996</v>
      </c>
      <c r="AI1226" s="4">
        <v>1.845861</v>
      </c>
      <c r="AJ1226" s="4">
        <v>3.1548180000000001</v>
      </c>
    </row>
    <row r="1227" spans="1:36" x14ac:dyDescent="0.3">
      <c r="A1227" s="1" t="s">
        <v>1221</v>
      </c>
      <c r="B1227" s="2">
        <v>4914317</v>
      </c>
      <c r="C1227" s="3" t="s">
        <v>2919</v>
      </c>
      <c r="D1227" s="4">
        <v>1434.62482916</v>
      </c>
      <c r="E1227" s="3" t="s">
        <v>2925</v>
      </c>
      <c r="F1227" s="3" t="s">
        <v>2996</v>
      </c>
      <c r="G1227" s="3" t="s">
        <v>3230</v>
      </c>
      <c r="H1227" s="3" t="s">
        <v>3373</v>
      </c>
      <c r="I1227" s="3" t="s">
        <v>2944</v>
      </c>
      <c r="J1227" s="4">
        <v>-48.239756</v>
      </c>
      <c r="K1227" s="4">
        <v>5.2119989999999996</v>
      </c>
      <c r="L1227" s="4">
        <v>-6.0179640000000001</v>
      </c>
      <c r="M1227" s="4">
        <v>-8.2432040000000004</v>
      </c>
      <c r="N1227" s="4">
        <v>10.418188000000001</v>
      </c>
      <c r="O1227" s="4">
        <v>7.8279300000000003</v>
      </c>
      <c r="P1227" s="4">
        <v>0.91370899999999999</v>
      </c>
      <c r="Q1227" s="4">
        <v>7.5110840000000003</v>
      </c>
      <c r="R1227" s="4">
        <v>10.407641999999999</v>
      </c>
      <c r="S1227" s="3" t="s">
        <v>4964</v>
      </c>
      <c r="T1227" s="4">
        <v>62.78</v>
      </c>
      <c r="U1227" s="4">
        <v>1434.62482916</v>
      </c>
      <c r="V1227" s="10">
        <v>2162.5388290000001</v>
      </c>
      <c r="W1227" s="4">
        <v>0</v>
      </c>
      <c r="X1227" s="4">
        <v>127.83</v>
      </c>
      <c r="Y1227" s="4">
        <v>48.05</v>
      </c>
      <c r="Z1227" s="4">
        <v>10.418188000000001</v>
      </c>
      <c r="AA1227" s="10">
        <v>8.2947969240999999</v>
      </c>
      <c r="AB1227" s="10">
        <v>8.7452916396999996</v>
      </c>
      <c r="AC1227" s="4">
        <v>1.1205540000000001</v>
      </c>
      <c r="AD1227" s="4">
        <v>1.1283979124518</v>
      </c>
      <c r="AE1227" s="4">
        <v>1.1344278052562999</v>
      </c>
      <c r="AF1227" s="4">
        <v>7.5110840000000003</v>
      </c>
      <c r="AG1227" s="4">
        <v>7.3662503001799999</v>
      </c>
      <c r="AH1227" s="4">
        <v>7.4286550318898996</v>
      </c>
      <c r="AI1227" s="4">
        <v>0.91370899999999999</v>
      </c>
      <c r="AJ1227" s="4" t="s">
        <v>2924</v>
      </c>
    </row>
    <row r="1228" spans="1:36" x14ac:dyDescent="0.3">
      <c r="A1228" s="1" t="s">
        <v>1222</v>
      </c>
      <c r="B1228" s="2">
        <v>4100653</v>
      </c>
      <c r="C1228" s="3" t="s">
        <v>2935</v>
      </c>
      <c r="D1228" s="4">
        <v>1535.7976788000001</v>
      </c>
      <c r="E1228" s="3" t="s">
        <v>2936</v>
      </c>
      <c r="F1228" s="3" t="s">
        <v>2937</v>
      </c>
      <c r="G1228" s="3" t="s">
        <v>3044</v>
      </c>
      <c r="H1228" s="3" t="s">
        <v>3066</v>
      </c>
      <c r="I1228" s="3" t="s">
        <v>3374</v>
      </c>
      <c r="J1228" s="4">
        <v>2.8953229999999999</v>
      </c>
      <c r="K1228" s="4">
        <v>4.3360430000000001</v>
      </c>
      <c r="L1228" s="4">
        <v>-7.5075079999999996</v>
      </c>
      <c r="M1228" s="4">
        <v>-10.395656000000001</v>
      </c>
      <c r="N1228" s="4">
        <v>40.921168999999999</v>
      </c>
      <c r="O1228" s="4">
        <v>17.407686999999999</v>
      </c>
      <c r="P1228" s="4">
        <v>1.732154</v>
      </c>
      <c r="Q1228" s="4">
        <v>12.159644999999999</v>
      </c>
      <c r="R1228" s="4">
        <v>17.861902000000001</v>
      </c>
      <c r="S1228" s="3" t="s">
        <v>4965</v>
      </c>
      <c r="T1228" s="4">
        <v>46.2</v>
      </c>
      <c r="U1228" s="4">
        <v>1535.7976788000001</v>
      </c>
      <c r="V1228" s="10">
        <v>1995.397678</v>
      </c>
      <c r="W1228" s="4">
        <v>0.77922077922077904</v>
      </c>
      <c r="X1228" s="4">
        <v>57.29</v>
      </c>
      <c r="Y1228" s="4">
        <v>39.08</v>
      </c>
      <c r="Z1228" s="4">
        <v>40.921168999999999</v>
      </c>
      <c r="AA1228" s="10">
        <v>21.468401486899999</v>
      </c>
      <c r="AB1228" s="10">
        <v>21.710526315700001</v>
      </c>
      <c r="AC1228" s="4">
        <v>2.434005</v>
      </c>
      <c r="AD1228" s="4">
        <v>2.5147042162996001</v>
      </c>
      <c r="AE1228" s="4">
        <v>2.4868115310221999</v>
      </c>
      <c r="AF1228" s="4">
        <v>12.159644999999999</v>
      </c>
      <c r="AG1228" s="4">
        <v>12.3607841555798</v>
      </c>
      <c r="AH1228" s="4">
        <v>12.8032394915657</v>
      </c>
      <c r="AI1228" s="4">
        <v>1.732154</v>
      </c>
      <c r="AJ1228" s="4" t="s">
        <v>2924</v>
      </c>
    </row>
    <row r="1229" spans="1:36" x14ac:dyDescent="0.3">
      <c r="A1229" s="1" t="s">
        <v>1223</v>
      </c>
      <c r="B1229" s="2">
        <v>4277586</v>
      </c>
      <c r="C1229" s="3" t="s">
        <v>2935</v>
      </c>
      <c r="D1229" s="4">
        <v>1373.4946230600001</v>
      </c>
      <c r="E1229" s="3" t="s">
        <v>3093</v>
      </c>
      <c r="F1229" s="3" t="s">
        <v>3093</v>
      </c>
      <c r="G1229" s="3" t="s">
        <v>3172</v>
      </c>
      <c r="H1229" s="3" t="s">
        <v>3173</v>
      </c>
      <c r="I1229" s="3" t="s">
        <v>3274</v>
      </c>
      <c r="J1229" s="4">
        <v>-13.588517</v>
      </c>
      <c r="K1229" s="4">
        <v>-12.584705</v>
      </c>
      <c r="L1229" s="4">
        <v>-17.079889999999999</v>
      </c>
      <c r="M1229" s="4">
        <v>-2.2727270000000002</v>
      </c>
      <c r="N1229" s="4">
        <v>192.12765999999999</v>
      </c>
      <c r="O1229" s="4">
        <v>7.2646819999999996</v>
      </c>
      <c r="P1229" s="4">
        <v>0.87449200000000005</v>
      </c>
      <c r="Q1229" s="4">
        <v>4.0437659999999997</v>
      </c>
      <c r="R1229" s="4">
        <v>9.3397229999999993</v>
      </c>
      <c r="S1229" s="3" t="s">
        <v>4966</v>
      </c>
      <c r="T1229" s="4">
        <v>9.0299999999999994</v>
      </c>
      <c r="U1229" s="4">
        <v>1373.4946230600001</v>
      </c>
      <c r="V1229" s="10">
        <v>1717.3066229999999</v>
      </c>
      <c r="W1229" s="4">
        <v>0</v>
      </c>
      <c r="X1229" s="4">
        <v>13.05</v>
      </c>
      <c r="Y1229" s="4">
        <v>8.81</v>
      </c>
      <c r="Z1229" s="4">
        <v>192.12765999999999</v>
      </c>
      <c r="AA1229" s="10">
        <v>11.6022099447</v>
      </c>
      <c r="AB1229" s="10">
        <v>20.8386218355</v>
      </c>
      <c r="AC1229" s="4">
        <v>1.2829280000000001</v>
      </c>
      <c r="AD1229" s="4">
        <v>1.2559002864505999</v>
      </c>
      <c r="AE1229" s="4">
        <v>1.3006922832806</v>
      </c>
      <c r="AF1229" s="4">
        <v>4.0437659999999997</v>
      </c>
      <c r="AG1229" s="4">
        <v>4.8602623308905004</v>
      </c>
      <c r="AH1229" s="4">
        <v>5.8260787448856997</v>
      </c>
      <c r="AI1229" s="4">
        <v>0.87449200000000005</v>
      </c>
      <c r="AJ1229" s="4">
        <v>0.876614</v>
      </c>
    </row>
    <row r="1230" spans="1:36" x14ac:dyDescent="0.3">
      <c r="A1230" s="1" t="s">
        <v>1224</v>
      </c>
      <c r="B1230" s="2">
        <v>4561237</v>
      </c>
      <c r="C1230" s="3" t="s">
        <v>2919</v>
      </c>
      <c r="D1230" s="4">
        <v>1265.0065595999999</v>
      </c>
      <c r="E1230" s="3" t="s">
        <v>3102</v>
      </c>
      <c r="F1230" s="3" t="s">
        <v>3103</v>
      </c>
      <c r="G1230" s="3" t="s">
        <v>3104</v>
      </c>
      <c r="H1230" s="3" t="s">
        <v>3104</v>
      </c>
      <c r="I1230" s="3" t="s">
        <v>3205</v>
      </c>
      <c r="J1230" s="4">
        <v>6.3675829999999998</v>
      </c>
      <c r="K1230" s="4">
        <v>15.023474</v>
      </c>
      <c r="L1230" s="4">
        <v>10.02994</v>
      </c>
      <c r="M1230" s="4">
        <v>-6.25</v>
      </c>
      <c r="N1230" s="4">
        <v>7.5199210000000001</v>
      </c>
      <c r="O1230" s="4">
        <v>8.9539030000000004</v>
      </c>
      <c r="P1230" s="4">
        <v>0.78488199999999997</v>
      </c>
      <c r="Q1230" s="4">
        <v>3.6331039999999999</v>
      </c>
      <c r="R1230" s="4" t="s">
        <v>2924</v>
      </c>
      <c r="S1230" s="3" t="s">
        <v>4967</v>
      </c>
      <c r="T1230" s="4">
        <v>7.35</v>
      </c>
      <c r="U1230" s="4">
        <v>1265.0065595999999</v>
      </c>
      <c r="V1230" s="10">
        <v>1048.2471290000001</v>
      </c>
      <c r="W1230" s="4">
        <v>0</v>
      </c>
      <c r="X1230" s="5">
        <v>8.19</v>
      </c>
      <c r="Y1230" s="4">
        <v>4.79</v>
      </c>
      <c r="Z1230" s="4">
        <v>7.5199210000000001</v>
      </c>
      <c r="AA1230" s="10">
        <v>8.8518594627237004</v>
      </c>
      <c r="AB1230" s="10">
        <v>7.7446803129820996</v>
      </c>
      <c r="AC1230" s="4">
        <v>0.67276599999999998</v>
      </c>
      <c r="AD1230" s="4">
        <v>0.75565377435900005</v>
      </c>
      <c r="AE1230" s="4">
        <v>0.72843686910100003</v>
      </c>
      <c r="AF1230" s="4">
        <v>3.6331039999999999</v>
      </c>
      <c r="AG1230" s="4">
        <v>4.9857449996284</v>
      </c>
      <c r="AH1230" s="4">
        <v>4.5246949903924998</v>
      </c>
      <c r="AI1230" s="4">
        <v>0.78488199999999997</v>
      </c>
      <c r="AJ1230" s="4">
        <v>0.78580399999999995</v>
      </c>
    </row>
    <row r="1231" spans="1:36" x14ac:dyDescent="0.3">
      <c r="A1231" s="1" t="s">
        <v>1225</v>
      </c>
      <c r="B1231" s="2">
        <v>4005497</v>
      </c>
      <c r="C1231" s="3" t="s">
        <v>2935</v>
      </c>
      <c r="D1231" s="4">
        <v>3007.1022954</v>
      </c>
      <c r="E1231" s="3" t="s">
        <v>3093</v>
      </c>
      <c r="F1231" s="3" t="s">
        <v>3093</v>
      </c>
      <c r="G1231" s="3" t="s">
        <v>3172</v>
      </c>
      <c r="H1231" s="3" t="s">
        <v>3501</v>
      </c>
      <c r="I1231" s="3" t="s">
        <v>3502</v>
      </c>
      <c r="J1231" s="4">
        <v>-16.826004000000001</v>
      </c>
      <c r="K1231" s="4">
        <v>-6.652361</v>
      </c>
      <c r="L1231" s="4">
        <v>-9.7242809999999995</v>
      </c>
      <c r="M1231" s="4">
        <v>-9.34802</v>
      </c>
      <c r="N1231" s="4">
        <v>8.8879160000000006</v>
      </c>
      <c r="O1231" s="4">
        <v>15.875912</v>
      </c>
      <c r="P1231" s="4">
        <v>1.0308409999999999</v>
      </c>
      <c r="Q1231" s="4">
        <v>5.1285499999999997</v>
      </c>
      <c r="R1231" s="4">
        <v>21.855333000000002</v>
      </c>
      <c r="S1231" s="3" t="s">
        <v>4968</v>
      </c>
      <c r="T1231" s="4">
        <v>30.45</v>
      </c>
      <c r="U1231" s="4">
        <v>3007.1022954</v>
      </c>
      <c r="V1231" s="10">
        <v>4355.7542949999997</v>
      </c>
      <c r="W1231" s="4">
        <v>3.2840722495894901</v>
      </c>
      <c r="X1231" s="4">
        <v>44.11</v>
      </c>
      <c r="Y1231" s="4">
        <v>29.46</v>
      </c>
      <c r="Z1231" s="4">
        <v>8.8879160000000006</v>
      </c>
      <c r="AA1231" s="10">
        <v>9.7825982195000005</v>
      </c>
      <c r="AB1231" s="10">
        <v>9.7825982195000005</v>
      </c>
      <c r="AC1231" s="4">
        <v>1.580114</v>
      </c>
      <c r="AD1231" s="4">
        <v>1.1242225717895999</v>
      </c>
      <c r="AE1231" s="4">
        <v>1.1242225717895999</v>
      </c>
      <c r="AF1231" s="4">
        <v>5.1285499999999997</v>
      </c>
      <c r="AG1231" s="4">
        <v>4.0845693220569004</v>
      </c>
      <c r="AH1231" s="4">
        <v>4.0845693220569004</v>
      </c>
      <c r="AI1231" s="4">
        <v>1.0308409999999999</v>
      </c>
      <c r="AJ1231" s="4">
        <v>1.0673349999999999</v>
      </c>
    </row>
    <row r="1232" spans="1:36" x14ac:dyDescent="0.3">
      <c r="A1232" s="1" t="s">
        <v>1226</v>
      </c>
      <c r="B1232" s="2">
        <v>4811795</v>
      </c>
      <c r="C1232" s="3" t="s">
        <v>2919</v>
      </c>
      <c r="D1232" s="4">
        <v>8705.2479470800008</v>
      </c>
      <c r="E1232" s="3" t="s">
        <v>2920</v>
      </c>
      <c r="F1232" s="3" t="s">
        <v>2960</v>
      </c>
      <c r="G1232" s="3" t="s">
        <v>2973</v>
      </c>
      <c r="H1232" s="3" t="s">
        <v>3002</v>
      </c>
      <c r="I1232" s="3" t="s">
        <v>3003</v>
      </c>
      <c r="J1232" s="4">
        <v>-6.8072609999999996</v>
      </c>
      <c r="K1232" s="4">
        <v>-1.8692899999999999</v>
      </c>
      <c r="L1232" s="4">
        <v>-5.3031329999999999</v>
      </c>
      <c r="M1232" s="4">
        <v>-8.8511749999999996</v>
      </c>
      <c r="N1232" s="4">
        <v>34.909999999999997</v>
      </c>
      <c r="O1232" s="4">
        <v>21.247717999999999</v>
      </c>
      <c r="P1232" s="4">
        <v>2.494551</v>
      </c>
      <c r="Q1232" s="4">
        <v>12.570978999999999</v>
      </c>
      <c r="R1232" s="4">
        <v>21.009865999999999</v>
      </c>
      <c r="S1232" s="3" t="s">
        <v>4969</v>
      </c>
      <c r="T1232" s="4">
        <v>69.819999999999993</v>
      </c>
      <c r="U1232" s="4">
        <v>8705.2479470800008</v>
      </c>
      <c r="V1232" s="10">
        <v>13039.247947</v>
      </c>
      <c r="W1232" s="4">
        <v>0</v>
      </c>
      <c r="X1232" s="4">
        <v>82.63</v>
      </c>
      <c r="Y1232" s="4">
        <v>63.67</v>
      </c>
      <c r="Z1232" s="4">
        <v>34.909999999999997</v>
      </c>
      <c r="AA1232" s="10">
        <v>13.9718242215</v>
      </c>
      <c r="AB1232" s="10">
        <v>14.6304767372</v>
      </c>
      <c r="AC1232" s="4">
        <v>1.043223</v>
      </c>
      <c r="AD1232" s="4">
        <v>0.98834336745410001</v>
      </c>
      <c r="AE1232" s="4">
        <v>1.0150843142510999</v>
      </c>
      <c r="AF1232" s="4">
        <v>12.570978999999999</v>
      </c>
      <c r="AG1232" s="4">
        <v>11.5175371214672</v>
      </c>
      <c r="AH1232" s="4">
        <v>12.1504234513045</v>
      </c>
      <c r="AI1232" s="4">
        <v>2.494551</v>
      </c>
      <c r="AJ1232" s="4" t="s">
        <v>2924</v>
      </c>
    </row>
    <row r="1233" spans="1:36" x14ac:dyDescent="0.3">
      <c r="A1233" s="1" t="s">
        <v>1227</v>
      </c>
      <c r="B1233" s="2">
        <v>4910447</v>
      </c>
      <c r="C1233" s="3" t="s">
        <v>2935</v>
      </c>
      <c r="D1233" s="4">
        <v>653.13202392000005</v>
      </c>
      <c r="E1233" s="3" t="s">
        <v>3006</v>
      </c>
      <c r="F1233" s="3" t="s">
        <v>3235</v>
      </c>
      <c r="G1233" s="3" t="s">
        <v>3236</v>
      </c>
      <c r="H1233" s="3" t="s">
        <v>3236</v>
      </c>
      <c r="I1233" s="3" t="s">
        <v>3048</v>
      </c>
      <c r="J1233" s="4">
        <v>-57.000664</v>
      </c>
      <c r="K1233" s="4">
        <v>-10.249307999999999</v>
      </c>
      <c r="L1233" s="4">
        <v>-22.948869999999999</v>
      </c>
      <c r="M1233" s="4">
        <v>-13.368983999999999</v>
      </c>
      <c r="N1233" s="4">
        <v>7.5967169999999999</v>
      </c>
      <c r="O1233" s="4">
        <v>3.598001</v>
      </c>
      <c r="P1233" s="4" t="s">
        <v>2924</v>
      </c>
      <c r="Q1233" s="4">
        <v>4.5448320000000004</v>
      </c>
      <c r="R1233" s="4">
        <v>7.1874070000000003</v>
      </c>
      <c r="S1233" s="3" t="s">
        <v>4970</v>
      </c>
      <c r="T1233" s="4">
        <v>6.48</v>
      </c>
      <c r="U1233" s="4">
        <v>653.13202392000005</v>
      </c>
      <c r="V1233" s="10">
        <v>2721.3320229999999</v>
      </c>
      <c r="W1233" s="4">
        <v>0</v>
      </c>
      <c r="X1233" s="4">
        <v>15.5</v>
      </c>
      <c r="Y1233" s="4">
        <v>6.35</v>
      </c>
      <c r="Z1233" s="4">
        <v>7.5967169999999999</v>
      </c>
      <c r="AA1233" s="10">
        <v>3.5087719298</v>
      </c>
      <c r="AB1233" s="10">
        <v>3.7389432869000001</v>
      </c>
      <c r="AC1233" s="4">
        <v>0.54418999999999995</v>
      </c>
      <c r="AD1233" s="4">
        <v>0.54116040364009999</v>
      </c>
      <c r="AE1233" s="4">
        <v>0.54633944153299996</v>
      </c>
      <c r="AF1233" s="4">
        <v>4.5448320000000004</v>
      </c>
      <c r="AG1233" s="4">
        <v>4.3792618939340997</v>
      </c>
      <c r="AH1233" s="4">
        <v>4.4541718656354004</v>
      </c>
      <c r="AI1233" s="4" t="s">
        <v>2924</v>
      </c>
      <c r="AJ1233" s="4" t="s">
        <v>2924</v>
      </c>
    </row>
    <row r="1234" spans="1:36" x14ac:dyDescent="0.3">
      <c r="A1234" s="1" t="s">
        <v>1228</v>
      </c>
      <c r="B1234" s="2">
        <v>4993702</v>
      </c>
      <c r="C1234" s="3" t="s">
        <v>2935</v>
      </c>
      <c r="D1234" s="4">
        <v>5321.0324066900002</v>
      </c>
      <c r="E1234" s="3" t="s">
        <v>2936</v>
      </c>
      <c r="F1234" s="3" t="s">
        <v>2937</v>
      </c>
      <c r="G1234" s="3" t="s">
        <v>3037</v>
      </c>
      <c r="H1234" s="3" t="s">
        <v>3037</v>
      </c>
      <c r="I1234" s="3" t="s">
        <v>3388</v>
      </c>
      <c r="J1234" s="4">
        <v>26.908746000000001</v>
      </c>
      <c r="K1234" s="4">
        <v>20.570252</v>
      </c>
      <c r="L1234" s="4">
        <v>-12.237057999999999</v>
      </c>
      <c r="M1234" s="4">
        <v>-9.8551559999999991</v>
      </c>
      <c r="N1234" s="4">
        <v>15.327279000000001</v>
      </c>
      <c r="O1234" s="4">
        <v>15.707697</v>
      </c>
      <c r="P1234" s="4">
        <v>3.6020150000000002</v>
      </c>
      <c r="Q1234" s="4">
        <v>11.453473000000001</v>
      </c>
      <c r="R1234" s="4">
        <v>20.311688</v>
      </c>
      <c r="S1234" s="3" t="s">
        <v>4971</v>
      </c>
      <c r="T1234" s="4">
        <v>187.33</v>
      </c>
      <c r="U1234" s="4">
        <v>5321.0324066900002</v>
      </c>
      <c r="V1234" s="10">
        <v>10331.032406</v>
      </c>
      <c r="W1234" s="4">
        <v>1.4199540917098199</v>
      </c>
      <c r="X1234" s="4">
        <v>246.88</v>
      </c>
      <c r="Y1234" s="5">
        <v>124.7</v>
      </c>
      <c r="Z1234" s="4">
        <v>15.327279000000001</v>
      </c>
      <c r="AA1234" s="10">
        <v>12.934206983199999</v>
      </c>
      <c r="AB1234" s="10">
        <v>13.9898002086</v>
      </c>
      <c r="AC1234" s="4">
        <v>2.9953699999999999</v>
      </c>
      <c r="AD1234" s="4">
        <v>2.8288572230320002</v>
      </c>
      <c r="AE1234" s="4">
        <v>2.9190867864976999</v>
      </c>
      <c r="AF1234" s="4">
        <v>11.453473000000001</v>
      </c>
      <c r="AG1234" s="4">
        <v>6.0720099006775996</v>
      </c>
      <c r="AH1234" s="4">
        <v>6.5601706258768999</v>
      </c>
      <c r="AI1234" s="4">
        <v>3.6020150000000002</v>
      </c>
      <c r="AJ1234" s="4">
        <v>21.626645</v>
      </c>
    </row>
    <row r="1235" spans="1:36" x14ac:dyDescent="0.3">
      <c r="A1235" s="1" t="s">
        <v>1229</v>
      </c>
      <c r="B1235" s="2">
        <v>4102290</v>
      </c>
      <c r="C1235" s="3" t="s">
        <v>2935</v>
      </c>
      <c r="D1235" s="4">
        <v>3077.2637312000002</v>
      </c>
      <c r="E1235" s="3" t="s">
        <v>2930</v>
      </c>
      <c r="F1235" s="3" t="s">
        <v>2953</v>
      </c>
      <c r="G1235" s="3" t="s">
        <v>2954</v>
      </c>
      <c r="H1235" s="3" t="s">
        <v>2955</v>
      </c>
      <c r="I1235" s="3" t="s">
        <v>3343</v>
      </c>
      <c r="J1235" s="4">
        <v>17.062767000000001</v>
      </c>
      <c r="K1235" s="4">
        <v>-1.889683</v>
      </c>
      <c r="L1235" s="4">
        <v>2.0722640000000001</v>
      </c>
      <c r="M1235" s="4">
        <v>-1.030397</v>
      </c>
      <c r="N1235" s="4">
        <v>9.5524609999999992</v>
      </c>
      <c r="O1235" s="4">
        <v>74.457363999999998</v>
      </c>
      <c r="P1235" s="4">
        <v>1.6623399999999999</v>
      </c>
      <c r="Q1235" s="4">
        <v>11.459353</v>
      </c>
      <c r="R1235" s="4">
        <v>17.598185000000001</v>
      </c>
      <c r="S1235" s="3" t="s">
        <v>4972</v>
      </c>
      <c r="T1235" s="4">
        <v>19.21</v>
      </c>
      <c r="U1235" s="4">
        <v>3077.2637312000002</v>
      </c>
      <c r="V1235" s="10">
        <v>4796.0487309999999</v>
      </c>
      <c r="W1235" s="4">
        <v>8.3289953149401406</v>
      </c>
      <c r="X1235" s="4">
        <v>21.783999999999999</v>
      </c>
      <c r="Y1235" s="4">
        <v>16.315000000000001</v>
      </c>
      <c r="Z1235" s="4">
        <v>9.5524609999999992</v>
      </c>
      <c r="AA1235" s="10">
        <v>9.6170212764999992</v>
      </c>
      <c r="AB1235" s="10">
        <v>9.4683247323999993</v>
      </c>
      <c r="AC1235" s="4">
        <v>9.7005499999999998</v>
      </c>
      <c r="AD1235" s="4">
        <v>9.3295580993494003</v>
      </c>
      <c r="AE1235" s="4">
        <v>9.6307479649629002</v>
      </c>
      <c r="AF1235" s="4">
        <v>11.459353</v>
      </c>
      <c r="AG1235" s="4" t="s">
        <v>2934</v>
      </c>
      <c r="AH1235" s="4" t="s">
        <v>2934</v>
      </c>
      <c r="AI1235" s="4">
        <v>1.6623399999999999</v>
      </c>
      <c r="AJ1235" s="4">
        <v>1.6623399999999999</v>
      </c>
    </row>
    <row r="1236" spans="1:36" x14ac:dyDescent="0.3">
      <c r="A1236" s="1" t="s">
        <v>1230</v>
      </c>
      <c r="B1236" s="2">
        <v>4019167</v>
      </c>
      <c r="C1236" s="3" t="s">
        <v>2919</v>
      </c>
      <c r="D1236" s="4">
        <v>587.89927994000004</v>
      </c>
      <c r="E1236" s="3" t="s">
        <v>2930</v>
      </c>
      <c r="F1236" s="3" t="s">
        <v>2931</v>
      </c>
      <c r="G1236" s="3" t="s">
        <v>2931</v>
      </c>
      <c r="H1236" s="3" t="s">
        <v>2932</v>
      </c>
      <c r="I1236" s="3" t="s">
        <v>2933</v>
      </c>
      <c r="J1236" s="4">
        <v>-3.6180910000000002</v>
      </c>
      <c r="K1236" s="4">
        <v>-5.3307010000000004</v>
      </c>
      <c r="L1236" s="4">
        <v>-8.8403039999999997</v>
      </c>
      <c r="M1236" s="4">
        <v>-8.0536910000000006</v>
      </c>
      <c r="N1236" s="4">
        <v>13.507042253521099</v>
      </c>
      <c r="O1236" s="4">
        <v>35.387453999999998</v>
      </c>
      <c r="P1236" s="4">
        <v>0.85770500000000005</v>
      </c>
      <c r="Q1236" s="4" t="s">
        <v>2934</v>
      </c>
      <c r="R1236" s="4" t="s">
        <v>2934</v>
      </c>
      <c r="S1236" s="3" t="s">
        <v>4973</v>
      </c>
      <c r="T1236" s="4">
        <v>9.59</v>
      </c>
      <c r="U1236" s="4">
        <v>587.89927994000004</v>
      </c>
      <c r="V1236" s="10" t="s">
        <v>2934</v>
      </c>
      <c r="W1236" s="4">
        <v>5.4223149113660103</v>
      </c>
      <c r="X1236" s="5">
        <v>11.27</v>
      </c>
      <c r="Y1236" s="4">
        <v>7.66</v>
      </c>
      <c r="Z1236" s="4">
        <v>13.583569000000001</v>
      </c>
      <c r="AA1236" s="10">
        <v>13.8643920774</v>
      </c>
      <c r="AB1236" s="10">
        <v>14.530303030300001</v>
      </c>
      <c r="AC1236" s="4" t="s">
        <v>2934</v>
      </c>
      <c r="AD1236" s="4" t="s">
        <v>2934</v>
      </c>
      <c r="AE1236" s="4" t="s">
        <v>2934</v>
      </c>
      <c r="AF1236" s="4" t="s">
        <v>2934</v>
      </c>
      <c r="AG1236" s="4" t="s">
        <v>2934</v>
      </c>
      <c r="AH1236" s="4" t="s">
        <v>2934</v>
      </c>
      <c r="AI1236" s="4">
        <v>0.85770500000000005</v>
      </c>
      <c r="AJ1236" s="4">
        <v>1.150984</v>
      </c>
    </row>
    <row r="1237" spans="1:36" x14ac:dyDescent="0.3">
      <c r="A1237" s="1" t="s">
        <v>1231</v>
      </c>
      <c r="B1237" s="2">
        <v>1024198</v>
      </c>
      <c r="C1237" s="3" t="s">
        <v>2919</v>
      </c>
      <c r="D1237" s="4">
        <v>832.32174542999996</v>
      </c>
      <c r="E1237" s="3" t="s">
        <v>2930</v>
      </c>
      <c r="F1237" s="3" t="s">
        <v>2931</v>
      </c>
      <c r="G1237" s="3" t="s">
        <v>2931</v>
      </c>
      <c r="H1237" s="3" t="s">
        <v>2932</v>
      </c>
      <c r="I1237" s="3" t="s">
        <v>2933</v>
      </c>
      <c r="J1237" s="4">
        <v>13.348837</v>
      </c>
      <c r="K1237" s="4">
        <v>9.3806100000000008</v>
      </c>
      <c r="L1237" s="4">
        <v>-4.3938800000000002</v>
      </c>
      <c r="M1237" s="4">
        <v>-6.8781049999999997</v>
      </c>
      <c r="N1237" s="4">
        <v>22.564814814814799</v>
      </c>
      <c r="O1237" s="4">
        <v>11.893606999999999</v>
      </c>
      <c r="P1237" s="4">
        <v>0.95176700000000003</v>
      </c>
      <c r="Q1237" s="4" t="s">
        <v>2934</v>
      </c>
      <c r="R1237" s="4" t="s">
        <v>2934</v>
      </c>
      <c r="S1237" s="3" t="s">
        <v>4974</v>
      </c>
      <c r="T1237" s="4">
        <v>24.37</v>
      </c>
      <c r="U1237" s="4">
        <v>832.32174542999996</v>
      </c>
      <c r="V1237" s="10" t="s">
        <v>2934</v>
      </c>
      <c r="W1237" s="4">
        <v>3.7751333606893702</v>
      </c>
      <c r="X1237" s="4">
        <v>27.574999999999999</v>
      </c>
      <c r="Y1237" s="4">
        <v>16.545000000000002</v>
      </c>
      <c r="Z1237" s="4">
        <v>22.606679</v>
      </c>
      <c r="AA1237" s="10">
        <v>13.2208539033</v>
      </c>
      <c r="AB1237" s="10">
        <v>15.043209876500001</v>
      </c>
      <c r="AC1237" s="4" t="s">
        <v>2934</v>
      </c>
      <c r="AD1237" s="4" t="s">
        <v>2934</v>
      </c>
      <c r="AE1237" s="4" t="s">
        <v>2934</v>
      </c>
      <c r="AF1237" s="4" t="s">
        <v>2934</v>
      </c>
      <c r="AG1237" s="4" t="s">
        <v>2934</v>
      </c>
      <c r="AH1237" s="4" t="s">
        <v>2934</v>
      </c>
      <c r="AI1237" s="4">
        <v>0.95176700000000003</v>
      </c>
      <c r="AJ1237" s="4">
        <v>1.3210820000000001</v>
      </c>
    </row>
    <row r="1238" spans="1:36" x14ac:dyDescent="0.3">
      <c r="A1238" s="1" t="s">
        <v>1232</v>
      </c>
      <c r="B1238" s="2">
        <v>3009150</v>
      </c>
      <c r="C1238" s="3" t="s">
        <v>2935</v>
      </c>
      <c r="D1238" s="4">
        <v>39366.79532379</v>
      </c>
      <c r="E1238" s="3" t="s">
        <v>3093</v>
      </c>
      <c r="F1238" s="3" t="s">
        <v>3093</v>
      </c>
      <c r="G1238" s="3" t="s">
        <v>3094</v>
      </c>
      <c r="H1238" s="3" t="s">
        <v>3147</v>
      </c>
      <c r="I1238" s="3" t="s">
        <v>3148</v>
      </c>
      <c r="J1238" s="4">
        <v>-12.534115999999999</v>
      </c>
      <c r="K1238" s="4">
        <v>-4.6205360000000004</v>
      </c>
      <c r="L1238" s="4">
        <v>-13.073846</v>
      </c>
      <c r="M1238" s="5">
        <v>-8.5663339999999994</v>
      </c>
      <c r="N1238" s="4">
        <v>16.02375</v>
      </c>
      <c r="O1238" s="4">
        <v>39.382488000000002</v>
      </c>
      <c r="P1238" s="4">
        <v>3.6380409999999999</v>
      </c>
      <c r="Q1238" s="4">
        <v>6.2270019999999997</v>
      </c>
      <c r="R1238" s="4">
        <v>52.854626000000003</v>
      </c>
      <c r="S1238" s="3" t="s">
        <v>4975</v>
      </c>
      <c r="T1238" s="4">
        <v>128.19</v>
      </c>
      <c r="U1238" s="4">
        <v>39366.79532379</v>
      </c>
      <c r="V1238" s="10">
        <v>47793.795322999998</v>
      </c>
      <c r="W1238" s="4">
        <v>1.5601841017239999</v>
      </c>
      <c r="X1238" s="4">
        <v>163.98</v>
      </c>
      <c r="Y1238" s="4">
        <v>123.79</v>
      </c>
      <c r="Z1238" s="4">
        <v>16.02375</v>
      </c>
      <c r="AA1238" s="10">
        <v>19.012517797800001</v>
      </c>
      <c r="AB1238" s="10">
        <v>13.6391348155</v>
      </c>
      <c r="AC1238" s="4">
        <v>3.8348550000000001</v>
      </c>
      <c r="AD1238" s="4">
        <v>3.9037530140905998</v>
      </c>
      <c r="AE1238" s="4">
        <v>3.7538137698937999</v>
      </c>
      <c r="AF1238" s="4">
        <v>6.2270019999999997</v>
      </c>
      <c r="AG1238" s="4">
        <v>7.5026053860850004</v>
      </c>
      <c r="AH1238" s="4">
        <v>6.5392002314258004</v>
      </c>
      <c r="AI1238" s="4">
        <v>3.6380409999999999</v>
      </c>
      <c r="AJ1238" s="4">
        <v>3.7632099999999999</v>
      </c>
    </row>
    <row r="1239" spans="1:36" x14ac:dyDescent="0.3">
      <c r="A1239" s="1" t="s">
        <v>1233</v>
      </c>
      <c r="B1239" s="2">
        <v>4561493</v>
      </c>
      <c r="C1239" s="3" t="s">
        <v>2935</v>
      </c>
      <c r="D1239" s="4">
        <v>3767.3840645999999</v>
      </c>
      <c r="E1239" s="3" t="s">
        <v>3093</v>
      </c>
      <c r="F1239" s="3" t="s">
        <v>3093</v>
      </c>
      <c r="G1239" s="3" t="s">
        <v>3094</v>
      </c>
      <c r="H1239" s="3" t="s">
        <v>3145</v>
      </c>
      <c r="I1239" s="3" t="s">
        <v>3419</v>
      </c>
      <c r="J1239" s="4">
        <v>13.979849</v>
      </c>
      <c r="K1239" s="4">
        <v>1.771156</v>
      </c>
      <c r="L1239" s="4">
        <v>0.36041000000000001</v>
      </c>
      <c r="M1239" s="4">
        <v>-1.362398</v>
      </c>
      <c r="N1239" s="4">
        <v>15.300084999999999</v>
      </c>
      <c r="O1239" s="4">
        <v>4.424887</v>
      </c>
      <c r="P1239" s="4">
        <v>7.0952570000000001</v>
      </c>
      <c r="Q1239" s="4">
        <v>6.5022570000000002</v>
      </c>
      <c r="R1239" s="4">
        <v>14.017839</v>
      </c>
      <c r="S1239" s="3" t="s">
        <v>4976</v>
      </c>
      <c r="T1239" s="4">
        <v>36.200000000000003</v>
      </c>
      <c r="U1239" s="4">
        <v>3767.3840645999999</v>
      </c>
      <c r="V1239" s="10">
        <v>7157.684064</v>
      </c>
      <c r="W1239" s="4">
        <v>7.5646408839778996</v>
      </c>
      <c r="X1239" s="4">
        <v>39.11</v>
      </c>
      <c r="Y1239" s="4">
        <v>30.72</v>
      </c>
      <c r="Z1239" s="4">
        <v>15.300084999999999</v>
      </c>
      <c r="AA1239" s="10">
        <v>12.069482879300001</v>
      </c>
      <c r="AB1239" s="10">
        <v>15.0526009397</v>
      </c>
      <c r="AC1239" s="4">
        <v>4.915654</v>
      </c>
      <c r="AD1239" s="4">
        <v>4.4174806300847003</v>
      </c>
      <c r="AE1239" s="4">
        <v>4.8128480393085997</v>
      </c>
      <c r="AF1239" s="4">
        <v>6.5022570000000002</v>
      </c>
      <c r="AG1239" s="4">
        <v>5.7617261405872</v>
      </c>
      <c r="AH1239" s="4">
        <v>6.2653581043043003</v>
      </c>
      <c r="AI1239" s="4">
        <v>7.0952570000000001</v>
      </c>
      <c r="AJ1239" s="4">
        <v>7.0952570000000001</v>
      </c>
    </row>
    <row r="1240" spans="1:36" x14ac:dyDescent="0.3">
      <c r="A1240" s="1" t="s">
        <v>1234</v>
      </c>
      <c r="B1240" s="2">
        <v>4641383</v>
      </c>
      <c r="C1240" s="3" t="s">
        <v>2935</v>
      </c>
      <c r="D1240" s="4">
        <v>28028.17</v>
      </c>
      <c r="E1240" s="3" t="s">
        <v>2945</v>
      </c>
      <c r="F1240" s="3" t="s">
        <v>3021</v>
      </c>
      <c r="G1240" s="3" t="s">
        <v>3157</v>
      </c>
      <c r="H1240" s="3" t="s">
        <v>3157</v>
      </c>
      <c r="I1240" s="3" t="s">
        <v>3366</v>
      </c>
      <c r="J1240" s="4">
        <v>26.448215000000001</v>
      </c>
      <c r="K1240" s="4">
        <v>14.885699000000001</v>
      </c>
      <c r="L1240" s="4">
        <v>2.0302169999999999</v>
      </c>
      <c r="M1240" s="4">
        <v>-1.007787</v>
      </c>
      <c r="N1240" s="4">
        <v>11.196891000000001</v>
      </c>
      <c r="O1240" s="4">
        <v>14.330239000000001</v>
      </c>
      <c r="P1240" s="4">
        <v>1.129462</v>
      </c>
      <c r="Q1240" s="4">
        <v>6.0901509999999996</v>
      </c>
      <c r="R1240" s="4">
        <v>11.823604</v>
      </c>
      <c r="S1240" s="3" t="s">
        <v>4977</v>
      </c>
      <c r="T1240" s="4">
        <v>21.61</v>
      </c>
      <c r="U1240" s="4">
        <v>28028.17</v>
      </c>
      <c r="V1240" s="10">
        <v>31492.17</v>
      </c>
      <c r="W1240" s="4">
        <v>2.4062933826932</v>
      </c>
      <c r="X1240" s="4">
        <v>24.24</v>
      </c>
      <c r="Y1240" s="4">
        <v>14.465</v>
      </c>
      <c r="Z1240" s="4">
        <v>11.196891000000001</v>
      </c>
      <c r="AA1240" s="10">
        <v>10.1485415874</v>
      </c>
      <c r="AB1240" s="10">
        <v>10.1485415874</v>
      </c>
      <c r="AC1240" s="4">
        <v>1.0453140000000001</v>
      </c>
      <c r="AD1240" s="4">
        <v>0.96807661718339999</v>
      </c>
      <c r="AE1240" s="4">
        <v>0.96807661718339999</v>
      </c>
      <c r="AF1240" s="4">
        <v>6.0901509999999996</v>
      </c>
      <c r="AG1240" s="4">
        <v>5.2104800626529002</v>
      </c>
      <c r="AH1240" s="4">
        <v>5.2104800626529002</v>
      </c>
      <c r="AI1240" s="4">
        <v>1.129462</v>
      </c>
      <c r="AJ1240" s="4">
        <v>4.5058379999999998</v>
      </c>
    </row>
    <row r="1241" spans="1:36" x14ac:dyDescent="0.3">
      <c r="A1241" s="1" t="s">
        <v>1235</v>
      </c>
      <c r="B1241" s="2">
        <v>4987800</v>
      </c>
      <c r="C1241" s="3" t="s">
        <v>2935</v>
      </c>
      <c r="D1241" s="4">
        <v>5065.0630638399998</v>
      </c>
      <c r="E1241" s="3" t="s">
        <v>2936</v>
      </c>
      <c r="F1241" s="3" t="s">
        <v>2937</v>
      </c>
      <c r="G1241" s="3" t="s">
        <v>2951</v>
      </c>
      <c r="H1241" s="3" t="s">
        <v>2951</v>
      </c>
      <c r="I1241" s="3" t="s">
        <v>3191</v>
      </c>
      <c r="J1241" s="4">
        <v>-15.075377</v>
      </c>
      <c r="K1241" s="4">
        <v>2.3404259999999999</v>
      </c>
      <c r="L1241" s="4">
        <v>6.7793720000000004</v>
      </c>
      <c r="M1241" s="4">
        <v>-1.913726</v>
      </c>
      <c r="N1241" s="4">
        <v>48.248457000000002</v>
      </c>
      <c r="O1241" s="4">
        <v>25.460097999999999</v>
      </c>
      <c r="P1241" s="4">
        <v>3.1865670000000001</v>
      </c>
      <c r="Q1241" s="4">
        <v>15.542071999999999</v>
      </c>
      <c r="R1241" s="4">
        <v>29.453150000000001</v>
      </c>
      <c r="S1241" s="3" t="s">
        <v>4978</v>
      </c>
      <c r="T1241" s="4">
        <v>62.53</v>
      </c>
      <c r="U1241" s="4">
        <v>5065.0630638399998</v>
      </c>
      <c r="V1241" s="10">
        <v>5767.663063</v>
      </c>
      <c r="W1241" s="4">
        <v>0.95953942107788204</v>
      </c>
      <c r="X1241" s="4">
        <v>77.09</v>
      </c>
      <c r="Y1241" s="4">
        <v>57.5</v>
      </c>
      <c r="Z1241" s="4">
        <v>48.248457000000002</v>
      </c>
      <c r="AA1241" s="10">
        <v>27.770129235599999</v>
      </c>
      <c r="AB1241" s="10">
        <v>31.0130192188</v>
      </c>
      <c r="AC1241" s="4">
        <v>3.0570110000000001</v>
      </c>
      <c r="AD1241" s="4">
        <v>2.9107197417221</v>
      </c>
      <c r="AE1241" s="4">
        <v>3.0196965417213999</v>
      </c>
      <c r="AF1241" s="4">
        <v>15.542071999999999</v>
      </c>
      <c r="AG1241" s="4">
        <v>14.71310339365</v>
      </c>
      <c r="AH1241" s="4">
        <v>15.4586664046831</v>
      </c>
      <c r="AI1241" s="4">
        <v>3.1865670000000001</v>
      </c>
      <c r="AJ1241" s="4">
        <v>3.774826</v>
      </c>
    </row>
    <row r="1242" spans="1:36" x14ac:dyDescent="0.3">
      <c r="A1242" s="1" t="s">
        <v>1236</v>
      </c>
      <c r="B1242" s="2">
        <v>4010647</v>
      </c>
      <c r="C1242" s="3" t="s">
        <v>2935</v>
      </c>
      <c r="D1242" s="4">
        <v>6352.0068948799999</v>
      </c>
      <c r="E1242" s="3" t="s">
        <v>3093</v>
      </c>
      <c r="F1242" s="3" t="s">
        <v>3093</v>
      </c>
      <c r="G1242" s="3" t="s">
        <v>3094</v>
      </c>
      <c r="H1242" s="3" t="s">
        <v>3299</v>
      </c>
      <c r="I1242" s="3" t="s">
        <v>3300</v>
      </c>
      <c r="J1242" s="4">
        <v>-40.636539999999997</v>
      </c>
      <c r="K1242" s="4">
        <v>-27.005405</v>
      </c>
      <c r="L1242" s="4">
        <v>-20.245688999999999</v>
      </c>
      <c r="M1242" s="4">
        <v>-9.8531379999999995</v>
      </c>
      <c r="N1242" s="4">
        <v>19.835488000000002</v>
      </c>
      <c r="O1242" s="4">
        <v>6.1059869999999998</v>
      </c>
      <c r="P1242" s="4">
        <v>0.661416</v>
      </c>
      <c r="Q1242" s="4">
        <v>6.8971960000000001</v>
      </c>
      <c r="R1242" s="5">
        <v>6.700653</v>
      </c>
      <c r="S1242" s="3" t="s">
        <v>4979</v>
      </c>
      <c r="T1242" s="4">
        <v>33.76</v>
      </c>
      <c r="U1242" s="4">
        <v>6352.0068948799999</v>
      </c>
      <c r="V1242" s="10">
        <v>8331.1868940000004</v>
      </c>
      <c r="W1242" s="4">
        <v>5.9241706161137397</v>
      </c>
      <c r="X1242" s="4">
        <v>64.159899999999993</v>
      </c>
      <c r="Y1242" s="4">
        <v>33.51</v>
      </c>
      <c r="Z1242" s="4">
        <v>19.835488000000002</v>
      </c>
      <c r="AA1242" s="10">
        <v>13.028712565599999</v>
      </c>
      <c r="AB1242" s="10">
        <v>16.427264587900002</v>
      </c>
      <c r="AC1242" s="4">
        <v>0.28013199999999999</v>
      </c>
      <c r="AD1242" s="4">
        <v>0.31738538694000001</v>
      </c>
      <c r="AE1242" s="4">
        <v>0.28587487263150002</v>
      </c>
      <c r="AF1242" s="4">
        <v>6.8971960000000001</v>
      </c>
      <c r="AG1242" s="4">
        <v>5.9127619920769998</v>
      </c>
      <c r="AH1242" s="4">
        <v>6.2997911429025999</v>
      </c>
      <c r="AI1242" s="4">
        <v>0.661416</v>
      </c>
      <c r="AJ1242" s="4">
        <v>1.118177</v>
      </c>
    </row>
    <row r="1243" spans="1:36" x14ac:dyDescent="0.3">
      <c r="A1243" s="1" t="s">
        <v>1237</v>
      </c>
      <c r="B1243" s="2">
        <v>19515131</v>
      </c>
      <c r="C1243" s="3" t="s">
        <v>2940</v>
      </c>
      <c r="D1243" s="4">
        <v>1779.0843550500001</v>
      </c>
      <c r="E1243" s="3" t="s">
        <v>3093</v>
      </c>
      <c r="F1243" s="3" t="s">
        <v>3093</v>
      </c>
      <c r="G1243" s="3" t="s">
        <v>3094</v>
      </c>
      <c r="H1243" s="3" t="s">
        <v>3147</v>
      </c>
      <c r="I1243" s="3" t="s">
        <v>3148</v>
      </c>
      <c r="J1243" s="4">
        <v>-2.4305560000000002</v>
      </c>
      <c r="K1243" s="4">
        <v>-7.0767199999999999</v>
      </c>
      <c r="L1243" s="4">
        <v>-6.8302389999999997</v>
      </c>
      <c r="M1243" s="4">
        <v>-1.885475</v>
      </c>
      <c r="N1243" s="4">
        <v>11.150793999999999</v>
      </c>
      <c r="O1243" s="4">
        <v>11.937128</v>
      </c>
      <c r="P1243" s="4">
        <v>1.1079570000000001</v>
      </c>
      <c r="Q1243" s="4">
        <v>3.0206439999999999</v>
      </c>
      <c r="R1243" s="4">
        <v>25.496776000000001</v>
      </c>
      <c r="S1243" s="3" t="s">
        <v>4980</v>
      </c>
      <c r="T1243" s="4">
        <v>14.05</v>
      </c>
      <c r="U1243" s="4">
        <v>1779.0843550500001</v>
      </c>
      <c r="V1243" s="10">
        <v>2717.7523550000001</v>
      </c>
      <c r="W1243" s="4">
        <v>1.1387900355871901</v>
      </c>
      <c r="X1243" s="4">
        <v>17.48</v>
      </c>
      <c r="Y1243" s="5">
        <v>12.47</v>
      </c>
      <c r="Z1243" s="4">
        <v>11.150793999999999</v>
      </c>
      <c r="AA1243" s="10">
        <v>17.309350745300002</v>
      </c>
      <c r="AB1243" s="10">
        <v>15.6983240223</v>
      </c>
      <c r="AC1243" s="4">
        <v>2.3928910000000001</v>
      </c>
      <c r="AD1243" s="4">
        <v>2.6570961637733999</v>
      </c>
      <c r="AE1243" s="4">
        <v>2.5139885546671001</v>
      </c>
      <c r="AF1243" s="4">
        <v>3.0206439999999999</v>
      </c>
      <c r="AG1243" s="4">
        <v>3.3450935388394001</v>
      </c>
      <c r="AH1243" s="4">
        <v>3.1645498657464999</v>
      </c>
      <c r="AI1243" s="4">
        <v>1.1079570000000001</v>
      </c>
      <c r="AJ1243" s="4">
        <v>1.1079570000000001</v>
      </c>
    </row>
    <row r="1244" spans="1:36" x14ac:dyDescent="0.3">
      <c r="A1244" s="1" t="s">
        <v>1238</v>
      </c>
      <c r="B1244" s="2">
        <v>103169</v>
      </c>
      <c r="C1244" s="3" t="s">
        <v>2935</v>
      </c>
      <c r="D1244" s="4">
        <v>3189.0944140800002</v>
      </c>
      <c r="E1244" s="3" t="s">
        <v>2976</v>
      </c>
      <c r="F1244" s="3" t="s">
        <v>2977</v>
      </c>
      <c r="G1244" s="3" t="s">
        <v>3269</v>
      </c>
      <c r="H1244" s="3" t="s">
        <v>3269</v>
      </c>
      <c r="I1244" s="3" t="s">
        <v>2979</v>
      </c>
      <c r="J1244" s="4">
        <v>32.277923999999999</v>
      </c>
      <c r="K1244" s="4">
        <v>-9.5338349999999998</v>
      </c>
      <c r="L1244" s="4">
        <v>-4.8402399999999997</v>
      </c>
      <c r="M1244" s="4">
        <v>-3.186353</v>
      </c>
      <c r="N1244" s="4">
        <v>22.447761194029798</v>
      </c>
      <c r="O1244" s="4">
        <v>7.9576719999999996</v>
      </c>
      <c r="P1244" s="4">
        <v>1.3675839999999999</v>
      </c>
      <c r="Q1244" s="4">
        <v>13.848091999999999</v>
      </c>
      <c r="R1244" s="4">
        <v>15.514479</v>
      </c>
      <c r="S1244" s="3" t="s">
        <v>4981</v>
      </c>
      <c r="T1244" s="4">
        <v>30.08</v>
      </c>
      <c r="U1244" s="4">
        <v>3189.0944140800002</v>
      </c>
      <c r="V1244" s="10">
        <v>6566.2804139999998</v>
      </c>
      <c r="W1244" s="4">
        <v>6.6489361702127701</v>
      </c>
      <c r="X1244" s="4">
        <v>36.78</v>
      </c>
      <c r="Y1244" s="4">
        <v>21.37</v>
      </c>
      <c r="Z1244" s="4">
        <v>22.514970000000002</v>
      </c>
      <c r="AA1244" s="10">
        <v>48.259265201300003</v>
      </c>
      <c r="AB1244" s="10">
        <v>27.9813953488</v>
      </c>
      <c r="AC1244" s="4">
        <v>7.9179539999999999</v>
      </c>
      <c r="AD1244" s="4">
        <v>7.9787448485464001</v>
      </c>
      <c r="AE1244" s="4">
        <v>7.9319988003213</v>
      </c>
      <c r="AF1244" s="4">
        <v>13.848091999999999</v>
      </c>
      <c r="AG1244" s="4">
        <v>12.9226072283608</v>
      </c>
      <c r="AH1244" s="4">
        <v>12.3974081611904</v>
      </c>
      <c r="AI1244" s="4">
        <v>1.3675839999999999</v>
      </c>
      <c r="AJ1244" s="4">
        <v>1.3675839999999999</v>
      </c>
    </row>
    <row r="1245" spans="1:36" x14ac:dyDescent="0.3">
      <c r="A1245" s="1" t="s">
        <v>1239</v>
      </c>
      <c r="B1245" s="2">
        <v>4992571</v>
      </c>
      <c r="C1245" s="3" t="s">
        <v>2935</v>
      </c>
      <c r="D1245" s="4">
        <v>2094.5550704399998</v>
      </c>
      <c r="E1245" s="3" t="s">
        <v>2936</v>
      </c>
      <c r="F1245" s="3" t="s">
        <v>2937</v>
      </c>
      <c r="G1245" s="3" t="s">
        <v>3044</v>
      </c>
      <c r="H1245" s="3" t="s">
        <v>3066</v>
      </c>
      <c r="I1245" s="3" t="s">
        <v>3067</v>
      </c>
      <c r="J1245" s="4">
        <v>-37.154899999999998</v>
      </c>
      <c r="K1245" s="4">
        <v>9.6323530000000002</v>
      </c>
      <c r="L1245" s="4">
        <v>-6.3442210000000001</v>
      </c>
      <c r="M1245" s="4">
        <v>-7.2184189999999999</v>
      </c>
      <c r="N1245" s="4" t="s">
        <v>2924</v>
      </c>
      <c r="O1245" s="4">
        <v>18.452970000000001</v>
      </c>
      <c r="P1245" s="4">
        <v>1.4710669999999999</v>
      </c>
      <c r="Q1245" s="4">
        <v>7.3106289999999996</v>
      </c>
      <c r="R1245" s="4">
        <v>13.600358999999999</v>
      </c>
      <c r="S1245" s="3" t="s">
        <v>4982</v>
      </c>
      <c r="T1245" s="4">
        <v>29.82</v>
      </c>
      <c r="U1245" s="4">
        <v>2094.5550704399998</v>
      </c>
      <c r="V1245" s="10">
        <v>3985.7550700000002</v>
      </c>
      <c r="W1245" s="4">
        <v>3.0181086519114699</v>
      </c>
      <c r="X1245" s="4">
        <v>50.575000000000003</v>
      </c>
      <c r="Y1245" s="4">
        <v>25.11</v>
      </c>
      <c r="Z1245" s="4" t="s">
        <v>2924</v>
      </c>
      <c r="AA1245" s="10">
        <v>10.108474576200001</v>
      </c>
      <c r="AB1245" s="10">
        <v>10.108474576200001</v>
      </c>
      <c r="AC1245" s="4">
        <v>1.2522789999999999</v>
      </c>
      <c r="AD1245" s="4">
        <v>1.3255362898666001</v>
      </c>
      <c r="AE1245" s="4">
        <v>1.3255362898666001</v>
      </c>
      <c r="AF1245" s="4">
        <v>7.3106289999999996</v>
      </c>
      <c r="AG1245" s="4">
        <v>8.5523883572226005</v>
      </c>
      <c r="AH1245" s="4">
        <v>8.5523883572226005</v>
      </c>
      <c r="AI1245" s="4">
        <v>1.4710669999999999</v>
      </c>
      <c r="AJ1245" s="4" t="s">
        <v>2924</v>
      </c>
    </row>
    <row r="1246" spans="1:36" x14ac:dyDescent="0.3">
      <c r="A1246" s="1" t="s">
        <v>1240</v>
      </c>
      <c r="B1246" s="2">
        <v>8685694</v>
      </c>
      <c r="C1246" s="3" t="s">
        <v>2940</v>
      </c>
      <c r="D1246" s="4">
        <v>1958.04648948</v>
      </c>
      <c r="E1246" s="3" t="s">
        <v>2936</v>
      </c>
      <c r="F1246" s="3" t="s">
        <v>2937</v>
      </c>
      <c r="G1246" s="3" t="s">
        <v>3044</v>
      </c>
      <c r="H1246" s="3" t="s">
        <v>3066</v>
      </c>
      <c r="I1246" s="3" t="s">
        <v>3503</v>
      </c>
      <c r="J1246" s="4">
        <v>9.330406</v>
      </c>
      <c r="K1246" s="4">
        <v>-6.2146889999999999</v>
      </c>
      <c r="L1246" s="4">
        <v>-7.6066789999999997</v>
      </c>
      <c r="M1246" s="4">
        <v>-7.6923079999999997</v>
      </c>
      <c r="N1246" s="4">
        <v>255.384615</v>
      </c>
      <c r="O1246" s="4">
        <v>15.113809</v>
      </c>
      <c r="P1246" s="4">
        <v>1.656962</v>
      </c>
      <c r="Q1246" s="4">
        <v>11.13189</v>
      </c>
      <c r="R1246" s="4">
        <v>19.314164000000002</v>
      </c>
      <c r="S1246" s="3" t="s">
        <v>4983</v>
      </c>
      <c r="T1246" s="5">
        <v>9.9600000000000009</v>
      </c>
      <c r="U1246" s="4">
        <v>1958.04648948</v>
      </c>
      <c r="V1246" s="10">
        <v>2733.8474890000002</v>
      </c>
      <c r="W1246" s="4">
        <v>0</v>
      </c>
      <c r="X1246" s="5">
        <v>12.08</v>
      </c>
      <c r="Y1246" s="5">
        <v>8.4250000000000007</v>
      </c>
      <c r="Z1246" s="4">
        <v>255.384615</v>
      </c>
      <c r="AA1246" s="10">
        <v>18.082788670999999</v>
      </c>
      <c r="AB1246" s="10">
        <v>19.080459770099999</v>
      </c>
      <c r="AC1246" s="4">
        <v>1.858697</v>
      </c>
      <c r="AD1246" s="4">
        <v>1.7867866157118999</v>
      </c>
      <c r="AE1246" s="4">
        <v>1.8557295016251001</v>
      </c>
      <c r="AF1246" s="4">
        <v>11.13189</v>
      </c>
      <c r="AG1246" s="4">
        <v>10.438078160138399</v>
      </c>
      <c r="AH1246" s="4">
        <v>10.9332033153369</v>
      </c>
      <c r="AI1246" s="4">
        <v>1.656962</v>
      </c>
      <c r="AJ1246" s="4" t="s">
        <v>2924</v>
      </c>
    </row>
    <row r="1247" spans="1:36" x14ac:dyDescent="0.3">
      <c r="A1247" s="1" t="s">
        <v>1241</v>
      </c>
      <c r="B1247" s="2">
        <v>4383039</v>
      </c>
      <c r="C1247" s="3" t="s">
        <v>2935</v>
      </c>
      <c r="D1247" s="4">
        <v>1865.0516128199999</v>
      </c>
      <c r="E1247" s="3" t="s">
        <v>2930</v>
      </c>
      <c r="F1247" s="3" t="s">
        <v>2931</v>
      </c>
      <c r="G1247" s="3" t="s">
        <v>2931</v>
      </c>
      <c r="H1247" s="3" t="s">
        <v>2932</v>
      </c>
      <c r="I1247" s="3" t="s">
        <v>2933</v>
      </c>
      <c r="J1247" s="4">
        <v>-17.807043</v>
      </c>
      <c r="K1247" s="4">
        <v>-12.522852</v>
      </c>
      <c r="L1247" s="4">
        <v>-8.2454459999999994</v>
      </c>
      <c r="M1247" s="4">
        <v>-9.0880299999999998</v>
      </c>
      <c r="N1247" s="4">
        <v>17.6134969325153</v>
      </c>
      <c r="O1247" s="4">
        <v>4.6068680000000004</v>
      </c>
      <c r="P1247" s="4">
        <v>0.856657</v>
      </c>
      <c r="Q1247" s="4" t="s">
        <v>2934</v>
      </c>
      <c r="R1247" s="4" t="s">
        <v>2934</v>
      </c>
      <c r="S1247" s="3" t="s">
        <v>4984</v>
      </c>
      <c r="T1247" s="4">
        <v>28.71</v>
      </c>
      <c r="U1247" s="4">
        <v>1865.0516128199999</v>
      </c>
      <c r="V1247" s="10" t="s">
        <v>2934</v>
      </c>
      <c r="W1247" s="4">
        <v>2.3685127133403001</v>
      </c>
      <c r="X1247" s="4">
        <v>35.659999999999997</v>
      </c>
      <c r="Y1247" s="4">
        <v>28.58</v>
      </c>
      <c r="Z1247" s="4">
        <v>17.613496999999999</v>
      </c>
      <c r="AA1247" s="10">
        <v>19.8341968911</v>
      </c>
      <c r="AB1247" s="10">
        <v>19.398648648599998</v>
      </c>
      <c r="AC1247" s="4" t="s">
        <v>2934</v>
      </c>
      <c r="AD1247" s="4" t="s">
        <v>2934</v>
      </c>
      <c r="AE1247" s="4" t="s">
        <v>2934</v>
      </c>
      <c r="AF1247" s="4" t="s">
        <v>2934</v>
      </c>
      <c r="AG1247" s="4" t="s">
        <v>2934</v>
      </c>
      <c r="AH1247" s="4" t="s">
        <v>2934</v>
      </c>
      <c r="AI1247" s="4">
        <v>0.856657</v>
      </c>
      <c r="AJ1247" s="4">
        <v>0.98019800000000001</v>
      </c>
    </row>
    <row r="1248" spans="1:36" x14ac:dyDescent="0.3">
      <c r="A1248" s="1" t="s">
        <v>1242</v>
      </c>
      <c r="B1248" s="2">
        <v>4813313</v>
      </c>
      <c r="C1248" s="3" t="s">
        <v>2935</v>
      </c>
      <c r="D1248" s="4">
        <v>3870.6033161999999</v>
      </c>
      <c r="E1248" s="3" t="s">
        <v>2925</v>
      </c>
      <c r="F1248" s="3" t="s">
        <v>2980</v>
      </c>
      <c r="G1248" s="3" t="s">
        <v>2981</v>
      </c>
      <c r="H1248" s="3" t="s">
        <v>3059</v>
      </c>
      <c r="I1248" s="3" t="s">
        <v>3504</v>
      </c>
      <c r="J1248" s="4">
        <v>-6.2947069999999998</v>
      </c>
      <c r="K1248" s="4">
        <v>5.7588809999999997</v>
      </c>
      <c r="L1248" s="4">
        <v>-3.6292300000000002</v>
      </c>
      <c r="M1248" s="4">
        <v>-2.505582</v>
      </c>
      <c r="N1248" s="4">
        <v>44.008958999999997</v>
      </c>
      <c r="O1248" s="4">
        <v>38.304093999999999</v>
      </c>
      <c r="P1248" s="4">
        <v>2.1268539999999998</v>
      </c>
      <c r="Q1248" s="4">
        <v>9.9856870000000004</v>
      </c>
      <c r="R1248" s="4" t="s">
        <v>2924</v>
      </c>
      <c r="S1248" s="3" t="s">
        <v>4985</v>
      </c>
      <c r="T1248" s="4">
        <v>39.299999999999997</v>
      </c>
      <c r="U1248" s="4">
        <v>3870.6033161999999</v>
      </c>
      <c r="V1248" s="10">
        <v>10392.603316000001</v>
      </c>
      <c r="W1248" s="4">
        <v>0</v>
      </c>
      <c r="X1248" s="4">
        <v>49.02</v>
      </c>
      <c r="Y1248" s="4">
        <v>33.211500000000001</v>
      </c>
      <c r="Z1248" s="4">
        <v>44.008958999999997</v>
      </c>
      <c r="AA1248" s="10">
        <v>16.767642290200001</v>
      </c>
      <c r="AB1248" s="10">
        <v>45.233765336799998</v>
      </c>
      <c r="AC1248" s="4">
        <v>2.452242</v>
      </c>
      <c r="AD1248" s="4">
        <v>1.9859554390617999</v>
      </c>
      <c r="AE1248" s="4">
        <v>2.0850601750409998</v>
      </c>
      <c r="AF1248" s="4">
        <v>9.9856870000000004</v>
      </c>
      <c r="AG1248" s="4">
        <v>9.1832646978932999</v>
      </c>
      <c r="AH1248" s="4">
        <v>9.3760960222499001</v>
      </c>
      <c r="AI1248" s="4">
        <v>2.1268539999999998</v>
      </c>
      <c r="AJ1248" s="4" t="s">
        <v>2924</v>
      </c>
    </row>
    <row r="1249" spans="1:36" x14ac:dyDescent="0.3">
      <c r="A1249" s="1" t="s">
        <v>1243</v>
      </c>
      <c r="B1249" s="2">
        <v>4019144</v>
      </c>
      <c r="C1249" s="3" t="s">
        <v>2935</v>
      </c>
      <c r="D1249" s="4">
        <v>60803.559212519998</v>
      </c>
      <c r="E1249" s="3" t="s">
        <v>2925</v>
      </c>
      <c r="F1249" s="3" t="s">
        <v>2980</v>
      </c>
      <c r="G1249" s="3" t="s">
        <v>2981</v>
      </c>
      <c r="H1249" s="3" t="s">
        <v>3059</v>
      </c>
      <c r="I1249" s="3" t="s">
        <v>3203</v>
      </c>
      <c r="J1249" s="4">
        <v>37.413916999999998</v>
      </c>
      <c r="K1249" s="4">
        <v>11.030983000000001</v>
      </c>
      <c r="L1249" s="4">
        <v>-0.28783900000000001</v>
      </c>
      <c r="M1249" s="4">
        <v>-1.321412</v>
      </c>
      <c r="N1249" s="4">
        <v>53.627177000000003</v>
      </c>
      <c r="O1249" s="4">
        <v>36.636310000000002</v>
      </c>
      <c r="P1249" s="4" t="s">
        <v>2924</v>
      </c>
      <c r="Q1249" s="4">
        <v>27.620187999999999</v>
      </c>
      <c r="R1249" s="4">
        <v>38.602024</v>
      </c>
      <c r="S1249" s="3" t="s">
        <v>4986</v>
      </c>
      <c r="T1249" s="4">
        <v>249.42</v>
      </c>
      <c r="U1249" s="4">
        <v>60803.559212519998</v>
      </c>
      <c r="V1249" s="10">
        <v>71225.559211999993</v>
      </c>
      <c r="W1249" s="4">
        <v>0.24055809477988899</v>
      </c>
      <c r="X1249" s="4">
        <v>259.01</v>
      </c>
      <c r="Y1249" s="4">
        <v>178.23</v>
      </c>
      <c r="Z1249" s="4">
        <v>53.627177000000003</v>
      </c>
      <c r="AA1249" s="10">
        <v>32.5600825032</v>
      </c>
      <c r="AB1249" s="10">
        <v>35.3331661729</v>
      </c>
      <c r="AC1249" s="4">
        <v>15.170513</v>
      </c>
      <c r="AD1249" s="4">
        <v>6.0079013857946002</v>
      </c>
      <c r="AE1249" s="4">
        <v>6.3801917359719003</v>
      </c>
      <c r="AF1249" s="4">
        <v>27.620187999999999</v>
      </c>
      <c r="AG1249" s="4">
        <v>19.868680895366499</v>
      </c>
      <c r="AH1249" s="4">
        <v>20.9527632206287</v>
      </c>
      <c r="AI1249" s="4" t="s">
        <v>2924</v>
      </c>
      <c r="AJ1249" s="4" t="s">
        <v>2924</v>
      </c>
    </row>
    <row r="1250" spans="1:36" x14ac:dyDescent="0.3">
      <c r="A1250" s="1" t="s">
        <v>1845</v>
      </c>
      <c r="B1250" s="2">
        <v>5013711</v>
      </c>
      <c r="C1250" s="3" t="s">
        <v>2919</v>
      </c>
      <c r="D1250" s="4">
        <v>488.65220204000002</v>
      </c>
      <c r="E1250" s="3" t="s">
        <v>2945</v>
      </c>
      <c r="F1250" s="3" t="s">
        <v>3021</v>
      </c>
      <c r="G1250" s="3" t="s">
        <v>3027</v>
      </c>
      <c r="H1250" s="3" t="s">
        <v>3028</v>
      </c>
      <c r="I1250" s="3" t="s">
        <v>3030</v>
      </c>
      <c r="J1250" s="18">
        <v>-25.754231000000001</v>
      </c>
      <c r="K1250" s="18">
        <v>-5.347092</v>
      </c>
      <c r="L1250" s="18">
        <v>-7.0046080000000002</v>
      </c>
      <c r="M1250" s="18">
        <v>-8.3560400000000001</v>
      </c>
      <c r="N1250" s="4" t="s">
        <v>2924</v>
      </c>
      <c r="O1250" s="4" t="s">
        <v>2924</v>
      </c>
      <c r="P1250" s="4">
        <v>2.0731459999999999</v>
      </c>
      <c r="Q1250" s="4" t="s">
        <v>2924</v>
      </c>
      <c r="R1250" s="4">
        <v>27.389595</v>
      </c>
      <c r="S1250" s="3" t="s">
        <v>5587</v>
      </c>
      <c r="T1250" s="4">
        <v>10.09</v>
      </c>
      <c r="U1250" s="4">
        <v>488.65220204000002</v>
      </c>
      <c r="V1250" s="10">
        <v>394.58820200000002</v>
      </c>
      <c r="W1250" s="4">
        <v>0</v>
      </c>
      <c r="X1250" s="18">
        <v>14.7499</v>
      </c>
      <c r="Y1250" s="19">
        <v>9.64</v>
      </c>
      <c r="Z1250" s="4" t="s">
        <v>2924</v>
      </c>
      <c r="AA1250" s="10" t="s">
        <v>2924</v>
      </c>
      <c r="AB1250" s="10" t="s">
        <v>2924</v>
      </c>
      <c r="AC1250" s="4">
        <v>1.943219</v>
      </c>
      <c r="AD1250" s="4">
        <v>1.8404746850203</v>
      </c>
      <c r="AE1250" s="4">
        <v>1.9362562156737999</v>
      </c>
      <c r="AF1250" s="4" t="s">
        <v>2924</v>
      </c>
      <c r="AG1250" s="4" t="s">
        <v>2924</v>
      </c>
      <c r="AH1250" s="4" t="s">
        <v>2924</v>
      </c>
      <c r="AI1250" s="4">
        <v>2.0731459999999999</v>
      </c>
      <c r="AJ1250" s="4">
        <v>2.1982569999999999</v>
      </c>
    </row>
    <row r="1251" spans="1:36" x14ac:dyDescent="0.3">
      <c r="A1251" s="1" t="s">
        <v>1245</v>
      </c>
      <c r="B1251" s="2">
        <v>9098887</v>
      </c>
      <c r="C1251" s="3" t="s">
        <v>2935</v>
      </c>
      <c r="D1251" s="4">
        <v>5724.1527868000003</v>
      </c>
      <c r="E1251" s="3" t="s">
        <v>2920</v>
      </c>
      <c r="F1251" s="3" t="s">
        <v>2960</v>
      </c>
      <c r="G1251" s="3" t="s">
        <v>2973</v>
      </c>
      <c r="H1251" s="3" t="s">
        <v>3004</v>
      </c>
      <c r="I1251" s="3" t="s">
        <v>3505</v>
      </c>
      <c r="J1251" s="4">
        <v>205.005821</v>
      </c>
      <c r="K1251" s="4">
        <v>60.736196</v>
      </c>
      <c r="L1251" s="4">
        <v>20.238641999999999</v>
      </c>
      <c r="M1251" s="4">
        <v>-12.72485</v>
      </c>
      <c r="N1251" s="4">
        <v>58.876404000000001</v>
      </c>
      <c r="O1251" s="4">
        <v>37.482117000000002</v>
      </c>
      <c r="P1251" s="4">
        <v>12.970297</v>
      </c>
      <c r="Q1251" s="4">
        <v>87.532173999999998</v>
      </c>
      <c r="R1251" s="4">
        <v>43.224204999999998</v>
      </c>
      <c r="S1251" s="3" t="s">
        <v>4988</v>
      </c>
      <c r="T1251" s="4">
        <v>26.2</v>
      </c>
      <c r="U1251" s="4">
        <v>5724.1527868000003</v>
      </c>
      <c r="V1251" s="10">
        <v>5481.4397859999999</v>
      </c>
      <c r="W1251" s="4">
        <v>0</v>
      </c>
      <c r="X1251" s="4">
        <v>35.020000000000003</v>
      </c>
      <c r="Y1251" s="5">
        <v>8.09</v>
      </c>
      <c r="Z1251" s="4">
        <v>58.876404000000001</v>
      </c>
      <c r="AA1251" s="10">
        <v>52.705693019500004</v>
      </c>
      <c r="AB1251" s="10">
        <v>48.377864357299998</v>
      </c>
      <c r="AC1251" s="4">
        <v>4.4134190000000002</v>
      </c>
      <c r="AD1251" s="4">
        <v>2.7906222180973002</v>
      </c>
      <c r="AE1251" s="4">
        <v>3.7516777921464999</v>
      </c>
      <c r="AF1251" s="4">
        <v>87.532173999999998</v>
      </c>
      <c r="AG1251" s="4">
        <v>22.9144057635495</v>
      </c>
      <c r="AH1251" s="4">
        <v>31.253307524577998</v>
      </c>
      <c r="AI1251" s="4">
        <v>12.970297</v>
      </c>
      <c r="AJ1251" s="4">
        <v>20.200462999999999</v>
      </c>
    </row>
    <row r="1252" spans="1:36" x14ac:dyDescent="0.3">
      <c r="A1252" s="1" t="s">
        <v>1246</v>
      </c>
      <c r="B1252" s="2">
        <v>101852</v>
      </c>
      <c r="C1252" s="3" t="s">
        <v>2940</v>
      </c>
      <c r="D1252" s="4">
        <v>563.42020500000001</v>
      </c>
      <c r="E1252" s="3" t="s">
        <v>2930</v>
      </c>
      <c r="F1252" s="3" t="s">
        <v>2931</v>
      </c>
      <c r="G1252" s="3" t="s">
        <v>2931</v>
      </c>
      <c r="H1252" s="3" t="s">
        <v>2932</v>
      </c>
      <c r="I1252" s="3" t="s">
        <v>3216</v>
      </c>
      <c r="J1252" s="4">
        <v>26.366748000000001</v>
      </c>
      <c r="K1252" s="4">
        <v>1.900631</v>
      </c>
      <c r="L1252" s="4">
        <v>-3.5170249999999998</v>
      </c>
      <c r="M1252" s="4">
        <v>-6.606433</v>
      </c>
      <c r="N1252" s="4">
        <v>24.471590909090899</v>
      </c>
      <c r="O1252" s="4">
        <v>38.854308000000003</v>
      </c>
      <c r="P1252" s="4">
        <v>1.336063</v>
      </c>
      <c r="Q1252" s="4" t="s">
        <v>2934</v>
      </c>
      <c r="R1252" s="4" t="s">
        <v>2934</v>
      </c>
      <c r="S1252" s="3" t="s">
        <v>4989</v>
      </c>
      <c r="T1252" s="4">
        <v>258.42</v>
      </c>
      <c r="U1252" s="4">
        <v>563.42020500000001</v>
      </c>
      <c r="V1252" s="10" t="s">
        <v>2934</v>
      </c>
      <c r="W1252" s="4">
        <v>0.975156721615974</v>
      </c>
      <c r="X1252" s="4">
        <v>300</v>
      </c>
      <c r="Y1252" s="5">
        <v>150.11000000000001</v>
      </c>
      <c r="Z1252" s="4">
        <v>24.497108999999998</v>
      </c>
      <c r="AA1252" s="10" t="s">
        <v>2934</v>
      </c>
      <c r="AB1252" s="10" t="s">
        <v>2934</v>
      </c>
      <c r="AC1252" s="4" t="s">
        <v>2934</v>
      </c>
      <c r="AD1252" s="4" t="s">
        <v>2934</v>
      </c>
      <c r="AE1252" s="4" t="s">
        <v>2934</v>
      </c>
      <c r="AF1252" s="4" t="s">
        <v>2934</v>
      </c>
      <c r="AG1252" s="4" t="s">
        <v>2934</v>
      </c>
      <c r="AH1252" s="4" t="s">
        <v>2934</v>
      </c>
      <c r="AI1252" s="4">
        <v>1.336063</v>
      </c>
      <c r="AJ1252" s="4">
        <v>1.336063</v>
      </c>
    </row>
    <row r="1253" spans="1:36" x14ac:dyDescent="0.3">
      <c r="A1253" s="1" t="s">
        <v>1247</v>
      </c>
      <c r="B1253" s="2">
        <v>7389138</v>
      </c>
      <c r="C1253" s="3" t="s">
        <v>2935</v>
      </c>
      <c r="D1253" s="4">
        <v>640.41677589999995</v>
      </c>
      <c r="E1253" s="3" t="s">
        <v>2930</v>
      </c>
      <c r="F1253" s="3" t="s">
        <v>2957</v>
      </c>
      <c r="G1253" s="3" t="s">
        <v>2957</v>
      </c>
      <c r="H1253" s="3" t="s">
        <v>2958</v>
      </c>
      <c r="I1253" s="3" t="s">
        <v>2959</v>
      </c>
      <c r="J1253" s="4">
        <v>178.20105799999999</v>
      </c>
      <c r="K1253" s="4">
        <v>50.745412999999999</v>
      </c>
      <c r="L1253" s="4">
        <v>-8.588317</v>
      </c>
      <c r="M1253" s="4">
        <v>-3.0247139999999999</v>
      </c>
      <c r="N1253" s="4" t="s">
        <v>2924</v>
      </c>
      <c r="O1253" s="4">
        <v>204.095887476207</v>
      </c>
      <c r="P1253" s="4">
        <v>2.0323129999999998</v>
      </c>
      <c r="Q1253" s="4" t="s">
        <v>2924</v>
      </c>
      <c r="R1253" s="4">
        <v>4.601629</v>
      </c>
      <c r="S1253" s="3" t="s">
        <v>4990</v>
      </c>
      <c r="T1253" s="4">
        <v>26.29</v>
      </c>
      <c r="U1253" s="4">
        <v>640.41677589999995</v>
      </c>
      <c r="V1253" s="10">
        <v>464.016775</v>
      </c>
      <c r="W1253" s="4">
        <v>0</v>
      </c>
      <c r="X1253" s="4">
        <v>34.24</v>
      </c>
      <c r="Y1253" s="4">
        <v>7.75</v>
      </c>
      <c r="Z1253" s="4" t="s">
        <v>2924</v>
      </c>
      <c r="AA1253" s="10" t="s">
        <v>2924</v>
      </c>
      <c r="AB1253" s="10" t="s">
        <v>2924</v>
      </c>
      <c r="AC1253" s="4">
        <v>1.386366</v>
      </c>
      <c r="AD1253" s="4">
        <v>1.0847849795441</v>
      </c>
      <c r="AE1253" s="4">
        <v>1.2621727605601001</v>
      </c>
      <c r="AF1253" s="4" t="s">
        <v>2924</v>
      </c>
      <c r="AG1253" s="4" t="s">
        <v>2924</v>
      </c>
      <c r="AH1253" s="4" t="s">
        <v>2924</v>
      </c>
      <c r="AI1253" s="4">
        <v>2.0323129999999998</v>
      </c>
      <c r="AJ1253" s="4">
        <v>2.628212</v>
      </c>
    </row>
    <row r="1254" spans="1:36" x14ac:dyDescent="0.3">
      <c r="A1254" s="1" t="s">
        <v>1248</v>
      </c>
      <c r="B1254" s="2">
        <v>4032515</v>
      </c>
      <c r="C1254" s="3" t="s">
        <v>2935</v>
      </c>
      <c r="D1254" s="4">
        <v>2468.1210879300002</v>
      </c>
      <c r="E1254" s="3" t="s">
        <v>2936</v>
      </c>
      <c r="F1254" s="3" t="s">
        <v>2966</v>
      </c>
      <c r="G1254" s="3" t="s">
        <v>2967</v>
      </c>
      <c r="H1254" s="3" t="s">
        <v>2987</v>
      </c>
      <c r="I1254" s="3" t="s">
        <v>3506</v>
      </c>
      <c r="J1254" s="4">
        <v>21.912633</v>
      </c>
      <c r="K1254" s="4">
        <v>-1.2810710000000001</v>
      </c>
      <c r="L1254" s="4">
        <v>-6.6196419999999998</v>
      </c>
      <c r="M1254" s="4">
        <v>-3.9799150000000001</v>
      </c>
      <c r="N1254" s="4">
        <v>20.128654999999998</v>
      </c>
      <c r="O1254" s="4">
        <v>11.008528999999999</v>
      </c>
      <c r="P1254" s="4">
        <v>2.9153020000000001</v>
      </c>
      <c r="Q1254" s="4">
        <v>8.448442</v>
      </c>
      <c r="R1254" s="4">
        <v>14.193918999999999</v>
      </c>
      <c r="S1254" s="3" t="s">
        <v>4991</v>
      </c>
      <c r="T1254" s="4">
        <v>51.63</v>
      </c>
      <c r="U1254" s="4">
        <v>2468.1210879300002</v>
      </c>
      <c r="V1254" s="10">
        <v>2909.2210869999999</v>
      </c>
      <c r="W1254" s="4">
        <v>2.55665310865776</v>
      </c>
      <c r="X1254" s="4">
        <v>58.42</v>
      </c>
      <c r="Y1254" s="4">
        <v>39.950000000000003</v>
      </c>
      <c r="Z1254" s="4">
        <v>20.128654999999998</v>
      </c>
      <c r="AA1254" s="10">
        <v>16.2742316784</v>
      </c>
      <c r="AB1254" s="10">
        <v>17.6362083689</v>
      </c>
      <c r="AC1254" s="4">
        <v>1.1347739999999999</v>
      </c>
      <c r="AD1254" s="4">
        <v>1.1300089694686</v>
      </c>
      <c r="AE1254" s="4">
        <v>1.1449440970102001</v>
      </c>
      <c r="AF1254" s="4">
        <v>8.448442</v>
      </c>
      <c r="AG1254" s="4">
        <v>8.8593935842035005</v>
      </c>
      <c r="AH1254" s="4">
        <v>9.0345487216308999</v>
      </c>
      <c r="AI1254" s="4">
        <v>2.9153020000000001</v>
      </c>
      <c r="AJ1254" s="4">
        <v>11.473333</v>
      </c>
    </row>
    <row r="1255" spans="1:36" x14ac:dyDescent="0.3">
      <c r="A1255" s="1" t="s">
        <v>1249</v>
      </c>
      <c r="B1255" s="2">
        <v>4080680</v>
      </c>
      <c r="C1255" s="3" t="s">
        <v>2919</v>
      </c>
      <c r="D1255" s="4">
        <v>16260.33819805</v>
      </c>
      <c r="E1255" s="3" t="s">
        <v>2920</v>
      </c>
      <c r="F1255" s="3" t="s">
        <v>2960</v>
      </c>
      <c r="G1255" s="3" t="s">
        <v>2961</v>
      </c>
      <c r="H1255" s="3" t="s">
        <v>2962</v>
      </c>
      <c r="I1255" s="3" t="s">
        <v>3507</v>
      </c>
      <c r="J1255" s="5">
        <v>0.85867099999999996</v>
      </c>
      <c r="K1255" s="4">
        <v>-11.967072</v>
      </c>
      <c r="L1255" s="4">
        <v>-8.1881090000000007</v>
      </c>
      <c r="M1255" s="4">
        <v>-2.7155469999999999</v>
      </c>
      <c r="N1255" s="4">
        <v>21.581325</v>
      </c>
      <c r="O1255" s="4">
        <v>14.751904</v>
      </c>
      <c r="P1255" s="4">
        <v>3.2365159999999999</v>
      </c>
      <c r="Q1255" s="4">
        <v>12.701181999999999</v>
      </c>
      <c r="R1255" s="4">
        <v>18.794722</v>
      </c>
      <c r="S1255" s="3" t="s">
        <v>4992</v>
      </c>
      <c r="T1255" s="4">
        <v>71.650000000000006</v>
      </c>
      <c r="U1255" s="4">
        <v>16260.33819805</v>
      </c>
      <c r="V1255" s="10">
        <v>16634.738197999999</v>
      </c>
      <c r="W1255" s="4">
        <v>0</v>
      </c>
      <c r="X1255" s="4">
        <v>84.67</v>
      </c>
      <c r="Y1255" s="4">
        <v>70.36</v>
      </c>
      <c r="Z1255" s="4">
        <v>21.581325</v>
      </c>
      <c r="AA1255" s="10">
        <v>16.791066636899998</v>
      </c>
      <c r="AB1255" s="10">
        <v>16.791066636899998</v>
      </c>
      <c r="AC1255" s="4">
        <v>4.1274189999999997</v>
      </c>
      <c r="AD1255" s="4">
        <v>3.9858644425345</v>
      </c>
      <c r="AE1255" s="4">
        <v>3.9858644425345</v>
      </c>
      <c r="AF1255" s="4">
        <v>12.701181999999999</v>
      </c>
      <c r="AG1255" s="4">
        <v>12.009206263078299</v>
      </c>
      <c r="AH1255" s="4">
        <v>12.009206263078299</v>
      </c>
      <c r="AI1255" s="4">
        <v>3.2365159999999999</v>
      </c>
      <c r="AJ1255" s="4">
        <v>19.711141999999999</v>
      </c>
    </row>
    <row r="1256" spans="1:36" x14ac:dyDescent="0.3">
      <c r="A1256" s="1" t="s">
        <v>1250</v>
      </c>
      <c r="B1256" s="2">
        <v>1022914</v>
      </c>
      <c r="C1256" s="3" t="s">
        <v>2935</v>
      </c>
      <c r="D1256" s="4">
        <v>5584.2410447399998</v>
      </c>
      <c r="E1256" s="3" t="s">
        <v>2930</v>
      </c>
      <c r="F1256" s="3" t="s">
        <v>2931</v>
      </c>
      <c r="G1256" s="3" t="s">
        <v>2931</v>
      </c>
      <c r="H1256" s="3" t="s">
        <v>2932</v>
      </c>
      <c r="I1256" s="3" t="s">
        <v>2933</v>
      </c>
      <c r="J1256" s="4">
        <v>10.721323999999999</v>
      </c>
      <c r="K1256" s="4">
        <v>2.4061249999999998</v>
      </c>
      <c r="L1256" s="4">
        <v>-7.8412069999999998</v>
      </c>
      <c r="M1256" s="4">
        <v>-7.4464579999999998</v>
      </c>
      <c r="N1256" s="4">
        <v>14.479381443298999</v>
      </c>
      <c r="O1256" s="4">
        <v>11.602644</v>
      </c>
      <c r="P1256" s="4">
        <v>1.4107780000000001</v>
      </c>
      <c r="Q1256" s="4" t="s">
        <v>2934</v>
      </c>
      <c r="R1256" s="4" t="s">
        <v>2934</v>
      </c>
      <c r="S1256" s="3" t="s">
        <v>4993</v>
      </c>
      <c r="T1256" s="4">
        <v>28.09</v>
      </c>
      <c r="U1256" s="4">
        <v>5584.2410447399998</v>
      </c>
      <c r="V1256" s="10" t="s">
        <v>2934</v>
      </c>
      <c r="W1256" s="4">
        <v>2.7767888928444302</v>
      </c>
      <c r="X1256" s="4">
        <v>32.905000000000001</v>
      </c>
      <c r="Y1256" s="4">
        <v>22.38</v>
      </c>
      <c r="Z1256" s="4">
        <v>14.531815999999999</v>
      </c>
      <c r="AA1256" s="10">
        <v>13.2907499408</v>
      </c>
      <c r="AB1256" s="10">
        <v>13.6872828623</v>
      </c>
      <c r="AC1256" s="4" t="s">
        <v>2934</v>
      </c>
      <c r="AD1256" s="4" t="s">
        <v>2934</v>
      </c>
      <c r="AE1256" s="4" t="s">
        <v>2934</v>
      </c>
      <c r="AF1256" s="4" t="s">
        <v>2934</v>
      </c>
      <c r="AG1256" s="4" t="s">
        <v>2934</v>
      </c>
      <c r="AH1256" s="4" t="s">
        <v>2934</v>
      </c>
      <c r="AI1256" s="4">
        <v>1.4107780000000001</v>
      </c>
      <c r="AJ1256" s="4">
        <v>2.2175729999999998</v>
      </c>
    </row>
    <row r="1257" spans="1:36" x14ac:dyDescent="0.3">
      <c r="A1257" s="1" t="s">
        <v>1251</v>
      </c>
      <c r="B1257" s="2">
        <v>4309281</v>
      </c>
      <c r="C1257" s="3" t="s">
        <v>2919</v>
      </c>
      <c r="D1257" s="4">
        <v>592.24199439999995</v>
      </c>
      <c r="E1257" s="3" t="s">
        <v>2930</v>
      </c>
      <c r="F1257" s="3" t="s">
        <v>2931</v>
      </c>
      <c r="G1257" s="3" t="s">
        <v>2931</v>
      </c>
      <c r="H1257" s="3" t="s">
        <v>2932</v>
      </c>
      <c r="I1257" s="3" t="s">
        <v>2933</v>
      </c>
      <c r="J1257" s="4">
        <v>23.578413999999999</v>
      </c>
      <c r="K1257" s="4">
        <v>-3.0406369999999998</v>
      </c>
      <c r="L1257" s="4">
        <v>-7.8833690000000001</v>
      </c>
      <c r="M1257" s="4">
        <v>-6.8268709999999997</v>
      </c>
      <c r="N1257" s="4">
        <v>10.7974683544304</v>
      </c>
      <c r="O1257" s="4">
        <v>6.7125709999999996</v>
      </c>
      <c r="P1257" s="4">
        <v>1.0958019999999999</v>
      </c>
      <c r="Q1257" s="4" t="s">
        <v>2934</v>
      </c>
      <c r="R1257" s="4" t="s">
        <v>2934</v>
      </c>
      <c r="S1257" s="3" t="s">
        <v>4994</v>
      </c>
      <c r="T1257" s="4">
        <v>34.119999999999997</v>
      </c>
      <c r="U1257" s="4">
        <v>592.24199439999995</v>
      </c>
      <c r="V1257" s="10" t="s">
        <v>2934</v>
      </c>
      <c r="W1257" s="4">
        <v>1.40679953106682</v>
      </c>
      <c r="X1257" s="4">
        <v>38.99</v>
      </c>
      <c r="Y1257" s="4">
        <v>23.55</v>
      </c>
      <c r="Z1257" s="4">
        <v>9.7014499999999995</v>
      </c>
      <c r="AA1257" s="10">
        <v>11.6054421768</v>
      </c>
      <c r="AB1257" s="10">
        <v>10.9622489959</v>
      </c>
      <c r="AC1257" s="4" t="s">
        <v>2934</v>
      </c>
      <c r="AD1257" s="4" t="s">
        <v>2934</v>
      </c>
      <c r="AE1257" s="4" t="s">
        <v>2934</v>
      </c>
      <c r="AF1257" s="4" t="s">
        <v>2934</v>
      </c>
      <c r="AG1257" s="4" t="s">
        <v>2934</v>
      </c>
      <c r="AH1257" s="4" t="s">
        <v>2934</v>
      </c>
      <c r="AI1257" s="4">
        <v>1.0958019999999999</v>
      </c>
      <c r="AJ1257" s="4">
        <v>1.1864520000000001</v>
      </c>
    </row>
    <row r="1258" spans="1:36" x14ac:dyDescent="0.3">
      <c r="A1258" s="1" t="s">
        <v>1252</v>
      </c>
      <c r="B1258" s="2">
        <v>4121346</v>
      </c>
      <c r="C1258" s="3" t="s">
        <v>2919</v>
      </c>
      <c r="D1258" s="4">
        <v>148464.48180159999</v>
      </c>
      <c r="E1258" s="3" t="s">
        <v>2936</v>
      </c>
      <c r="F1258" s="3" t="s">
        <v>2937</v>
      </c>
      <c r="G1258" s="3" t="s">
        <v>2938</v>
      </c>
      <c r="H1258" s="3" t="s">
        <v>2938</v>
      </c>
      <c r="I1258" s="3" t="s">
        <v>3508</v>
      </c>
      <c r="J1258" s="4">
        <v>11.028983</v>
      </c>
      <c r="K1258" s="4">
        <v>12.279320999999999</v>
      </c>
      <c r="L1258" s="4">
        <v>0.72793099999999999</v>
      </c>
      <c r="M1258" s="4">
        <v>0.30753000000000003</v>
      </c>
      <c r="N1258" s="4">
        <v>28.54</v>
      </c>
      <c r="O1258" s="4">
        <v>26.425926</v>
      </c>
      <c r="P1258" s="5">
        <v>8.5295880000000004</v>
      </c>
      <c r="Q1258" s="4">
        <v>17.884914999999999</v>
      </c>
      <c r="R1258" s="4">
        <v>38.515591999999998</v>
      </c>
      <c r="S1258" s="3" t="s">
        <v>4995</v>
      </c>
      <c r="T1258" s="5">
        <v>228.32</v>
      </c>
      <c r="U1258" s="4">
        <v>148464.48180159999</v>
      </c>
      <c r="V1258" s="10">
        <v>170094.48180099999</v>
      </c>
      <c r="W1258" s="4">
        <v>1.9796776454099501</v>
      </c>
      <c r="X1258" s="4">
        <v>242.77</v>
      </c>
      <c r="Y1258" s="4">
        <v>189.66</v>
      </c>
      <c r="Z1258" s="4">
        <v>28.54</v>
      </c>
      <c r="AA1258" s="10">
        <v>22.257533071400001</v>
      </c>
      <c r="AB1258" s="10">
        <v>23.535984842600001</v>
      </c>
      <c r="AC1258" s="4">
        <v>4.4939099999999996</v>
      </c>
      <c r="AD1258" s="4">
        <v>4.1892467178236998</v>
      </c>
      <c r="AE1258" s="4">
        <v>4.4226777440365002</v>
      </c>
      <c r="AF1258" s="4">
        <v>17.884914999999999</v>
      </c>
      <c r="AG1258" s="4">
        <v>16.959591052706902</v>
      </c>
      <c r="AH1258" s="4">
        <v>17.0911243389228</v>
      </c>
      <c r="AI1258" s="5">
        <v>8.5295880000000004</v>
      </c>
      <c r="AJ1258" s="4" t="s">
        <v>2924</v>
      </c>
    </row>
    <row r="1259" spans="1:36" x14ac:dyDescent="0.3">
      <c r="A1259" s="1" t="s">
        <v>1253</v>
      </c>
      <c r="B1259" s="2">
        <v>4055174</v>
      </c>
      <c r="C1259" s="3" t="s">
        <v>2919</v>
      </c>
      <c r="D1259" s="4">
        <v>1493.54110838</v>
      </c>
      <c r="E1259" s="3" t="s">
        <v>2930</v>
      </c>
      <c r="F1259" s="3" t="s">
        <v>2931</v>
      </c>
      <c r="G1259" s="3" t="s">
        <v>2931</v>
      </c>
      <c r="H1259" s="3" t="s">
        <v>2932</v>
      </c>
      <c r="I1259" s="3" t="s">
        <v>3389</v>
      </c>
      <c r="J1259" s="4">
        <v>2.4006620000000001</v>
      </c>
      <c r="K1259" s="4">
        <v>-3.7354090000000002</v>
      </c>
      <c r="L1259" s="4">
        <v>-7.4794320000000001</v>
      </c>
      <c r="M1259" s="4">
        <v>-7.2018009999999997</v>
      </c>
      <c r="N1259" s="4">
        <v>14.726190476190499</v>
      </c>
      <c r="O1259" s="4">
        <v>10.946903000000001</v>
      </c>
      <c r="P1259" s="4">
        <v>0.68833100000000003</v>
      </c>
      <c r="Q1259" s="4" t="s">
        <v>2934</v>
      </c>
      <c r="R1259" s="4" t="s">
        <v>2934</v>
      </c>
      <c r="S1259" s="3" t="s">
        <v>4996</v>
      </c>
      <c r="T1259" s="4">
        <v>12.37</v>
      </c>
      <c r="U1259" s="4">
        <v>1493.54110838</v>
      </c>
      <c r="V1259" s="10" t="s">
        <v>2934</v>
      </c>
      <c r="W1259" s="4">
        <v>4.5270816491511701</v>
      </c>
      <c r="X1259" s="4">
        <v>14.535</v>
      </c>
      <c r="Y1259" s="4">
        <v>9.8000000000000007</v>
      </c>
      <c r="Z1259" s="4">
        <v>14.726190000000001</v>
      </c>
      <c r="AA1259" s="10">
        <v>11.7140151515</v>
      </c>
      <c r="AB1259" s="10">
        <v>14.6217494089</v>
      </c>
      <c r="AC1259" s="4" t="s">
        <v>2934</v>
      </c>
      <c r="AD1259" s="4" t="s">
        <v>2934</v>
      </c>
      <c r="AE1259" s="4" t="s">
        <v>2934</v>
      </c>
      <c r="AF1259" s="4" t="s">
        <v>2934</v>
      </c>
      <c r="AG1259" s="4" t="s">
        <v>2934</v>
      </c>
      <c r="AH1259" s="4" t="s">
        <v>2934</v>
      </c>
      <c r="AI1259" s="4">
        <v>0.68833100000000003</v>
      </c>
      <c r="AJ1259" s="4">
        <v>0.87718099999999999</v>
      </c>
    </row>
    <row r="1260" spans="1:36" x14ac:dyDescent="0.3">
      <c r="A1260" s="1" t="s">
        <v>1254</v>
      </c>
      <c r="B1260" s="2">
        <v>103363</v>
      </c>
      <c r="C1260" s="3" t="s">
        <v>2935</v>
      </c>
      <c r="D1260" s="4">
        <v>1611.5708850599999</v>
      </c>
      <c r="E1260" s="3" t="s">
        <v>2930</v>
      </c>
      <c r="F1260" s="3" t="s">
        <v>2957</v>
      </c>
      <c r="G1260" s="3" t="s">
        <v>2957</v>
      </c>
      <c r="H1260" s="3" t="s">
        <v>3129</v>
      </c>
      <c r="I1260" s="3" t="s">
        <v>3125</v>
      </c>
      <c r="J1260" s="4">
        <v>20.954419999999999</v>
      </c>
      <c r="K1260" s="4">
        <v>13.784172999999999</v>
      </c>
      <c r="L1260" s="4">
        <v>-2.080238</v>
      </c>
      <c r="M1260" s="4">
        <v>-4.6309699999999996</v>
      </c>
      <c r="N1260" s="4">
        <v>15.752988047808801</v>
      </c>
      <c r="O1260" s="4">
        <v>4.5173079999999999</v>
      </c>
      <c r="P1260" s="4">
        <v>1.2512259999999999</v>
      </c>
      <c r="Q1260" s="4">
        <v>11.491614</v>
      </c>
      <c r="R1260" s="4">
        <v>5.9763060000000001</v>
      </c>
      <c r="S1260" s="3" t="s">
        <v>4997</v>
      </c>
      <c r="T1260" s="4">
        <v>39.54</v>
      </c>
      <c r="U1260" s="4">
        <v>1611.5708850599999</v>
      </c>
      <c r="V1260" s="10">
        <v>2163.8708849999998</v>
      </c>
      <c r="W1260" s="4">
        <v>3.4395548811330299</v>
      </c>
      <c r="X1260" s="4">
        <v>43.26</v>
      </c>
      <c r="Y1260" s="4">
        <v>31.81</v>
      </c>
      <c r="Z1260" s="4">
        <v>15.696705</v>
      </c>
      <c r="AA1260" s="10">
        <v>11.098947368399999</v>
      </c>
      <c r="AB1260" s="10">
        <v>15.597633136000001</v>
      </c>
      <c r="AC1260" s="4">
        <v>1.361696</v>
      </c>
      <c r="AD1260" s="4">
        <v>1.2670516951634001</v>
      </c>
      <c r="AE1260" s="4">
        <v>1.3485982774817</v>
      </c>
      <c r="AF1260" s="4">
        <v>11.491614</v>
      </c>
      <c r="AG1260" s="4" t="s">
        <v>2934</v>
      </c>
      <c r="AH1260" s="4" t="s">
        <v>2934</v>
      </c>
      <c r="AI1260" s="4">
        <v>1.2512259999999999</v>
      </c>
      <c r="AJ1260" s="4">
        <v>1.5003979999999999</v>
      </c>
    </row>
    <row r="1261" spans="1:36" x14ac:dyDescent="0.3">
      <c r="A1261" s="1" t="s">
        <v>1255</v>
      </c>
      <c r="B1261" s="2">
        <v>100750</v>
      </c>
      <c r="C1261" s="3" t="s">
        <v>2919</v>
      </c>
      <c r="D1261" s="4">
        <v>720.42679264000003</v>
      </c>
      <c r="E1261" s="3" t="s">
        <v>2930</v>
      </c>
      <c r="F1261" s="3" t="s">
        <v>2931</v>
      </c>
      <c r="G1261" s="3" t="s">
        <v>2931</v>
      </c>
      <c r="H1261" s="3" t="s">
        <v>2932</v>
      </c>
      <c r="I1261" s="3" t="s">
        <v>2933</v>
      </c>
      <c r="J1261" s="4">
        <v>16.138124999999999</v>
      </c>
      <c r="K1261" s="4">
        <v>4.5022190000000002</v>
      </c>
      <c r="L1261" s="4">
        <v>-8.7991150000000005</v>
      </c>
      <c r="M1261" s="4">
        <v>-6.3104040000000001</v>
      </c>
      <c r="N1261" s="4">
        <v>35.063829787233999</v>
      </c>
      <c r="O1261" s="4">
        <v>11.060403000000001</v>
      </c>
      <c r="P1261" s="4">
        <v>0.95436600000000005</v>
      </c>
      <c r="Q1261" s="4" t="s">
        <v>2934</v>
      </c>
      <c r="R1261" s="4" t="s">
        <v>2934</v>
      </c>
      <c r="S1261" s="3" t="s">
        <v>4998</v>
      </c>
      <c r="T1261" s="4">
        <v>16.48</v>
      </c>
      <c r="U1261" s="4">
        <v>720.42679264000003</v>
      </c>
      <c r="V1261" s="10" t="s">
        <v>2934</v>
      </c>
      <c r="W1261" s="4">
        <v>3.8834951456310698</v>
      </c>
      <c r="X1261" s="4">
        <v>19.18</v>
      </c>
      <c r="Y1261" s="5">
        <v>11.18</v>
      </c>
      <c r="Z1261" s="4">
        <v>34.120083000000001</v>
      </c>
      <c r="AA1261" s="10">
        <v>10.215087088500001</v>
      </c>
      <c r="AB1261" s="10">
        <v>11.856115107899999</v>
      </c>
      <c r="AC1261" s="4" t="s">
        <v>2934</v>
      </c>
      <c r="AD1261" s="4" t="s">
        <v>2934</v>
      </c>
      <c r="AE1261" s="4" t="s">
        <v>2934</v>
      </c>
      <c r="AF1261" s="4" t="s">
        <v>2934</v>
      </c>
      <c r="AG1261" s="4" t="s">
        <v>2934</v>
      </c>
      <c r="AH1261" s="4" t="s">
        <v>2934</v>
      </c>
      <c r="AI1261" s="4">
        <v>0.95436600000000005</v>
      </c>
      <c r="AJ1261" s="4">
        <v>1.224005</v>
      </c>
    </row>
    <row r="1262" spans="1:36" x14ac:dyDescent="0.3">
      <c r="A1262" s="1" t="s">
        <v>1256</v>
      </c>
      <c r="B1262" s="2">
        <v>4068867</v>
      </c>
      <c r="C1262" s="3" t="s">
        <v>2935</v>
      </c>
      <c r="D1262" s="4">
        <v>17392.729368960001</v>
      </c>
      <c r="E1262" s="3" t="s">
        <v>3006</v>
      </c>
      <c r="F1262" s="3" t="s">
        <v>3007</v>
      </c>
      <c r="G1262" s="3" t="s">
        <v>3008</v>
      </c>
      <c r="H1262" s="3" t="s">
        <v>3009</v>
      </c>
      <c r="I1262" s="3" t="s">
        <v>3509</v>
      </c>
      <c r="J1262" s="4">
        <v>-0.25188899999999997</v>
      </c>
      <c r="K1262" s="4">
        <v>-0.28328599999999998</v>
      </c>
      <c r="L1262" s="4">
        <v>4.8312379999999999</v>
      </c>
      <c r="M1262" s="4">
        <v>-3.8251369999999998</v>
      </c>
      <c r="N1262" s="4">
        <v>21.565691000000001</v>
      </c>
      <c r="O1262" s="4">
        <v>17.189364999999999</v>
      </c>
      <c r="P1262" s="4">
        <v>2.174331</v>
      </c>
      <c r="Q1262" s="4">
        <v>10.997446</v>
      </c>
      <c r="R1262" s="4">
        <v>25.629328000000001</v>
      </c>
      <c r="S1262" s="3" t="s">
        <v>4999</v>
      </c>
      <c r="T1262" s="4">
        <v>31.68</v>
      </c>
      <c r="U1262" s="4">
        <v>17392.729368960001</v>
      </c>
      <c r="V1262" s="10">
        <v>19648.807368000002</v>
      </c>
      <c r="W1262" s="4">
        <v>3.66161616161616</v>
      </c>
      <c r="X1262" s="4">
        <v>36.86</v>
      </c>
      <c r="Y1262" s="4">
        <v>28.51</v>
      </c>
      <c r="Z1262" s="4">
        <v>21.565691000000001</v>
      </c>
      <c r="AA1262" s="10">
        <v>19.1424566152</v>
      </c>
      <c r="AB1262" s="10">
        <v>19.1424566152</v>
      </c>
      <c r="AC1262" s="4">
        <v>1.64828</v>
      </c>
      <c r="AD1262" s="4">
        <v>1.6274534220339001</v>
      </c>
      <c r="AE1262" s="4">
        <v>1.6274534220339001</v>
      </c>
      <c r="AF1262" s="4">
        <v>10.997446</v>
      </c>
      <c r="AG1262" s="4">
        <v>13.1632656114451</v>
      </c>
      <c r="AH1262" s="4">
        <v>13.1632656114451</v>
      </c>
      <c r="AI1262" s="4">
        <v>2.174331</v>
      </c>
      <c r="AJ1262" s="4">
        <v>12.994258</v>
      </c>
    </row>
    <row r="1263" spans="1:36" x14ac:dyDescent="0.3">
      <c r="A1263" s="1" t="s">
        <v>1257</v>
      </c>
      <c r="B1263" s="2">
        <v>4041118</v>
      </c>
      <c r="C1263" s="3" t="s">
        <v>2919</v>
      </c>
      <c r="D1263" s="4">
        <v>12722.3327868</v>
      </c>
      <c r="E1263" s="3" t="s">
        <v>2976</v>
      </c>
      <c r="F1263" s="3" t="s">
        <v>2977</v>
      </c>
      <c r="G1263" s="3" t="s">
        <v>3156</v>
      </c>
      <c r="H1263" s="3" t="s">
        <v>3156</v>
      </c>
      <c r="I1263" s="3" t="s">
        <v>2979</v>
      </c>
      <c r="J1263" s="4">
        <v>-7.941325</v>
      </c>
      <c r="K1263" s="4">
        <v>-2.829685</v>
      </c>
      <c r="L1263" s="4">
        <v>4.4776119999999997</v>
      </c>
      <c r="M1263" s="4">
        <v>-2.04521</v>
      </c>
      <c r="N1263" s="4">
        <v>17.669902912621399</v>
      </c>
      <c r="O1263" s="4">
        <v>8.6873509999999996</v>
      </c>
      <c r="P1263" s="4">
        <v>1.895438</v>
      </c>
      <c r="Q1263" s="4">
        <v>11.246022999999999</v>
      </c>
      <c r="R1263" s="4">
        <v>14.032279000000001</v>
      </c>
      <c r="S1263" s="3" t="s">
        <v>5000</v>
      </c>
      <c r="T1263" s="4">
        <v>18.2</v>
      </c>
      <c r="U1263" s="4">
        <v>12722.3327868</v>
      </c>
      <c r="V1263" s="10">
        <v>17968.332785999999</v>
      </c>
      <c r="W1263" s="4">
        <v>6.5934065934065904</v>
      </c>
      <c r="X1263" s="4">
        <v>21.31</v>
      </c>
      <c r="Y1263" s="4">
        <v>15.71</v>
      </c>
      <c r="Z1263" s="4">
        <v>18.2</v>
      </c>
      <c r="AA1263" s="10">
        <v>20.326111235199999</v>
      </c>
      <c r="AB1263" s="10">
        <v>18.9026100142</v>
      </c>
      <c r="AC1263" s="4">
        <v>3.2143709999999999</v>
      </c>
      <c r="AD1263" s="4">
        <v>3.1011061993914</v>
      </c>
      <c r="AE1263" s="4">
        <v>3.1930160482619998</v>
      </c>
      <c r="AF1263" s="4">
        <v>11.246022999999999</v>
      </c>
      <c r="AG1263" s="4">
        <v>10.8669279483042</v>
      </c>
      <c r="AH1263" s="4">
        <v>10.988737759034001</v>
      </c>
      <c r="AI1263" s="4">
        <v>1.895438</v>
      </c>
      <c r="AJ1263" s="4">
        <v>1.895438</v>
      </c>
    </row>
    <row r="1264" spans="1:36" x14ac:dyDescent="0.3">
      <c r="A1264" s="1" t="s">
        <v>1258</v>
      </c>
      <c r="B1264" s="2">
        <v>105600</v>
      </c>
      <c r="C1264" s="3" t="s">
        <v>2935</v>
      </c>
      <c r="D1264" s="4">
        <v>12090.983544180001</v>
      </c>
      <c r="E1264" s="3" t="s">
        <v>2930</v>
      </c>
      <c r="F1264" s="3" t="s">
        <v>2953</v>
      </c>
      <c r="G1264" s="3" t="s">
        <v>2954</v>
      </c>
      <c r="H1264" s="3" t="s">
        <v>3244</v>
      </c>
      <c r="I1264" s="3" t="s">
        <v>3097</v>
      </c>
      <c r="J1264" s="4">
        <v>44.361463999999998</v>
      </c>
      <c r="K1264" s="4">
        <v>8.5277600000000007</v>
      </c>
      <c r="L1264" s="4">
        <v>-6.9430329999999998</v>
      </c>
      <c r="M1264" s="4">
        <v>-2.0052949999999998</v>
      </c>
      <c r="N1264" s="4">
        <v>35.576687116564401</v>
      </c>
      <c r="O1264" s="4">
        <v>23.719462700694901</v>
      </c>
      <c r="P1264" s="4">
        <v>6.1768150000000004</v>
      </c>
      <c r="Q1264" s="4" t="s">
        <v>2934</v>
      </c>
      <c r="R1264" s="4" t="s">
        <v>2934</v>
      </c>
      <c r="S1264" s="3" t="s">
        <v>5001</v>
      </c>
      <c r="T1264" s="4">
        <v>173.97</v>
      </c>
      <c r="U1264" s="4">
        <v>12090.983544180001</v>
      </c>
      <c r="V1264" s="10" t="s">
        <v>2934</v>
      </c>
      <c r="W1264" s="4">
        <v>1.31057078806691</v>
      </c>
      <c r="X1264" s="4">
        <v>192.1</v>
      </c>
      <c r="Y1264" s="4">
        <v>112.16500000000001</v>
      </c>
      <c r="Z1264" s="4">
        <v>35.583964000000002</v>
      </c>
      <c r="AA1264" s="10">
        <v>27.944743394100001</v>
      </c>
      <c r="AB1264" s="10">
        <v>30.494410146900002</v>
      </c>
      <c r="AC1264" s="4" t="s">
        <v>2934</v>
      </c>
      <c r="AD1264" s="4" t="s">
        <v>2934</v>
      </c>
      <c r="AE1264" s="4" t="s">
        <v>2934</v>
      </c>
      <c r="AF1264" s="4" t="s">
        <v>2934</v>
      </c>
      <c r="AG1264" s="4" t="s">
        <v>2934</v>
      </c>
      <c r="AH1264" s="4" t="s">
        <v>2934</v>
      </c>
      <c r="AI1264" s="4">
        <v>6.1768150000000004</v>
      </c>
      <c r="AJ1264" s="4">
        <v>20.745290000000001</v>
      </c>
    </row>
    <row r="1265" spans="1:36" x14ac:dyDescent="0.3">
      <c r="A1265" s="1" t="s">
        <v>1259</v>
      </c>
      <c r="B1265" s="2">
        <v>4094394</v>
      </c>
      <c r="C1265" s="3" t="s">
        <v>2935</v>
      </c>
      <c r="D1265" s="4">
        <v>918.74246043999995</v>
      </c>
      <c r="E1265" s="3" t="s">
        <v>2925</v>
      </c>
      <c r="F1265" s="3" t="s">
        <v>2996</v>
      </c>
      <c r="G1265" s="3" t="s">
        <v>3230</v>
      </c>
      <c r="H1265" s="3" t="s">
        <v>3231</v>
      </c>
      <c r="I1265" s="3" t="s">
        <v>3510</v>
      </c>
      <c r="J1265" s="4">
        <v>-11.765476</v>
      </c>
      <c r="K1265" s="4">
        <v>-37.260376000000001</v>
      </c>
      <c r="L1265" s="4">
        <v>-21.581855000000001</v>
      </c>
      <c r="M1265" s="4">
        <v>-14.037996</v>
      </c>
      <c r="N1265" s="4">
        <v>4.2415854042151597</v>
      </c>
      <c r="O1265" s="4">
        <v>28.4350501692767</v>
      </c>
      <c r="P1265" s="4" t="s">
        <v>2934</v>
      </c>
      <c r="Q1265" s="4" t="s">
        <v>2934</v>
      </c>
      <c r="R1265" s="4" t="s">
        <v>2934</v>
      </c>
      <c r="S1265" s="3" t="s">
        <v>5002</v>
      </c>
      <c r="T1265" s="4">
        <v>134.84</v>
      </c>
      <c r="U1265" s="4">
        <v>918.74246043999995</v>
      </c>
      <c r="V1265" s="10">
        <v>1993.2264600000001</v>
      </c>
      <c r="W1265" s="4">
        <v>0</v>
      </c>
      <c r="X1265" s="4">
        <v>240.34</v>
      </c>
      <c r="Y1265" s="4">
        <v>125.63</v>
      </c>
      <c r="Z1265" s="4" t="s">
        <v>2934</v>
      </c>
      <c r="AA1265" s="10">
        <v>4.5081912403000004</v>
      </c>
      <c r="AB1265" s="10">
        <v>4.5081912403000004</v>
      </c>
      <c r="AC1265" s="4" t="s">
        <v>2934</v>
      </c>
      <c r="AD1265" s="4">
        <v>0.58781634964170004</v>
      </c>
      <c r="AE1265" s="4">
        <v>0.58781634964170004</v>
      </c>
      <c r="AF1265" s="4" t="s">
        <v>2934</v>
      </c>
      <c r="AG1265" s="4" t="s">
        <v>2934</v>
      </c>
      <c r="AH1265" s="4" t="s">
        <v>2934</v>
      </c>
      <c r="AI1265" s="4" t="s">
        <v>2934</v>
      </c>
      <c r="AJ1265" s="4" t="s">
        <v>2934</v>
      </c>
    </row>
    <row r="1266" spans="1:36" x14ac:dyDescent="0.3">
      <c r="A1266" s="1" t="s">
        <v>1260</v>
      </c>
      <c r="B1266" s="2">
        <v>4265772</v>
      </c>
      <c r="C1266" s="3" t="s">
        <v>2935</v>
      </c>
      <c r="D1266" s="4">
        <v>3809.3814292799998</v>
      </c>
      <c r="E1266" s="3" t="s">
        <v>2976</v>
      </c>
      <c r="F1266" s="3" t="s">
        <v>3316</v>
      </c>
      <c r="G1266" s="3" t="s">
        <v>3316</v>
      </c>
      <c r="H1266" s="3" t="s">
        <v>3452</v>
      </c>
      <c r="I1266" s="3" t="s">
        <v>3453</v>
      </c>
      <c r="J1266" s="4">
        <v>-8.6157520000000005</v>
      </c>
      <c r="K1266" s="4">
        <v>-0.62289099999999997</v>
      </c>
      <c r="L1266" s="4">
        <v>-3.962879</v>
      </c>
      <c r="M1266" s="4">
        <v>-6.6211440000000001</v>
      </c>
      <c r="N1266" s="4">
        <v>38.29</v>
      </c>
      <c r="O1266" s="4">
        <v>27.233286</v>
      </c>
      <c r="P1266" s="4">
        <v>1.4569460000000001</v>
      </c>
      <c r="Q1266" s="4">
        <v>23.037110999999999</v>
      </c>
      <c r="R1266" s="4">
        <v>11.020758000000001</v>
      </c>
      <c r="S1266" s="3" t="s">
        <v>5003</v>
      </c>
      <c r="T1266" s="4">
        <v>76.58</v>
      </c>
      <c r="U1266" s="4">
        <v>3809.3814292799998</v>
      </c>
      <c r="V1266" s="10">
        <v>8780.3414290000001</v>
      </c>
      <c r="W1266" s="4">
        <v>0</v>
      </c>
      <c r="X1266" s="4">
        <v>87.769900000000007</v>
      </c>
      <c r="Y1266" s="4">
        <v>59</v>
      </c>
      <c r="Z1266" s="4">
        <v>76.58</v>
      </c>
      <c r="AA1266" s="10">
        <v>48.321554770299997</v>
      </c>
      <c r="AB1266" s="10">
        <v>23.363160158700001</v>
      </c>
      <c r="AC1266" s="4">
        <v>7.3450340000000001</v>
      </c>
      <c r="AD1266" s="4">
        <v>6.2498524287846999</v>
      </c>
      <c r="AE1266" s="4">
        <v>5.2577232915857</v>
      </c>
      <c r="AF1266" s="4">
        <v>23.037110999999999</v>
      </c>
      <c r="AG1266" s="4">
        <v>21.5061020064805</v>
      </c>
      <c r="AH1266" s="4">
        <v>16.896424268726001</v>
      </c>
      <c r="AI1266" s="4">
        <v>1.4569460000000001</v>
      </c>
      <c r="AJ1266" s="4">
        <v>1.4769239999999999</v>
      </c>
    </row>
    <row r="1267" spans="1:36" x14ac:dyDescent="0.3">
      <c r="A1267" s="1" t="s">
        <v>1261</v>
      </c>
      <c r="B1267" s="2">
        <v>6661591</v>
      </c>
      <c r="C1267" s="3" t="s">
        <v>2935</v>
      </c>
      <c r="D1267" s="4">
        <v>45025.867728669997</v>
      </c>
      <c r="E1267" s="3" t="s">
        <v>2936</v>
      </c>
      <c r="F1267" s="3" t="s">
        <v>2937</v>
      </c>
      <c r="G1267" s="3" t="s">
        <v>2951</v>
      </c>
      <c r="H1267" s="3" t="s">
        <v>2951</v>
      </c>
      <c r="I1267" s="3" t="s">
        <v>3290</v>
      </c>
      <c r="J1267" s="4">
        <v>106.888184</v>
      </c>
      <c r="K1267" s="4">
        <v>13.730117999999999</v>
      </c>
      <c r="L1267" s="4">
        <v>-6.1558000000000002</v>
      </c>
      <c r="M1267" s="4">
        <v>-2.292163</v>
      </c>
      <c r="N1267" s="4">
        <v>55.414999999999999</v>
      </c>
      <c r="O1267" s="4">
        <v>45.329242999999998</v>
      </c>
      <c r="P1267" s="4">
        <v>10.144622</v>
      </c>
      <c r="Q1267" s="4">
        <v>26.216586</v>
      </c>
      <c r="R1267" s="4">
        <v>58.199235999999999</v>
      </c>
      <c r="S1267" s="3" t="s">
        <v>5004</v>
      </c>
      <c r="T1267" s="4">
        <v>110.83</v>
      </c>
      <c r="U1267" s="4">
        <v>45025.867728669997</v>
      </c>
      <c r="V1267" s="10">
        <v>48159.867727999997</v>
      </c>
      <c r="W1267" s="4">
        <v>0.28873048813498098</v>
      </c>
      <c r="X1267" s="4">
        <v>120.71</v>
      </c>
      <c r="Y1267" s="4">
        <v>52.56</v>
      </c>
      <c r="Z1267" s="4">
        <v>55.414999999999999</v>
      </c>
      <c r="AA1267" s="10">
        <v>36.797370430599997</v>
      </c>
      <c r="AB1267" s="10">
        <v>41.528805620599996</v>
      </c>
      <c r="AC1267" s="4">
        <v>6.624466</v>
      </c>
      <c r="AD1267" s="4">
        <v>6.1909704073244001</v>
      </c>
      <c r="AE1267" s="4">
        <v>6.4917959134976</v>
      </c>
      <c r="AF1267" s="4">
        <v>26.216586</v>
      </c>
      <c r="AG1267" s="4">
        <v>23.586440662626</v>
      </c>
      <c r="AH1267" s="4">
        <v>25.3449792050348</v>
      </c>
      <c r="AI1267" s="4">
        <v>10.144622</v>
      </c>
      <c r="AJ1267" s="4" t="s">
        <v>2924</v>
      </c>
    </row>
    <row r="1268" spans="1:36" x14ac:dyDescent="0.3">
      <c r="A1268" s="1" t="s">
        <v>1262</v>
      </c>
      <c r="B1268" s="2">
        <v>105223</v>
      </c>
      <c r="C1268" s="3" t="s">
        <v>2935</v>
      </c>
      <c r="D1268" s="4">
        <v>30891.05742384</v>
      </c>
      <c r="E1268" s="3" t="s">
        <v>2945</v>
      </c>
      <c r="F1268" s="3" t="s">
        <v>3021</v>
      </c>
      <c r="G1268" s="3" t="s">
        <v>3157</v>
      </c>
      <c r="H1268" s="3" t="s">
        <v>3157</v>
      </c>
      <c r="I1268" s="3" t="s">
        <v>3366</v>
      </c>
      <c r="J1268" s="4">
        <v>9.1451290000000007</v>
      </c>
      <c r="K1268" s="4">
        <v>-5.2359030000000004</v>
      </c>
      <c r="L1268" s="4">
        <v>-10.196292</v>
      </c>
      <c r="M1268" s="4">
        <v>-4.6599130000000004</v>
      </c>
      <c r="N1268" s="4">
        <v>11.72242</v>
      </c>
      <c r="O1268" s="4">
        <v>10.213953</v>
      </c>
      <c r="P1268" s="4" t="s">
        <v>2924</v>
      </c>
      <c r="Q1268" s="4">
        <v>7.6627700000000001</v>
      </c>
      <c r="R1268" s="4">
        <v>9.6151260000000001</v>
      </c>
      <c r="S1268" s="3" t="s">
        <v>5005</v>
      </c>
      <c r="T1268" s="4">
        <v>32.94</v>
      </c>
      <c r="U1268" s="4">
        <v>30891.05742384</v>
      </c>
      <c r="V1268" s="10">
        <v>38559.057422999998</v>
      </c>
      <c r="W1268" s="4">
        <v>3.51426836672738</v>
      </c>
      <c r="X1268" s="4">
        <v>39.795000000000002</v>
      </c>
      <c r="Y1268" s="4">
        <v>27.425000000000001</v>
      </c>
      <c r="Z1268" s="4">
        <v>11.72242</v>
      </c>
      <c r="AA1268" s="10">
        <v>9.1963650069000007</v>
      </c>
      <c r="AB1268" s="10">
        <v>9.1963650069000007</v>
      </c>
      <c r="AC1268" s="4">
        <v>0.71993600000000002</v>
      </c>
      <c r="AD1268" s="4">
        <v>0.70187539521179998</v>
      </c>
      <c r="AE1268" s="4">
        <v>0.70187539521179998</v>
      </c>
      <c r="AF1268" s="4">
        <v>7.6627700000000001</v>
      </c>
      <c r="AG1268" s="4">
        <v>7.2269150974586003</v>
      </c>
      <c r="AH1268" s="4">
        <v>7.2269150974586003</v>
      </c>
      <c r="AI1268" s="4" t="s">
        <v>2924</v>
      </c>
      <c r="AJ1268" s="4" t="s">
        <v>2924</v>
      </c>
    </row>
    <row r="1269" spans="1:36" x14ac:dyDescent="0.3">
      <c r="A1269" s="1" t="s">
        <v>1263</v>
      </c>
      <c r="B1269" s="2">
        <v>4995234</v>
      </c>
      <c r="C1269" s="3" t="s">
        <v>2919</v>
      </c>
      <c r="D1269" s="4">
        <v>2642.8873542800002</v>
      </c>
      <c r="E1269" s="3" t="s">
        <v>2936</v>
      </c>
      <c r="F1269" s="3" t="s">
        <v>3056</v>
      </c>
      <c r="G1269" s="3" t="s">
        <v>3057</v>
      </c>
      <c r="H1269" s="3" t="s">
        <v>3057</v>
      </c>
      <c r="I1269" s="3" t="s">
        <v>3436</v>
      </c>
      <c r="J1269" s="4">
        <v>-7.871658</v>
      </c>
      <c r="K1269" s="4">
        <v>-5.6723610000000004</v>
      </c>
      <c r="L1269" s="4">
        <v>-14.288557000000001</v>
      </c>
      <c r="M1269" s="4">
        <v>-12.316775</v>
      </c>
      <c r="N1269" s="4">
        <v>24.402266000000001</v>
      </c>
      <c r="O1269" s="4">
        <v>12.194224</v>
      </c>
      <c r="P1269" s="4">
        <v>1.625958</v>
      </c>
      <c r="Q1269" s="4">
        <v>7.4740520000000004</v>
      </c>
      <c r="R1269" s="4">
        <v>12.061811000000001</v>
      </c>
      <c r="S1269" s="3" t="s">
        <v>5006</v>
      </c>
      <c r="T1269" s="4">
        <v>43.07</v>
      </c>
      <c r="U1269" s="4">
        <v>2642.8873542800002</v>
      </c>
      <c r="V1269" s="10">
        <v>2981.6963540000002</v>
      </c>
      <c r="W1269" s="4">
        <v>1.1609008590666401</v>
      </c>
      <c r="X1269" s="4">
        <v>53.21</v>
      </c>
      <c r="Y1269" s="4">
        <v>38.07</v>
      </c>
      <c r="Z1269" s="4">
        <v>24.402266000000001</v>
      </c>
      <c r="AA1269" s="10">
        <v>19.734249713600001</v>
      </c>
      <c r="AB1269" s="10">
        <v>22.5840281055</v>
      </c>
      <c r="AC1269" s="4">
        <v>0.75335300000000005</v>
      </c>
      <c r="AD1269" s="4">
        <v>0.71220950388219995</v>
      </c>
      <c r="AE1269" s="4">
        <v>0.74666576192879996</v>
      </c>
      <c r="AF1269" s="4">
        <v>7.4740520000000004</v>
      </c>
      <c r="AG1269" s="4">
        <v>8.7297999729472</v>
      </c>
      <c r="AH1269" s="4">
        <v>9.1289178059916996</v>
      </c>
      <c r="AI1269" s="4">
        <v>1.625958</v>
      </c>
      <c r="AJ1269" s="4">
        <v>4.3095860000000004</v>
      </c>
    </row>
    <row r="1270" spans="1:36" x14ac:dyDescent="0.3">
      <c r="A1270" s="1" t="s">
        <v>1264</v>
      </c>
      <c r="B1270" s="2">
        <v>4992018</v>
      </c>
      <c r="C1270" s="3" t="s">
        <v>2935</v>
      </c>
      <c r="D1270" s="4">
        <v>22906.590313199998</v>
      </c>
      <c r="E1270" s="3" t="s">
        <v>2936</v>
      </c>
      <c r="F1270" s="3" t="s">
        <v>2937</v>
      </c>
      <c r="G1270" s="3" t="s">
        <v>2993</v>
      </c>
      <c r="H1270" s="3" t="s">
        <v>2994</v>
      </c>
      <c r="I1270" s="3" t="s">
        <v>3511</v>
      </c>
      <c r="J1270" s="4">
        <v>30.924261999999999</v>
      </c>
      <c r="K1270" s="4">
        <v>0.185442</v>
      </c>
      <c r="L1270" s="4">
        <v>-4.2147309999999996</v>
      </c>
      <c r="M1270" s="4">
        <v>-5.9124379999999999</v>
      </c>
      <c r="N1270" s="4">
        <v>32.830768999999997</v>
      </c>
      <c r="O1270" s="4">
        <v>31.382352999999998</v>
      </c>
      <c r="P1270" s="4">
        <v>7.1249710000000004</v>
      </c>
      <c r="Q1270" s="4">
        <v>18.819127999999999</v>
      </c>
      <c r="R1270" s="4">
        <v>40.229242999999997</v>
      </c>
      <c r="S1270" s="3" t="s">
        <v>5007</v>
      </c>
      <c r="T1270" s="4">
        <v>426.8</v>
      </c>
      <c r="U1270" s="4">
        <v>22906.590313199998</v>
      </c>
      <c r="V1270" s="10">
        <v>24566.490312999998</v>
      </c>
      <c r="W1270" s="4">
        <v>1.2371134020618599</v>
      </c>
      <c r="X1270" s="4">
        <v>481.34500000000003</v>
      </c>
      <c r="Y1270" s="4">
        <v>315.375</v>
      </c>
      <c r="Z1270" s="4">
        <v>32.830768999999997</v>
      </c>
      <c r="AA1270" s="10">
        <v>24.480197309899999</v>
      </c>
      <c r="AB1270" s="10">
        <v>25.9066885752</v>
      </c>
      <c r="AC1270" s="4">
        <v>4.3557610000000002</v>
      </c>
      <c r="AD1270" s="4">
        <v>4.1498178174106997</v>
      </c>
      <c r="AE1270" s="4">
        <v>4.3069502027841997</v>
      </c>
      <c r="AF1270" s="4">
        <v>18.819127999999999</v>
      </c>
      <c r="AG1270" s="4">
        <v>17.504106651791201</v>
      </c>
      <c r="AH1270" s="4">
        <v>18.494780965966299</v>
      </c>
      <c r="AI1270" s="4">
        <v>7.1249710000000004</v>
      </c>
      <c r="AJ1270" s="4" t="s">
        <v>2924</v>
      </c>
    </row>
    <row r="1271" spans="1:36" x14ac:dyDescent="0.3">
      <c r="A1271" s="1" t="s">
        <v>1265</v>
      </c>
      <c r="B1271" s="2">
        <v>4296620</v>
      </c>
      <c r="C1271" s="3" t="s">
        <v>2935</v>
      </c>
      <c r="D1271" s="4">
        <v>37117.345392000003</v>
      </c>
      <c r="E1271" s="3" t="s">
        <v>2945</v>
      </c>
      <c r="F1271" s="3" t="s">
        <v>2946</v>
      </c>
      <c r="G1271" s="3" t="s">
        <v>2947</v>
      </c>
      <c r="H1271" s="3" t="s">
        <v>2989</v>
      </c>
      <c r="I1271" s="3" t="s">
        <v>2949</v>
      </c>
      <c r="J1271" s="4">
        <v>23.986893999999999</v>
      </c>
      <c r="K1271" s="4">
        <v>36.463711000000004</v>
      </c>
      <c r="L1271" s="4">
        <v>3.5306989999999998</v>
      </c>
      <c r="M1271" s="4">
        <v>-0.39619900000000002</v>
      </c>
      <c r="N1271" s="4" t="s">
        <v>2924</v>
      </c>
      <c r="O1271" s="4">
        <v>93.534538999999995</v>
      </c>
      <c r="P1271" s="4">
        <v>21.098037000000001</v>
      </c>
      <c r="Q1271" s="4" t="s">
        <v>2924</v>
      </c>
      <c r="R1271" s="4">
        <v>76.382688000000002</v>
      </c>
      <c r="S1271" s="3" t="s">
        <v>5008</v>
      </c>
      <c r="T1271" s="4">
        <v>719</v>
      </c>
      <c r="U1271" s="4">
        <v>37117.345392000003</v>
      </c>
      <c r="V1271" s="10">
        <v>35937.367392</v>
      </c>
      <c r="W1271" s="4">
        <v>0</v>
      </c>
      <c r="X1271" s="4">
        <v>762.46510000000001</v>
      </c>
      <c r="Y1271" s="4">
        <v>434.84</v>
      </c>
      <c r="Z1271" s="4" t="s">
        <v>2924</v>
      </c>
      <c r="AA1271" s="10">
        <v>81.606247020599994</v>
      </c>
      <c r="AB1271" s="10">
        <v>89.857253192399995</v>
      </c>
      <c r="AC1271" s="4">
        <v>14.338927999999999</v>
      </c>
      <c r="AD1271" s="4">
        <v>12.4357594040641</v>
      </c>
      <c r="AE1271" s="4">
        <v>13.830381866805601</v>
      </c>
      <c r="AF1271" s="4" t="s">
        <v>2924</v>
      </c>
      <c r="AG1271" s="4">
        <v>57.681952046318401</v>
      </c>
      <c r="AH1271" s="4">
        <v>66.193004006812004</v>
      </c>
      <c r="AI1271" s="4">
        <v>21.098037000000001</v>
      </c>
      <c r="AJ1271" s="4">
        <v>26.444517999999999</v>
      </c>
    </row>
    <row r="1272" spans="1:36" x14ac:dyDescent="0.3">
      <c r="A1272" s="1" t="s">
        <v>1266</v>
      </c>
      <c r="B1272" s="2">
        <v>111564</v>
      </c>
      <c r="C1272" s="3" t="s">
        <v>2935</v>
      </c>
      <c r="D1272" s="4">
        <v>29753.642855300001</v>
      </c>
      <c r="E1272" s="3" t="s">
        <v>2920</v>
      </c>
      <c r="F1272" s="3" t="s">
        <v>2960</v>
      </c>
      <c r="G1272" s="3" t="s">
        <v>2973</v>
      </c>
      <c r="H1272" s="3" t="s">
        <v>3087</v>
      </c>
      <c r="I1272" s="3" t="s">
        <v>3324</v>
      </c>
      <c r="J1272" s="4">
        <v>-45.476610999999998</v>
      </c>
      <c r="K1272" s="4">
        <v>-20.395606000000001</v>
      </c>
      <c r="L1272" s="4">
        <v>-15.943804</v>
      </c>
      <c r="M1272" s="4">
        <v>-9.8569969999999998</v>
      </c>
      <c r="N1272" s="4">
        <v>21.886625332152299</v>
      </c>
      <c r="O1272" s="4" t="s">
        <v>2924</v>
      </c>
      <c r="P1272" s="4">
        <v>1.693916</v>
      </c>
      <c r="Q1272" s="4">
        <v>10.00122</v>
      </c>
      <c r="R1272" s="4" t="s">
        <v>2924</v>
      </c>
      <c r="S1272" s="3" t="s">
        <v>5009</v>
      </c>
      <c r="T1272" s="5">
        <v>247.1</v>
      </c>
      <c r="U1272" s="4">
        <v>29753.642855300001</v>
      </c>
      <c r="V1272" s="10">
        <v>38074.642854999998</v>
      </c>
      <c r="W1272" s="4">
        <v>1.43261837312829</v>
      </c>
      <c r="X1272" s="4">
        <v>475</v>
      </c>
      <c r="Y1272" s="4">
        <v>213.31</v>
      </c>
      <c r="Z1272" s="4">
        <v>22.072354000000001</v>
      </c>
      <c r="AA1272" s="10">
        <v>15.3931450356</v>
      </c>
      <c r="AB1272" s="10">
        <v>15.294381249100001</v>
      </c>
      <c r="AC1272" s="4">
        <v>0.33105499999999999</v>
      </c>
      <c r="AD1272" s="4">
        <v>0.31914939713520002</v>
      </c>
      <c r="AE1272" s="4">
        <v>0.32558136937819998</v>
      </c>
      <c r="AF1272" s="4">
        <v>10.00122</v>
      </c>
      <c r="AG1272" s="4">
        <v>9.7308713120514003</v>
      </c>
      <c r="AH1272" s="4">
        <v>9.6262057918703992</v>
      </c>
      <c r="AI1272" s="4">
        <v>1.693916</v>
      </c>
      <c r="AJ1272" s="4">
        <v>4.7041579999999996</v>
      </c>
    </row>
    <row r="1273" spans="1:36" x14ac:dyDescent="0.3">
      <c r="A1273" s="1" t="s">
        <v>1267</v>
      </c>
      <c r="B1273" s="2">
        <v>100307</v>
      </c>
      <c r="C1273" s="3" t="s">
        <v>2919</v>
      </c>
      <c r="D1273" s="4">
        <v>23709.881917440001</v>
      </c>
      <c r="E1273" s="3" t="s">
        <v>2930</v>
      </c>
      <c r="F1273" s="3" t="s">
        <v>2931</v>
      </c>
      <c r="G1273" s="3" t="s">
        <v>2931</v>
      </c>
      <c r="H1273" s="3" t="s">
        <v>2932</v>
      </c>
      <c r="I1273" s="3" t="s">
        <v>2933</v>
      </c>
      <c r="J1273" s="4">
        <v>28.909953000000002</v>
      </c>
      <c r="K1273" s="4">
        <v>9.8250340000000005</v>
      </c>
      <c r="L1273" s="4">
        <v>-6.582713</v>
      </c>
      <c r="M1273" s="4">
        <v>-4.9504950000000001</v>
      </c>
      <c r="N1273" s="4">
        <v>15.692307692307701</v>
      </c>
      <c r="O1273" s="4">
        <v>26.028708000000002</v>
      </c>
      <c r="P1273" s="4">
        <v>1.3018510000000001</v>
      </c>
      <c r="Q1273" s="4" t="s">
        <v>2934</v>
      </c>
      <c r="R1273" s="4" t="s">
        <v>2934</v>
      </c>
      <c r="S1273" s="3" t="s">
        <v>5010</v>
      </c>
      <c r="T1273" s="4">
        <v>16.32</v>
      </c>
      <c r="U1273" s="4">
        <v>23709.881917440001</v>
      </c>
      <c r="V1273" s="10" t="s">
        <v>2934</v>
      </c>
      <c r="W1273" s="4">
        <v>3.7990196078431402</v>
      </c>
      <c r="X1273" s="4">
        <v>18.445</v>
      </c>
      <c r="Y1273" s="4">
        <v>12.02</v>
      </c>
      <c r="Z1273" s="4">
        <v>16.32</v>
      </c>
      <c r="AA1273" s="10">
        <v>12.552880547599999</v>
      </c>
      <c r="AB1273" s="10">
        <v>13.335512338599999</v>
      </c>
      <c r="AC1273" s="4" t="s">
        <v>2934</v>
      </c>
      <c r="AD1273" s="4" t="s">
        <v>2934</v>
      </c>
      <c r="AE1273" s="4" t="s">
        <v>2934</v>
      </c>
      <c r="AF1273" s="4" t="s">
        <v>2934</v>
      </c>
      <c r="AG1273" s="4" t="s">
        <v>2934</v>
      </c>
      <c r="AH1273" s="4" t="s">
        <v>2934</v>
      </c>
      <c r="AI1273" s="4">
        <v>1.3018510000000001</v>
      </c>
      <c r="AJ1273" s="4">
        <v>1.874139</v>
      </c>
    </row>
    <row r="1274" spans="1:36" x14ac:dyDescent="0.3">
      <c r="A1274" s="1" t="s">
        <v>1268</v>
      </c>
      <c r="B1274" s="2">
        <v>4436418</v>
      </c>
      <c r="C1274" s="3" t="s">
        <v>2935</v>
      </c>
      <c r="D1274" s="4">
        <v>7452.1841361500001</v>
      </c>
      <c r="E1274" s="3" t="s">
        <v>2936</v>
      </c>
      <c r="F1274" s="3" t="s">
        <v>2937</v>
      </c>
      <c r="G1274" s="3" t="s">
        <v>2951</v>
      </c>
      <c r="H1274" s="3" t="s">
        <v>2951</v>
      </c>
      <c r="I1274" s="3" t="s">
        <v>3512</v>
      </c>
      <c r="J1274" s="4">
        <v>-25.631613999999999</v>
      </c>
      <c r="K1274" s="4">
        <v>-28.8064</v>
      </c>
      <c r="L1274" s="4">
        <v>0.105125</v>
      </c>
      <c r="M1274" s="4">
        <v>-0.87956699999999999</v>
      </c>
      <c r="N1274" s="4">
        <v>11.202940999999999</v>
      </c>
      <c r="O1274" s="4">
        <v>41.133909000000003</v>
      </c>
      <c r="P1274" s="4">
        <v>1.7730459999999999</v>
      </c>
      <c r="Q1274" s="4">
        <v>8.5110379999999992</v>
      </c>
      <c r="R1274" s="4">
        <v>60.678103</v>
      </c>
      <c r="S1274" s="3" t="s">
        <v>5011</v>
      </c>
      <c r="T1274" s="4">
        <v>190.45</v>
      </c>
      <c r="U1274" s="4">
        <v>7452.1841361500001</v>
      </c>
      <c r="V1274" s="10">
        <v>10262.184136</v>
      </c>
      <c r="W1274" s="4">
        <v>2.8353898661065902</v>
      </c>
      <c r="X1274" s="5">
        <v>299.5</v>
      </c>
      <c r="Y1274" s="4">
        <v>184.29</v>
      </c>
      <c r="Z1274" s="4">
        <v>11.202940999999999</v>
      </c>
      <c r="AA1274" s="10">
        <v>13.517350045700001</v>
      </c>
      <c r="AB1274" s="10">
        <v>13.251544158</v>
      </c>
      <c r="AC1274" s="4">
        <v>0.87651000000000001</v>
      </c>
      <c r="AD1274" s="4">
        <v>0.86613508342029999</v>
      </c>
      <c r="AE1274" s="4">
        <v>0.88514694088129997</v>
      </c>
      <c r="AF1274" s="4">
        <v>8.5110379999999992</v>
      </c>
      <c r="AG1274" s="4">
        <v>10.2661889763197</v>
      </c>
      <c r="AH1274" s="4">
        <v>11.064676820196199</v>
      </c>
      <c r="AI1274" s="4">
        <v>1.7730459999999999</v>
      </c>
      <c r="AJ1274" s="4">
        <v>9.6031669999999991</v>
      </c>
    </row>
    <row r="1275" spans="1:36" x14ac:dyDescent="0.3">
      <c r="A1275" s="1" t="s">
        <v>1269</v>
      </c>
      <c r="B1275" s="2">
        <v>4060605</v>
      </c>
      <c r="C1275" s="3" t="s">
        <v>2935</v>
      </c>
      <c r="D1275" s="4">
        <v>3158.8379554600001</v>
      </c>
      <c r="E1275" s="3" t="s">
        <v>3031</v>
      </c>
      <c r="F1275" s="3" t="s">
        <v>3031</v>
      </c>
      <c r="G1275" s="3" t="s">
        <v>3032</v>
      </c>
      <c r="H1275" s="3" t="s">
        <v>3513</v>
      </c>
      <c r="I1275" s="3" t="s">
        <v>3485</v>
      </c>
      <c r="J1275" s="4">
        <v>-28.699726999999999</v>
      </c>
      <c r="K1275" s="4">
        <v>-18.916519000000001</v>
      </c>
      <c r="L1275" s="4">
        <v>-5.9732240000000001</v>
      </c>
      <c r="M1275" s="4">
        <v>-4.1469820000000004</v>
      </c>
      <c r="N1275" s="4" t="s">
        <v>2924</v>
      </c>
      <c r="O1275" s="4">
        <v>52.320917000000001</v>
      </c>
      <c r="P1275" s="4">
        <v>1.010067</v>
      </c>
      <c r="Q1275" s="4">
        <v>12.115344</v>
      </c>
      <c r="R1275" s="4">
        <v>32.485706</v>
      </c>
      <c r="S1275" s="3" t="s">
        <v>5012</v>
      </c>
      <c r="T1275" s="4">
        <v>18.260000000000002</v>
      </c>
      <c r="U1275" s="4">
        <v>3158.8379554600001</v>
      </c>
      <c r="V1275" s="10">
        <v>5339.837955</v>
      </c>
      <c r="W1275" s="4">
        <v>5.47645125958379</v>
      </c>
      <c r="X1275" s="4">
        <v>27.01</v>
      </c>
      <c r="Y1275" s="4">
        <v>17.670000000000002</v>
      </c>
      <c r="Z1275" s="4" t="s">
        <v>2924</v>
      </c>
      <c r="AA1275" s="10">
        <v>32.671318661599997</v>
      </c>
      <c r="AB1275" s="10">
        <v>204.0223463687</v>
      </c>
      <c r="AC1275" s="4">
        <v>0.89190499999999995</v>
      </c>
      <c r="AD1275" s="4">
        <v>0.84648460602800002</v>
      </c>
      <c r="AE1275" s="4">
        <v>0.88395030318330003</v>
      </c>
      <c r="AF1275" s="4">
        <v>12.115344</v>
      </c>
      <c r="AG1275" s="4">
        <v>10.234403618029001</v>
      </c>
      <c r="AH1275" s="4">
        <v>12.7286090128199</v>
      </c>
      <c r="AI1275" s="4">
        <v>1.010067</v>
      </c>
      <c r="AJ1275" s="4">
        <v>1.4890319999999999</v>
      </c>
    </row>
    <row r="1276" spans="1:36" x14ac:dyDescent="0.3">
      <c r="A1276" s="1" t="s">
        <v>805</v>
      </c>
      <c r="B1276" s="2">
        <v>4021861</v>
      </c>
      <c r="C1276" s="3" t="s">
        <v>2935</v>
      </c>
      <c r="D1276" s="4">
        <v>5457.2544384000003</v>
      </c>
      <c r="E1276" s="3" t="s">
        <v>2936</v>
      </c>
      <c r="F1276" s="3" t="s">
        <v>2966</v>
      </c>
      <c r="G1276" s="3" t="s">
        <v>3082</v>
      </c>
      <c r="H1276" s="3" t="s">
        <v>3118</v>
      </c>
      <c r="I1276" s="3" t="s">
        <v>3402</v>
      </c>
      <c r="J1276" s="10">
        <v>4.4801349999999998</v>
      </c>
      <c r="K1276" s="10">
        <v>9.8666669999999996</v>
      </c>
      <c r="L1276" s="10">
        <v>0.56956899999999999</v>
      </c>
      <c r="M1276" s="10">
        <v>0.48780499999999999</v>
      </c>
      <c r="N1276" s="4" t="s">
        <v>2924</v>
      </c>
      <c r="O1276" s="4">
        <v>23.364839</v>
      </c>
      <c r="P1276" s="4">
        <v>1.638171</v>
      </c>
      <c r="Q1276" s="4">
        <v>13.668763</v>
      </c>
      <c r="R1276" s="4">
        <v>14.731452000000001</v>
      </c>
      <c r="S1276" s="3" t="s">
        <v>4549</v>
      </c>
      <c r="T1276" s="4">
        <v>12.36</v>
      </c>
      <c r="U1276" s="4">
        <v>5457.2544384000003</v>
      </c>
      <c r="V1276" s="10">
        <v>8884.3544380000003</v>
      </c>
      <c r="W1276" s="4">
        <v>1.61812297734628</v>
      </c>
      <c r="X1276" s="5">
        <v>12.945</v>
      </c>
      <c r="Y1276" s="5">
        <v>8.7750000000000004</v>
      </c>
      <c r="Z1276" s="4" t="s">
        <v>2924</v>
      </c>
      <c r="AA1276" s="10">
        <v>11.5449280777</v>
      </c>
      <c r="AB1276" s="10">
        <v>12.1735019501</v>
      </c>
      <c r="AC1276" s="4">
        <v>3.7326079999999999</v>
      </c>
      <c r="AD1276" s="4">
        <v>3.5655450127884998</v>
      </c>
      <c r="AE1276" s="4">
        <v>3.6886172144965998</v>
      </c>
      <c r="AF1276" s="4">
        <v>13.668763</v>
      </c>
      <c r="AG1276" s="4">
        <v>9.0818789477993995</v>
      </c>
      <c r="AH1276" s="4">
        <v>9.4308732605210004</v>
      </c>
      <c r="AI1276" s="4">
        <v>1.638171</v>
      </c>
      <c r="AJ1276" s="4" t="s">
        <v>2924</v>
      </c>
    </row>
    <row r="1277" spans="1:36" x14ac:dyDescent="0.3">
      <c r="A1277" s="1" t="s">
        <v>1271</v>
      </c>
      <c r="B1277" s="2">
        <v>100181855</v>
      </c>
      <c r="C1277" s="3" t="s">
        <v>2919</v>
      </c>
      <c r="D1277" s="4">
        <v>2216.00025856</v>
      </c>
      <c r="E1277" s="3" t="s">
        <v>2945</v>
      </c>
      <c r="F1277" s="3" t="s">
        <v>2946</v>
      </c>
      <c r="G1277" s="3" t="s">
        <v>2947</v>
      </c>
      <c r="H1277" s="3" t="s">
        <v>2989</v>
      </c>
      <c r="I1277" s="3" t="s">
        <v>2949</v>
      </c>
      <c r="J1277" s="4">
        <v>59.568733000000002</v>
      </c>
      <c r="K1277" s="4">
        <v>111.996419</v>
      </c>
      <c r="L1277" s="4">
        <v>-3.1888800000000002</v>
      </c>
      <c r="M1277" s="4">
        <v>-13.355287000000001</v>
      </c>
      <c r="N1277" s="4">
        <v>11.775236</v>
      </c>
      <c r="O1277" s="4" t="s">
        <v>2924</v>
      </c>
      <c r="P1277" s="4">
        <v>3.1460080000000001</v>
      </c>
      <c r="Q1277" s="4">
        <v>9.5695180000000004</v>
      </c>
      <c r="R1277" s="4" t="s">
        <v>2934</v>
      </c>
      <c r="S1277" s="3" t="s">
        <v>5014</v>
      </c>
      <c r="T1277" s="4">
        <v>23.68</v>
      </c>
      <c r="U1277" s="4">
        <v>2216.00025856</v>
      </c>
      <c r="V1277" s="10">
        <v>2496.2692579999998</v>
      </c>
      <c r="W1277" s="4">
        <v>0</v>
      </c>
      <c r="X1277" s="4">
        <v>31.95</v>
      </c>
      <c r="Y1277" s="5">
        <v>6.18</v>
      </c>
      <c r="Z1277" s="4">
        <v>12.378463</v>
      </c>
      <c r="AA1277" s="10" t="s">
        <v>2924</v>
      </c>
      <c r="AB1277" s="10" t="s">
        <v>2934</v>
      </c>
      <c r="AC1277" s="4">
        <v>12.865975000000001</v>
      </c>
      <c r="AD1277" s="4">
        <v>10.4333217475768</v>
      </c>
      <c r="AE1277" s="4">
        <v>14.700270541780201</v>
      </c>
      <c r="AF1277" s="4">
        <v>9.5695180000000004</v>
      </c>
      <c r="AG1277" s="4">
        <v>24.6071439569658</v>
      </c>
      <c r="AH1277" s="4">
        <v>9.7373206454960002</v>
      </c>
      <c r="AI1277" s="4">
        <v>3.1460080000000001</v>
      </c>
      <c r="AJ1277" s="4">
        <v>3.4993349999999999</v>
      </c>
    </row>
    <row r="1278" spans="1:36" x14ac:dyDescent="0.3">
      <c r="A1278" s="1" t="s">
        <v>1272</v>
      </c>
      <c r="B1278" s="2">
        <v>4239194</v>
      </c>
      <c r="C1278" s="3" t="s">
        <v>2935</v>
      </c>
      <c r="D1278" s="4">
        <v>15350.77641744</v>
      </c>
      <c r="E1278" s="3" t="s">
        <v>2925</v>
      </c>
      <c r="F1278" s="3" t="s">
        <v>2980</v>
      </c>
      <c r="G1278" s="3" t="s">
        <v>2981</v>
      </c>
      <c r="H1278" s="3" t="s">
        <v>3059</v>
      </c>
      <c r="I1278" s="3" t="s">
        <v>3203</v>
      </c>
      <c r="J1278" s="4">
        <v>22.492145000000001</v>
      </c>
      <c r="K1278" s="4">
        <v>3.1958160000000002</v>
      </c>
      <c r="L1278" s="4">
        <v>3.2358069999999999</v>
      </c>
      <c r="M1278" s="4">
        <v>0.53462500000000002</v>
      </c>
      <c r="N1278" s="4">
        <v>12.126545999999999</v>
      </c>
      <c r="O1278" s="4">
        <v>27.558620999999999</v>
      </c>
      <c r="P1278" s="4">
        <v>4.151688</v>
      </c>
      <c r="Q1278" s="4">
        <v>20.983087000000001</v>
      </c>
      <c r="R1278" s="4">
        <v>42.988492999999998</v>
      </c>
      <c r="S1278" s="3" t="s">
        <v>5015</v>
      </c>
      <c r="T1278" s="4">
        <v>159.84</v>
      </c>
      <c r="U1278" s="4">
        <v>15350.77641744</v>
      </c>
      <c r="V1278" s="10">
        <v>17646.776417000001</v>
      </c>
      <c r="W1278" s="4">
        <v>0.37537537537537502</v>
      </c>
      <c r="X1278" s="4">
        <v>168.2</v>
      </c>
      <c r="Y1278" s="4">
        <v>124.4</v>
      </c>
      <c r="Z1278" s="4">
        <v>12.126545999999999</v>
      </c>
      <c r="AA1278" s="10">
        <v>47.246608140399999</v>
      </c>
      <c r="AB1278" s="10">
        <v>40.316905405</v>
      </c>
      <c r="AC1278" s="4">
        <v>2.7308539999999999</v>
      </c>
      <c r="AD1278" s="4">
        <v>2.5592842372850999</v>
      </c>
      <c r="AE1278" s="4">
        <v>2.6330426668268001</v>
      </c>
      <c r="AF1278" s="4">
        <v>20.983087000000001</v>
      </c>
      <c r="AG1278" s="4">
        <v>15.241434232209601</v>
      </c>
      <c r="AH1278" s="4">
        <v>15.8494241413706</v>
      </c>
      <c r="AI1278" s="4">
        <v>4.151688</v>
      </c>
      <c r="AJ1278" s="4" t="s">
        <v>2924</v>
      </c>
    </row>
    <row r="1279" spans="1:36" x14ac:dyDescent="0.3">
      <c r="A1279" s="1" t="s">
        <v>1273</v>
      </c>
      <c r="B1279" s="2">
        <v>4574295</v>
      </c>
      <c r="C1279" s="3" t="s">
        <v>2935</v>
      </c>
      <c r="D1279" s="4">
        <v>882.48540305999995</v>
      </c>
      <c r="E1279" s="3" t="s">
        <v>2936</v>
      </c>
      <c r="F1279" s="3" t="s">
        <v>2937</v>
      </c>
      <c r="G1279" s="3" t="s">
        <v>3044</v>
      </c>
      <c r="H1279" s="3" t="s">
        <v>3066</v>
      </c>
      <c r="I1279" s="3" t="s">
        <v>3514</v>
      </c>
      <c r="J1279" s="4">
        <v>-15.179022</v>
      </c>
      <c r="K1279" s="4">
        <v>-18.349515</v>
      </c>
      <c r="L1279" s="4">
        <v>-6.9347099999999999</v>
      </c>
      <c r="M1279" s="4">
        <v>-8.3545219999999993</v>
      </c>
      <c r="N1279" s="4">
        <v>5.6696629999999999</v>
      </c>
      <c r="O1279" s="4">
        <v>9.8266799999999996</v>
      </c>
      <c r="P1279" s="4">
        <v>1.6664460000000001</v>
      </c>
      <c r="Q1279" s="4">
        <v>3.9311159999999998</v>
      </c>
      <c r="R1279" s="4">
        <v>42.004407</v>
      </c>
      <c r="S1279" s="3" t="s">
        <v>5016</v>
      </c>
      <c r="T1279" s="4">
        <v>50.46</v>
      </c>
      <c r="U1279" s="4">
        <v>882.48540305999995</v>
      </c>
      <c r="V1279" s="10">
        <v>1290.585403</v>
      </c>
      <c r="W1279" s="4">
        <v>2.7744748315497398</v>
      </c>
      <c r="X1279" s="4">
        <v>84.44</v>
      </c>
      <c r="Y1279" s="4">
        <v>48.73</v>
      </c>
      <c r="Z1279" s="4">
        <v>5.6696629999999999</v>
      </c>
      <c r="AA1279" s="10">
        <v>8.6626609442000007</v>
      </c>
      <c r="AB1279" s="10">
        <v>5.6664795057999999</v>
      </c>
      <c r="AC1279" s="4">
        <v>0.302394</v>
      </c>
      <c r="AD1279" s="4">
        <v>0.31627034068190002</v>
      </c>
      <c r="AE1279" s="4">
        <v>0.30274467282049999</v>
      </c>
      <c r="AF1279" s="4">
        <v>3.9311159999999998</v>
      </c>
      <c r="AG1279" s="4">
        <v>5.3529050311074</v>
      </c>
      <c r="AH1279" s="4">
        <v>4.1318565807588001</v>
      </c>
      <c r="AI1279" s="4">
        <v>1.6664460000000001</v>
      </c>
      <c r="AJ1279" s="4">
        <v>2.0281349999999998</v>
      </c>
    </row>
    <row r="1280" spans="1:36" x14ac:dyDescent="0.3">
      <c r="A1280" s="1" t="s">
        <v>1274</v>
      </c>
      <c r="B1280" s="2">
        <v>10544137</v>
      </c>
      <c r="C1280" s="3" t="s">
        <v>2919</v>
      </c>
      <c r="D1280" s="4">
        <v>548.67041819999997</v>
      </c>
      <c r="E1280" s="3" t="s">
        <v>2930</v>
      </c>
      <c r="F1280" s="3" t="s">
        <v>2953</v>
      </c>
      <c r="G1280" s="3" t="s">
        <v>2953</v>
      </c>
      <c r="H1280" s="3" t="s">
        <v>3040</v>
      </c>
      <c r="I1280" s="3" t="s">
        <v>2949</v>
      </c>
      <c r="J1280" s="4">
        <v>7.2117589999999998</v>
      </c>
      <c r="K1280" s="4">
        <v>6.1391540000000004</v>
      </c>
      <c r="L1280" s="5">
        <v>-3.1936960000000001</v>
      </c>
      <c r="M1280" s="4">
        <v>3.9643649999999999</v>
      </c>
      <c r="N1280" s="4" t="s">
        <v>2924</v>
      </c>
      <c r="O1280" s="4">
        <v>19.466221999999998</v>
      </c>
      <c r="P1280" s="4">
        <v>1.4679249999999999</v>
      </c>
      <c r="Q1280" s="4">
        <v>16.939235</v>
      </c>
      <c r="R1280" s="4">
        <v>6.2194950000000002</v>
      </c>
      <c r="S1280" s="3" t="s">
        <v>5017</v>
      </c>
      <c r="T1280" s="4">
        <v>23.34</v>
      </c>
      <c r="U1280" s="4">
        <v>548.67041819999997</v>
      </c>
      <c r="V1280" s="10">
        <v>633.79841799999997</v>
      </c>
      <c r="W1280" s="4">
        <v>0</v>
      </c>
      <c r="X1280" s="4">
        <v>26.66</v>
      </c>
      <c r="Y1280" s="4">
        <v>17.54</v>
      </c>
      <c r="Z1280" s="4">
        <v>4.8223140000000004</v>
      </c>
      <c r="AA1280" s="10">
        <v>19.531380753099999</v>
      </c>
      <c r="AB1280" s="10">
        <v>19.531380753099999</v>
      </c>
      <c r="AC1280" s="4">
        <v>2.7565680000000001</v>
      </c>
      <c r="AD1280" s="4">
        <v>2.5195363659886998</v>
      </c>
      <c r="AE1280" s="4">
        <v>2.5195363659886998</v>
      </c>
      <c r="AF1280" s="4">
        <v>16.939235</v>
      </c>
      <c r="AG1280" s="4">
        <v>9.4382010428211007</v>
      </c>
      <c r="AH1280" s="4">
        <v>9.4382010428211007</v>
      </c>
      <c r="AI1280" s="4">
        <v>1.4679249999999999</v>
      </c>
      <c r="AJ1280" s="4" t="s">
        <v>2924</v>
      </c>
    </row>
    <row r="1281" spans="1:36" x14ac:dyDescent="0.3">
      <c r="A1281" s="1" t="s">
        <v>1275</v>
      </c>
      <c r="B1281" s="2">
        <v>19880854</v>
      </c>
      <c r="C1281" s="3" t="s">
        <v>2919</v>
      </c>
      <c r="D1281" s="4">
        <v>3647.43522416</v>
      </c>
      <c r="E1281" s="3" t="s">
        <v>3102</v>
      </c>
      <c r="F1281" s="3" t="s">
        <v>3103</v>
      </c>
      <c r="G1281" s="3" t="s">
        <v>3104</v>
      </c>
      <c r="H1281" s="3" t="s">
        <v>3104</v>
      </c>
      <c r="I1281" s="3" t="s">
        <v>3515</v>
      </c>
      <c r="J1281" s="4">
        <v>-20.361650000000001</v>
      </c>
      <c r="K1281" s="4">
        <v>-22.222221999999999</v>
      </c>
      <c r="L1281" s="4">
        <v>-11.399832</v>
      </c>
      <c r="M1281" s="4">
        <v>-4.9246679999999996</v>
      </c>
      <c r="N1281" s="4" t="s">
        <v>2924</v>
      </c>
      <c r="O1281" s="4">
        <v>15.318841000000001</v>
      </c>
      <c r="P1281" s="4">
        <v>0.63318099999999999</v>
      </c>
      <c r="Q1281" s="4">
        <v>13.833683000000001</v>
      </c>
      <c r="R1281" s="4">
        <v>17.685455999999999</v>
      </c>
      <c r="S1281" s="3" t="s">
        <v>5018</v>
      </c>
      <c r="T1281" s="4">
        <v>42.28</v>
      </c>
      <c r="U1281" s="4">
        <v>3647.43522416</v>
      </c>
      <c r="V1281" s="10">
        <v>5063.8612240000002</v>
      </c>
      <c r="W1281" s="4">
        <v>0</v>
      </c>
      <c r="X1281" s="4">
        <v>58.289099999999998</v>
      </c>
      <c r="Y1281" s="4">
        <v>41.08</v>
      </c>
      <c r="Z1281" s="4" t="s">
        <v>2924</v>
      </c>
      <c r="AA1281" s="10">
        <v>24.495944380000001</v>
      </c>
      <c r="AB1281" s="10" t="s">
        <v>2924</v>
      </c>
      <c r="AC1281" s="4">
        <v>1.3064789999999999</v>
      </c>
      <c r="AD1281" s="4">
        <v>1.3869587313691001</v>
      </c>
      <c r="AE1281" s="4">
        <v>1.3495638137657</v>
      </c>
      <c r="AF1281" s="4">
        <v>13.833683000000001</v>
      </c>
      <c r="AG1281" s="4">
        <v>12.0706476995299</v>
      </c>
      <c r="AH1281" s="4">
        <v>13.344213198726701</v>
      </c>
      <c r="AI1281" s="4">
        <v>0.63318099999999999</v>
      </c>
      <c r="AJ1281" s="4">
        <v>1.7198880000000001</v>
      </c>
    </row>
    <row r="1282" spans="1:36" x14ac:dyDescent="0.3">
      <c r="A1282" s="1" t="s">
        <v>1276</v>
      </c>
      <c r="B1282" s="2">
        <v>5259205</v>
      </c>
      <c r="C1282" s="3" t="s">
        <v>2935</v>
      </c>
      <c r="D1282" s="4">
        <v>1842.2507415</v>
      </c>
      <c r="E1282" s="3" t="s">
        <v>3102</v>
      </c>
      <c r="F1282" s="3" t="s">
        <v>3103</v>
      </c>
      <c r="G1282" s="3" t="s">
        <v>3292</v>
      </c>
      <c r="H1282" s="3" t="s">
        <v>3375</v>
      </c>
      <c r="I1282" s="3" t="s">
        <v>2949</v>
      </c>
      <c r="J1282" s="4">
        <v>-41.743341000000001</v>
      </c>
      <c r="K1282" s="4">
        <v>-4.7355080000000003</v>
      </c>
      <c r="L1282" s="4">
        <v>-5.1860030000000004</v>
      </c>
      <c r="M1282" s="4">
        <v>-18.318849</v>
      </c>
      <c r="N1282" s="4">
        <v>124.020619</v>
      </c>
      <c r="O1282" s="4">
        <v>10.428224999999999</v>
      </c>
      <c r="P1282" s="4">
        <v>4.8720230000000004</v>
      </c>
      <c r="Q1282" s="4">
        <v>32.643602000000001</v>
      </c>
      <c r="R1282" s="4" t="s">
        <v>2934</v>
      </c>
      <c r="S1282" s="3" t="s">
        <v>5019</v>
      </c>
      <c r="T1282" s="4">
        <v>60.15</v>
      </c>
      <c r="U1282" s="4">
        <v>1842.2507415</v>
      </c>
      <c r="V1282" s="10">
        <v>1502.9767409999999</v>
      </c>
      <c r="W1282" s="4">
        <v>0</v>
      </c>
      <c r="X1282" s="4">
        <v>117.59</v>
      </c>
      <c r="Y1282" s="4">
        <v>41.87</v>
      </c>
      <c r="Z1282" s="4">
        <v>124.020619</v>
      </c>
      <c r="AA1282" s="10">
        <v>28.035422978300002</v>
      </c>
      <c r="AB1282" s="10" t="s">
        <v>2934</v>
      </c>
      <c r="AC1282" s="4">
        <v>4.0781029999999996</v>
      </c>
      <c r="AD1282" s="4">
        <v>3.652141483186</v>
      </c>
      <c r="AE1282" s="4">
        <v>4.0349149872136003</v>
      </c>
      <c r="AF1282" s="4">
        <v>32.643602000000001</v>
      </c>
      <c r="AG1282" s="4">
        <v>11.125414459561499</v>
      </c>
      <c r="AH1282" s="4">
        <v>12.7976880784753</v>
      </c>
      <c r="AI1282" s="4">
        <v>4.8720230000000004</v>
      </c>
      <c r="AJ1282" s="4">
        <v>5.0793780000000002</v>
      </c>
    </row>
    <row r="1283" spans="1:36" x14ac:dyDescent="0.3">
      <c r="A1283" s="1" t="s">
        <v>1277</v>
      </c>
      <c r="B1283" s="2">
        <v>4044522</v>
      </c>
      <c r="C1283" s="3" t="s">
        <v>2919</v>
      </c>
      <c r="D1283" s="4">
        <v>4803.1526783700001</v>
      </c>
      <c r="E1283" s="3" t="s">
        <v>2936</v>
      </c>
      <c r="F1283" s="3" t="s">
        <v>2937</v>
      </c>
      <c r="G1283" s="3" t="s">
        <v>2938</v>
      </c>
      <c r="H1283" s="3" t="s">
        <v>2938</v>
      </c>
      <c r="I1283" s="3" t="s">
        <v>3278</v>
      </c>
      <c r="J1283" s="4">
        <v>-46.127755999999998</v>
      </c>
      <c r="K1283" s="4">
        <v>-26.352395999999999</v>
      </c>
      <c r="L1283" s="4">
        <v>-13.520871</v>
      </c>
      <c r="M1283" s="4">
        <v>-5.6435639999999996</v>
      </c>
      <c r="N1283" s="4" t="s">
        <v>2924</v>
      </c>
      <c r="O1283" s="4">
        <v>10.438116000000001</v>
      </c>
      <c r="P1283" s="4">
        <v>1.405605</v>
      </c>
      <c r="Q1283" s="4">
        <v>19.764341999999999</v>
      </c>
      <c r="R1283" s="4">
        <v>9.9204310000000007</v>
      </c>
      <c r="S1283" s="3" t="s">
        <v>5020</v>
      </c>
      <c r="T1283" s="4">
        <v>9.5299999999999994</v>
      </c>
      <c r="U1283" s="4">
        <v>4803.1526783700001</v>
      </c>
      <c r="V1283" s="10">
        <v>10890.152678</v>
      </c>
      <c r="W1283" s="4">
        <v>20.986358866736602</v>
      </c>
      <c r="X1283" s="4">
        <v>22.59</v>
      </c>
      <c r="Y1283" s="4">
        <v>9.25</v>
      </c>
      <c r="Z1283" s="4" t="s">
        <v>2924</v>
      </c>
      <c r="AA1283" s="10">
        <v>12.7066666666</v>
      </c>
      <c r="AB1283" s="10" t="s">
        <v>2924</v>
      </c>
      <c r="AC1283" s="4">
        <v>1.0830580000000001</v>
      </c>
      <c r="AD1283" s="4">
        <v>1.2639452968895</v>
      </c>
      <c r="AE1283" s="4">
        <v>1.1969831477248001</v>
      </c>
      <c r="AF1283" s="4">
        <v>19.764341999999999</v>
      </c>
      <c r="AG1283" s="4" t="s">
        <v>2934</v>
      </c>
      <c r="AH1283" s="4" t="s">
        <v>2934</v>
      </c>
      <c r="AI1283" s="4">
        <v>1.405605</v>
      </c>
      <c r="AJ1283" s="4">
        <v>1.775666</v>
      </c>
    </row>
    <row r="1284" spans="1:36" x14ac:dyDescent="0.3">
      <c r="A1284" s="1" t="s">
        <v>677</v>
      </c>
      <c r="B1284" s="2">
        <v>4081644</v>
      </c>
      <c r="C1284" s="3" t="s">
        <v>2919</v>
      </c>
      <c r="D1284" s="4">
        <v>1251.1954805</v>
      </c>
      <c r="E1284" s="3" t="s">
        <v>2936</v>
      </c>
      <c r="F1284" s="3" t="s">
        <v>2966</v>
      </c>
      <c r="G1284" s="3" t="s">
        <v>3082</v>
      </c>
      <c r="H1284" s="3" t="s">
        <v>3118</v>
      </c>
      <c r="I1284" s="3" t="s">
        <v>3308</v>
      </c>
      <c r="J1284" s="10">
        <v>83.741536999999994</v>
      </c>
      <c r="K1284" s="10">
        <v>10.489134</v>
      </c>
      <c r="L1284" s="10">
        <v>-4.1895959999999999</v>
      </c>
      <c r="M1284" s="11">
        <v>-4.7533029999999998</v>
      </c>
      <c r="N1284" s="4">
        <v>29.843143999999999</v>
      </c>
      <c r="O1284" s="4">
        <v>52.773806</v>
      </c>
      <c r="P1284" s="4">
        <v>6.1016329999999996</v>
      </c>
      <c r="Q1284" s="4">
        <v>13.418855000000001</v>
      </c>
      <c r="R1284" s="4">
        <v>35.230696999999999</v>
      </c>
      <c r="S1284" s="3" t="s">
        <v>4421</v>
      </c>
      <c r="T1284" s="4">
        <v>184.55</v>
      </c>
      <c r="U1284" s="4">
        <v>1251.1954805</v>
      </c>
      <c r="V1284" s="10">
        <v>1394.7524800000001</v>
      </c>
      <c r="W1284" s="4">
        <v>1.0620428068274199</v>
      </c>
      <c r="X1284" s="4">
        <v>210.7</v>
      </c>
      <c r="Y1284" s="4">
        <v>97.31</v>
      </c>
      <c r="Z1284" s="4">
        <v>29.843143999999999</v>
      </c>
      <c r="AA1284" s="10">
        <v>25.4667641823</v>
      </c>
      <c r="AB1284" s="10">
        <v>25.715269059299999</v>
      </c>
      <c r="AC1284" s="4">
        <v>2.0736979999999998</v>
      </c>
      <c r="AD1284" s="4">
        <v>2.0642610920442999</v>
      </c>
      <c r="AE1284" s="4">
        <v>2.0577711339728002</v>
      </c>
      <c r="AF1284" s="4">
        <v>13.418855000000001</v>
      </c>
      <c r="AG1284" s="4">
        <v>17.554279788102999</v>
      </c>
      <c r="AH1284" s="4">
        <v>16.236554212940302</v>
      </c>
      <c r="AI1284" s="4">
        <v>6.1016329999999996</v>
      </c>
      <c r="AJ1284" s="5">
        <v>12.193591</v>
      </c>
    </row>
    <row r="1285" spans="1:36" x14ac:dyDescent="0.3">
      <c r="A1285" s="1" t="s">
        <v>1684</v>
      </c>
      <c r="B1285" s="2">
        <v>4421052</v>
      </c>
      <c r="C1285" s="3" t="s">
        <v>2919</v>
      </c>
      <c r="D1285" s="4">
        <v>1608.7791064600001</v>
      </c>
      <c r="E1285" s="3" t="s">
        <v>2945</v>
      </c>
      <c r="F1285" s="3" t="s">
        <v>2990</v>
      </c>
      <c r="G1285" s="3" t="s">
        <v>2990</v>
      </c>
      <c r="H1285" s="3" t="s">
        <v>3029</v>
      </c>
      <c r="I1285" s="3" t="s">
        <v>3030</v>
      </c>
      <c r="J1285" s="18">
        <v>-20.209205000000001</v>
      </c>
      <c r="K1285" s="18">
        <v>36.898780000000002</v>
      </c>
      <c r="L1285" s="18">
        <v>29.816202000000001</v>
      </c>
      <c r="M1285" s="18">
        <v>-7.7853000000000003</v>
      </c>
      <c r="N1285" s="4" t="s">
        <v>2924</v>
      </c>
      <c r="O1285" s="4" t="s">
        <v>2924</v>
      </c>
      <c r="P1285" s="4">
        <v>2.8889559999999999</v>
      </c>
      <c r="Q1285" s="4" t="s">
        <v>2924</v>
      </c>
      <c r="R1285" s="4">
        <v>25.949650999999999</v>
      </c>
      <c r="S1285" s="3" t="s">
        <v>5427</v>
      </c>
      <c r="T1285" s="4">
        <v>19.07</v>
      </c>
      <c r="U1285" s="4">
        <v>1608.7791064600001</v>
      </c>
      <c r="V1285" s="10">
        <v>1612.375106</v>
      </c>
      <c r="W1285" s="4">
        <v>0</v>
      </c>
      <c r="X1285" s="18">
        <v>26.59</v>
      </c>
      <c r="Y1285" s="19">
        <v>11.08</v>
      </c>
      <c r="Z1285" s="4" t="s">
        <v>2924</v>
      </c>
      <c r="AA1285" s="10" t="s">
        <v>2924</v>
      </c>
      <c r="AB1285" s="10" t="s">
        <v>2924</v>
      </c>
      <c r="AC1285" s="4">
        <v>4.0952950000000001</v>
      </c>
      <c r="AD1285" s="4">
        <v>3.974973124635</v>
      </c>
      <c r="AE1285" s="4">
        <v>4.4991028191733999</v>
      </c>
      <c r="AF1285" s="4" t="s">
        <v>2924</v>
      </c>
      <c r="AG1285" s="4">
        <v>56.475485323992999</v>
      </c>
      <c r="AH1285" s="4" t="s">
        <v>2924</v>
      </c>
      <c r="AI1285" s="4">
        <v>2.8889559999999999</v>
      </c>
      <c r="AJ1285" s="4">
        <v>8.9237249999999992</v>
      </c>
    </row>
    <row r="1286" spans="1:36" x14ac:dyDescent="0.3">
      <c r="A1286" s="1" t="s">
        <v>1280</v>
      </c>
      <c r="B1286" s="2">
        <v>4812451</v>
      </c>
      <c r="C1286" s="3" t="s">
        <v>2919</v>
      </c>
      <c r="D1286" s="4">
        <v>17131.894038660001</v>
      </c>
      <c r="E1286" s="3" t="s">
        <v>2920</v>
      </c>
      <c r="F1286" s="3" t="s">
        <v>2921</v>
      </c>
      <c r="G1286" s="3" t="s">
        <v>2922</v>
      </c>
      <c r="H1286" s="3" t="s">
        <v>2922</v>
      </c>
      <c r="I1286" s="3" t="s">
        <v>3208</v>
      </c>
      <c r="J1286" s="4">
        <v>-26.047754999999999</v>
      </c>
      <c r="K1286" s="4">
        <v>-31.530670000000001</v>
      </c>
      <c r="L1286" s="4">
        <v>1.8854029999999999</v>
      </c>
      <c r="M1286" s="4">
        <v>-0.30747099999999999</v>
      </c>
      <c r="N1286" s="4">
        <v>23.08745</v>
      </c>
      <c r="O1286" s="4">
        <v>13.953066</v>
      </c>
      <c r="P1286" s="4">
        <v>1.752707</v>
      </c>
      <c r="Q1286" s="4">
        <v>11.605912999999999</v>
      </c>
      <c r="R1286" s="4">
        <v>16.543233000000001</v>
      </c>
      <c r="S1286" s="3" t="s">
        <v>5023</v>
      </c>
      <c r="T1286" s="4">
        <v>207.51</v>
      </c>
      <c r="U1286" s="4">
        <v>17131.894038660001</v>
      </c>
      <c r="V1286" s="10">
        <v>20052.731038000002</v>
      </c>
      <c r="W1286" s="4">
        <v>0</v>
      </c>
      <c r="X1286" s="4">
        <v>347.72250000000003</v>
      </c>
      <c r="Y1286" s="4">
        <v>183.38</v>
      </c>
      <c r="Z1286" s="4">
        <v>23.08745</v>
      </c>
      <c r="AA1286" s="10">
        <v>14.261659633500001</v>
      </c>
      <c r="AB1286" s="10">
        <v>14.8516127</v>
      </c>
      <c r="AC1286" s="4">
        <v>2.4140069999999998</v>
      </c>
      <c r="AD1286" s="4">
        <v>2.3981970117104998</v>
      </c>
      <c r="AE1286" s="4">
        <v>2.4233082721249999</v>
      </c>
      <c r="AF1286" s="4">
        <v>11.605912999999999</v>
      </c>
      <c r="AG1286" s="4">
        <v>11.485652729527301</v>
      </c>
      <c r="AH1286" s="4">
        <v>11.581187947003301</v>
      </c>
      <c r="AI1286" s="4">
        <v>1.752707</v>
      </c>
      <c r="AJ1286" s="4" t="s">
        <v>2924</v>
      </c>
    </row>
    <row r="1287" spans="1:36" x14ac:dyDescent="0.3">
      <c r="A1287" s="1" t="s">
        <v>1281</v>
      </c>
      <c r="B1287" s="2">
        <v>4810460</v>
      </c>
      <c r="C1287" s="3" t="s">
        <v>2919</v>
      </c>
      <c r="D1287" s="4">
        <v>3839.62259412</v>
      </c>
      <c r="E1287" s="3" t="s">
        <v>2920</v>
      </c>
      <c r="F1287" s="3" t="s">
        <v>2960</v>
      </c>
      <c r="G1287" s="3" t="s">
        <v>2961</v>
      </c>
      <c r="H1287" s="3" t="s">
        <v>3085</v>
      </c>
      <c r="I1287" s="3" t="s">
        <v>2963</v>
      </c>
      <c r="J1287" s="4">
        <v>60.085749</v>
      </c>
      <c r="K1287" s="4">
        <v>-11.270792999999999</v>
      </c>
      <c r="L1287" s="4">
        <v>-6.4263979999999998</v>
      </c>
      <c r="M1287" s="4">
        <v>-2.981935</v>
      </c>
      <c r="N1287" s="4" t="s">
        <v>2924</v>
      </c>
      <c r="O1287" s="4">
        <v>23.887281000000002</v>
      </c>
      <c r="P1287" s="4">
        <v>1.8723430000000001</v>
      </c>
      <c r="Q1287" s="4">
        <v>17.680230000000002</v>
      </c>
      <c r="R1287" s="4">
        <v>15.212137</v>
      </c>
      <c r="S1287" s="3" t="s">
        <v>5024</v>
      </c>
      <c r="T1287" s="4">
        <v>156.82</v>
      </c>
      <c r="U1287" s="4">
        <v>3839.62259412</v>
      </c>
      <c r="V1287" s="10">
        <v>5174.8265940000001</v>
      </c>
      <c r="W1287" s="4">
        <v>0</v>
      </c>
      <c r="X1287" s="4">
        <v>196.26070000000001</v>
      </c>
      <c r="Y1287" s="4">
        <v>86.8</v>
      </c>
      <c r="Z1287" s="4" t="s">
        <v>2924</v>
      </c>
      <c r="AA1287" s="10" t="s">
        <v>2924</v>
      </c>
      <c r="AB1287" s="10" t="s">
        <v>2924</v>
      </c>
      <c r="AC1287" s="4">
        <v>2.211373</v>
      </c>
      <c r="AD1287" s="4">
        <v>2.1856844880891999</v>
      </c>
      <c r="AE1287" s="4">
        <v>2.2222765867263998</v>
      </c>
      <c r="AF1287" s="4">
        <v>17.680230000000002</v>
      </c>
      <c r="AG1287" s="4">
        <v>13.4564868785105</v>
      </c>
      <c r="AH1287" s="4">
        <v>14.349081779114</v>
      </c>
      <c r="AI1287" s="4">
        <v>1.8723430000000001</v>
      </c>
      <c r="AJ1287" s="4" t="s">
        <v>2924</v>
      </c>
    </row>
    <row r="1288" spans="1:36" x14ac:dyDescent="0.3">
      <c r="A1288" s="1" t="s">
        <v>1282</v>
      </c>
      <c r="B1288" s="2">
        <v>4056949</v>
      </c>
      <c r="C1288" s="3" t="s">
        <v>2935</v>
      </c>
      <c r="D1288" s="4">
        <v>5794.6903669200001</v>
      </c>
      <c r="E1288" s="3" t="s">
        <v>3090</v>
      </c>
      <c r="F1288" s="3" t="s">
        <v>3090</v>
      </c>
      <c r="G1288" s="3" t="s">
        <v>3091</v>
      </c>
      <c r="H1288" s="3" t="s">
        <v>3091</v>
      </c>
      <c r="I1288" s="3" t="s">
        <v>3092</v>
      </c>
      <c r="J1288" s="4">
        <v>11.54635</v>
      </c>
      <c r="K1288" s="4">
        <v>6.4175310000000003</v>
      </c>
      <c r="L1288" s="4">
        <v>-7.7822990000000001</v>
      </c>
      <c r="M1288" s="4">
        <v>-3.7856010000000002</v>
      </c>
      <c r="N1288" s="4">
        <v>19.959633</v>
      </c>
      <c r="O1288" s="4" t="s">
        <v>2924</v>
      </c>
      <c r="P1288" s="4">
        <v>1.7722100000000001</v>
      </c>
      <c r="Q1288" s="4">
        <v>15.540478</v>
      </c>
      <c r="R1288" s="4" t="s">
        <v>2924</v>
      </c>
      <c r="S1288" s="3" t="s">
        <v>5025</v>
      </c>
      <c r="T1288" s="4">
        <v>108.78</v>
      </c>
      <c r="U1288" s="4">
        <v>5794.6903669200001</v>
      </c>
      <c r="V1288" s="10">
        <v>8498.2013659999993</v>
      </c>
      <c r="W1288" s="4">
        <v>3.1623460194888802</v>
      </c>
      <c r="X1288" s="5">
        <v>120.42</v>
      </c>
      <c r="Y1288" s="4">
        <v>86.43</v>
      </c>
      <c r="Z1288" s="4">
        <v>19.959633</v>
      </c>
      <c r="AA1288" s="10">
        <v>18.905438050699999</v>
      </c>
      <c r="AB1288" s="10">
        <v>20.0887539543</v>
      </c>
      <c r="AC1288" s="4">
        <v>4.6174460000000002</v>
      </c>
      <c r="AD1288" s="4">
        <v>4.5244522888432002</v>
      </c>
      <c r="AE1288" s="4">
        <v>4.6223239434536003</v>
      </c>
      <c r="AF1288" s="4">
        <v>15.540478</v>
      </c>
      <c r="AG1288" s="4">
        <v>13.296662294529</v>
      </c>
      <c r="AH1288" s="4">
        <v>14.9513144028046</v>
      </c>
      <c r="AI1288" s="4">
        <v>1.7722100000000001</v>
      </c>
      <c r="AJ1288" s="4">
        <v>1.7722100000000001</v>
      </c>
    </row>
    <row r="1289" spans="1:36" x14ac:dyDescent="0.3">
      <c r="A1289" s="1" t="s">
        <v>1283</v>
      </c>
      <c r="B1289" s="2">
        <v>5326575</v>
      </c>
      <c r="C1289" s="3" t="s">
        <v>2919</v>
      </c>
      <c r="D1289" s="4">
        <v>2213.51837239</v>
      </c>
      <c r="E1289" s="3" t="s">
        <v>2920</v>
      </c>
      <c r="F1289" s="3" t="s">
        <v>2921</v>
      </c>
      <c r="G1289" s="3" t="s">
        <v>2941</v>
      </c>
      <c r="H1289" s="3" t="s">
        <v>2941</v>
      </c>
      <c r="I1289" s="3" t="s">
        <v>2942</v>
      </c>
      <c r="J1289" s="4">
        <v>-26.110790999999999</v>
      </c>
      <c r="K1289" s="4">
        <v>-26.828571</v>
      </c>
      <c r="L1289" s="4">
        <v>0.27407999999999999</v>
      </c>
      <c r="M1289" s="4">
        <v>1.6673279999999999</v>
      </c>
      <c r="N1289" s="4" t="s">
        <v>2924</v>
      </c>
      <c r="O1289" s="4" t="s">
        <v>2924</v>
      </c>
      <c r="P1289" s="4">
        <v>1.873583</v>
      </c>
      <c r="Q1289" s="4" t="s">
        <v>2924</v>
      </c>
      <c r="R1289" s="4" t="s">
        <v>2924</v>
      </c>
      <c r="S1289" s="3" t="s">
        <v>5026</v>
      </c>
      <c r="T1289" s="4">
        <v>25.61</v>
      </c>
      <c r="U1289" s="4">
        <v>2213.51837239</v>
      </c>
      <c r="V1289" s="10">
        <v>1032.1573719999999</v>
      </c>
      <c r="W1289" s="4">
        <v>0</v>
      </c>
      <c r="X1289" s="4">
        <v>47.734999999999999</v>
      </c>
      <c r="Y1289" s="4">
        <v>24.475000000000001</v>
      </c>
      <c r="Z1289" s="4" t="s">
        <v>2924</v>
      </c>
      <c r="AA1289" s="10" t="s">
        <v>2924</v>
      </c>
      <c r="AB1289" s="10" t="s">
        <v>2924</v>
      </c>
      <c r="AC1289" s="4">
        <v>263.17118099999999</v>
      </c>
      <c r="AD1289" s="4">
        <v>79.445610529556603</v>
      </c>
      <c r="AE1289" s="4">
        <v>227.42057401719489</v>
      </c>
      <c r="AF1289" s="4" t="s">
        <v>2924</v>
      </c>
      <c r="AG1289" s="4" t="s">
        <v>2924</v>
      </c>
      <c r="AH1289" s="4" t="s">
        <v>2924</v>
      </c>
      <c r="AI1289" s="4">
        <v>1.873583</v>
      </c>
      <c r="AJ1289" s="4">
        <v>1.873583</v>
      </c>
    </row>
    <row r="1290" spans="1:36" x14ac:dyDescent="0.3">
      <c r="A1290" s="1" t="s">
        <v>1284</v>
      </c>
      <c r="B1290" s="2">
        <v>4992897</v>
      </c>
      <c r="C1290" s="3" t="s">
        <v>2935</v>
      </c>
      <c r="D1290" s="4">
        <v>16082.11615304</v>
      </c>
      <c r="E1290" s="3" t="s">
        <v>2936</v>
      </c>
      <c r="F1290" s="3" t="s">
        <v>2937</v>
      </c>
      <c r="G1290" s="3" t="s">
        <v>3044</v>
      </c>
      <c r="H1290" s="3" t="s">
        <v>3066</v>
      </c>
      <c r="I1290" s="3" t="s">
        <v>3450</v>
      </c>
      <c r="J1290" s="4">
        <v>-0.93292299999999995</v>
      </c>
      <c r="K1290" s="4">
        <v>1.7486710000000001</v>
      </c>
      <c r="L1290" s="4">
        <v>-4.8092870000000003</v>
      </c>
      <c r="M1290" s="4">
        <v>-4.7623319999999998</v>
      </c>
      <c r="N1290" s="4">
        <v>35.396667000000001</v>
      </c>
      <c r="O1290" s="4">
        <v>25.702528999999998</v>
      </c>
      <c r="P1290" s="4">
        <v>4.2210080000000003</v>
      </c>
      <c r="Q1290" s="4">
        <v>19.520748000000001</v>
      </c>
      <c r="R1290" s="4">
        <v>34.107013000000002</v>
      </c>
      <c r="S1290" s="3" t="s">
        <v>5027</v>
      </c>
      <c r="T1290" s="5">
        <v>212.38</v>
      </c>
      <c r="U1290" s="4">
        <v>16082.11615304</v>
      </c>
      <c r="V1290" s="10">
        <v>17550.616152999999</v>
      </c>
      <c r="W1290" s="4">
        <v>1.29955739711837</v>
      </c>
      <c r="X1290" s="4">
        <v>246.36</v>
      </c>
      <c r="Y1290" s="4">
        <v>189.51</v>
      </c>
      <c r="Z1290" s="4">
        <v>35.396667000000001</v>
      </c>
      <c r="AA1290" s="10">
        <v>25.447225583800002</v>
      </c>
      <c r="AB1290" s="10">
        <v>26.926422074600001</v>
      </c>
      <c r="AC1290" s="4">
        <v>5.4934940000000001</v>
      </c>
      <c r="AD1290" s="4">
        <v>5.0092605711880998</v>
      </c>
      <c r="AE1290" s="4">
        <v>5.3551620156846003</v>
      </c>
      <c r="AF1290" s="4">
        <v>19.520748000000001</v>
      </c>
      <c r="AG1290" s="4">
        <v>18.147901708831199</v>
      </c>
      <c r="AH1290" s="4">
        <v>19.819698070205099</v>
      </c>
      <c r="AI1290" s="4">
        <v>4.2210080000000003</v>
      </c>
      <c r="AJ1290" s="4" t="s">
        <v>2924</v>
      </c>
    </row>
    <row r="1291" spans="1:36" x14ac:dyDescent="0.3">
      <c r="A1291" s="1" t="s">
        <v>1285</v>
      </c>
      <c r="B1291" s="2">
        <v>4811348</v>
      </c>
      <c r="C1291" s="3" t="s">
        <v>2919</v>
      </c>
      <c r="D1291" s="4">
        <v>33757.771580640001</v>
      </c>
      <c r="E1291" s="3" t="s">
        <v>2920</v>
      </c>
      <c r="F1291" s="3" t="s">
        <v>2960</v>
      </c>
      <c r="G1291" s="3" t="s">
        <v>2961</v>
      </c>
      <c r="H1291" s="3" t="s">
        <v>2962</v>
      </c>
      <c r="I1291" s="3" t="s">
        <v>2963</v>
      </c>
      <c r="J1291" s="4">
        <v>-25.590209999999999</v>
      </c>
      <c r="K1291" s="4">
        <v>-18.644670000000001</v>
      </c>
      <c r="L1291" s="4">
        <v>-1.5169250000000001</v>
      </c>
      <c r="M1291" s="4">
        <v>-4.5915299999999997</v>
      </c>
      <c r="N1291" s="4">
        <v>41.225999999999999</v>
      </c>
      <c r="O1291" s="4">
        <v>43.055875</v>
      </c>
      <c r="P1291" s="4">
        <v>20.9025</v>
      </c>
      <c r="Q1291" s="4">
        <v>25.834851</v>
      </c>
      <c r="R1291" s="4">
        <v>42.389038999999997</v>
      </c>
      <c r="S1291" s="3" t="s">
        <v>5028</v>
      </c>
      <c r="T1291" s="4">
        <v>412.26</v>
      </c>
      <c r="U1291" s="4">
        <v>33757.771580640001</v>
      </c>
      <c r="V1291" s="10">
        <v>34447.415580000001</v>
      </c>
      <c r="W1291" s="4">
        <v>0</v>
      </c>
      <c r="X1291" s="4">
        <v>583.39</v>
      </c>
      <c r="Y1291" s="5">
        <v>398.5</v>
      </c>
      <c r="Z1291" s="4">
        <v>41.225999999999999</v>
      </c>
      <c r="AA1291" s="10">
        <v>35.250359121599999</v>
      </c>
      <c r="AB1291" s="10">
        <v>38.421248835</v>
      </c>
      <c r="AC1291" s="4">
        <v>8.9594419999999992</v>
      </c>
      <c r="AD1291" s="4">
        <v>8.4413965631650996</v>
      </c>
      <c r="AE1291" s="4">
        <v>8.8710392940066001</v>
      </c>
      <c r="AF1291" s="4">
        <v>25.834851</v>
      </c>
      <c r="AG1291" s="4">
        <v>24.616430502710202</v>
      </c>
      <c r="AH1291" s="4">
        <v>26.8089539876595</v>
      </c>
      <c r="AI1291" s="4">
        <v>20.9025</v>
      </c>
      <c r="AJ1291" s="4">
        <v>30.770264000000001</v>
      </c>
    </row>
    <row r="1292" spans="1:36" x14ac:dyDescent="0.3">
      <c r="A1292" s="1" t="s">
        <v>1286</v>
      </c>
      <c r="B1292" s="2">
        <v>4120081</v>
      </c>
      <c r="C1292" s="3" t="s">
        <v>2935</v>
      </c>
      <c r="D1292" s="4">
        <v>1213.9808148</v>
      </c>
      <c r="E1292" s="3" t="s">
        <v>3102</v>
      </c>
      <c r="F1292" s="3" t="s">
        <v>3142</v>
      </c>
      <c r="G1292" s="3" t="s">
        <v>3143</v>
      </c>
      <c r="H1292" s="3" t="s">
        <v>3192</v>
      </c>
      <c r="I1292" s="3" t="s">
        <v>3409</v>
      </c>
      <c r="J1292" s="4">
        <v>41.996456000000002</v>
      </c>
      <c r="K1292" s="4">
        <v>23.250449</v>
      </c>
      <c r="L1292" s="4">
        <v>-2.7704749999999998</v>
      </c>
      <c r="M1292" s="4">
        <v>-3.9936099999999999</v>
      </c>
      <c r="N1292" s="4">
        <v>16.477039000000001</v>
      </c>
      <c r="O1292" s="4">
        <v>27.840185000000002</v>
      </c>
      <c r="P1292" s="4">
        <v>4.6584630000000002</v>
      </c>
      <c r="Q1292" s="4">
        <v>12.644610999999999</v>
      </c>
      <c r="R1292" s="4">
        <v>48.571879000000003</v>
      </c>
      <c r="S1292" s="3" t="s">
        <v>5029</v>
      </c>
      <c r="T1292" s="4">
        <v>48.08</v>
      </c>
      <c r="U1292" s="4">
        <v>1213.9808148</v>
      </c>
      <c r="V1292" s="10">
        <v>1058.4298140000001</v>
      </c>
      <c r="W1292" s="4">
        <v>0.41597337770382697</v>
      </c>
      <c r="X1292" s="4">
        <v>58.77</v>
      </c>
      <c r="Y1292" s="4">
        <v>32.08</v>
      </c>
      <c r="Z1292" s="4">
        <v>16.477039000000001</v>
      </c>
      <c r="AA1292" s="10" t="s">
        <v>2934</v>
      </c>
      <c r="AB1292" s="10" t="s">
        <v>2934</v>
      </c>
      <c r="AC1292" s="4">
        <v>0.871753</v>
      </c>
      <c r="AD1292" s="4">
        <v>4.5375237944363475E-2</v>
      </c>
      <c r="AE1292" s="4">
        <v>4.5375237944363475E-2</v>
      </c>
      <c r="AF1292" s="4">
        <v>12.644610999999999</v>
      </c>
      <c r="AG1292" s="4">
        <v>2.4029081543624162</v>
      </c>
      <c r="AH1292" s="4">
        <v>2.4029081543624162</v>
      </c>
      <c r="AI1292" s="4">
        <v>4.6584630000000002</v>
      </c>
      <c r="AJ1292" s="4">
        <v>5.3168199999999999</v>
      </c>
    </row>
    <row r="1293" spans="1:36" x14ac:dyDescent="0.3">
      <c r="A1293" s="1" t="s">
        <v>1287</v>
      </c>
      <c r="B1293" s="2">
        <v>4990350</v>
      </c>
      <c r="C1293" s="3" t="s">
        <v>2940</v>
      </c>
      <c r="D1293" s="4">
        <v>4243.979875</v>
      </c>
      <c r="E1293" s="3" t="s">
        <v>2936</v>
      </c>
      <c r="F1293" s="3" t="s">
        <v>2937</v>
      </c>
      <c r="G1293" s="3" t="s">
        <v>3035</v>
      </c>
      <c r="H1293" s="3" t="s">
        <v>3035</v>
      </c>
      <c r="I1293" s="3" t="s">
        <v>3412</v>
      </c>
      <c r="J1293" s="4">
        <v>158.673159</v>
      </c>
      <c r="K1293" s="4">
        <v>15.55193</v>
      </c>
      <c r="L1293" s="4">
        <v>-19.992470000000001</v>
      </c>
      <c r="M1293" s="4">
        <v>-13.318377</v>
      </c>
      <c r="N1293" s="4">
        <v>21.486350000000002</v>
      </c>
      <c r="O1293" s="4">
        <v>22.637689999999999</v>
      </c>
      <c r="P1293" s="4">
        <v>6.9446709999999996</v>
      </c>
      <c r="Q1293" s="4">
        <v>11.566172</v>
      </c>
      <c r="R1293" s="4">
        <v>25.770828000000002</v>
      </c>
      <c r="S1293" s="3" t="s">
        <v>5030</v>
      </c>
      <c r="T1293" s="5">
        <v>212.5</v>
      </c>
      <c r="U1293" s="4">
        <v>4243.979875</v>
      </c>
      <c r="V1293" s="10">
        <v>4221.8608750000003</v>
      </c>
      <c r="W1293" s="4">
        <v>0</v>
      </c>
      <c r="X1293" s="5">
        <v>320.08499999999998</v>
      </c>
      <c r="Y1293" s="4">
        <v>76.260000000000005</v>
      </c>
      <c r="Z1293" s="4">
        <v>21.486350000000002</v>
      </c>
      <c r="AA1293" s="10" t="s">
        <v>2934</v>
      </c>
      <c r="AB1293" s="10" t="s">
        <v>2924</v>
      </c>
      <c r="AC1293" s="5">
        <v>1.4637089999999999</v>
      </c>
      <c r="AD1293" s="4" t="s">
        <v>2934</v>
      </c>
      <c r="AE1293" s="4">
        <v>6.06335852846E-2</v>
      </c>
      <c r="AF1293" s="4">
        <v>11.566172</v>
      </c>
      <c r="AG1293" s="4" t="s">
        <v>2934</v>
      </c>
      <c r="AH1293" s="4" t="s">
        <v>2934</v>
      </c>
      <c r="AI1293" s="4">
        <v>6.9446709999999996</v>
      </c>
      <c r="AJ1293" s="4">
        <v>9.0053820000000009</v>
      </c>
    </row>
    <row r="1294" spans="1:36" x14ac:dyDescent="0.3">
      <c r="A1294" s="1" t="s">
        <v>1288</v>
      </c>
      <c r="B1294" s="2">
        <v>5307819</v>
      </c>
      <c r="C1294" s="3" t="s">
        <v>2919</v>
      </c>
      <c r="D1294" s="4">
        <v>410.30284890000001</v>
      </c>
      <c r="E1294" s="3" t="s">
        <v>2920</v>
      </c>
      <c r="F1294" s="3" t="s">
        <v>2921</v>
      </c>
      <c r="G1294" s="3" t="s">
        <v>2941</v>
      </c>
      <c r="H1294" s="3" t="s">
        <v>2941</v>
      </c>
      <c r="I1294" s="3" t="s">
        <v>2942</v>
      </c>
      <c r="J1294" s="4">
        <v>-17.464115</v>
      </c>
      <c r="K1294" s="4">
        <v>-57.30198</v>
      </c>
      <c r="L1294" s="4">
        <v>-29.339478</v>
      </c>
      <c r="M1294" s="4">
        <v>-3.7656900000000002</v>
      </c>
      <c r="N1294" s="4" t="s">
        <v>2924</v>
      </c>
      <c r="O1294" s="4" t="s">
        <v>2924</v>
      </c>
      <c r="P1294" s="4">
        <v>5.1957829999999996</v>
      </c>
      <c r="Q1294" s="4" t="s">
        <v>2924</v>
      </c>
      <c r="R1294" s="4" t="s">
        <v>2924</v>
      </c>
      <c r="S1294" s="3" t="s">
        <v>5031</v>
      </c>
      <c r="T1294" s="4">
        <v>6.9</v>
      </c>
      <c r="U1294" s="4">
        <v>410.30284890000001</v>
      </c>
      <c r="V1294" s="10">
        <v>237.372848</v>
      </c>
      <c r="W1294" s="4">
        <v>0</v>
      </c>
      <c r="X1294" s="4">
        <v>22.5</v>
      </c>
      <c r="Y1294" s="4">
        <v>6.1721000000000004</v>
      </c>
      <c r="Z1294" s="4" t="s">
        <v>2924</v>
      </c>
      <c r="AA1294" s="10" t="s">
        <v>2924</v>
      </c>
      <c r="AB1294" s="10" t="s">
        <v>2924</v>
      </c>
      <c r="AC1294" s="4">
        <v>81.347789000000006</v>
      </c>
      <c r="AD1294" s="4">
        <v>30.747778238342001</v>
      </c>
      <c r="AE1294" s="4">
        <v>92.012825899882898</v>
      </c>
      <c r="AF1294" s="4" t="s">
        <v>2924</v>
      </c>
      <c r="AG1294" s="4" t="s">
        <v>2924</v>
      </c>
      <c r="AH1294" s="4" t="s">
        <v>2924</v>
      </c>
      <c r="AI1294" s="4">
        <v>5.1957829999999996</v>
      </c>
      <c r="AJ1294" s="4">
        <v>5.1957829999999996</v>
      </c>
    </row>
    <row r="1295" spans="1:36" x14ac:dyDescent="0.3">
      <c r="A1295" s="1" t="s">
        <v>1289</v>
      </c>
      <c r="B1295" s="2">
        <v>4992234</v>
      </c>
      <c r="C1295" s="3" t="s">
        <v>2935</v>
      </c>
      <c r="D1295" s="4">
        <v>76429.546000000002</v>
      </c>
      <c r="E1295" s="3" t="s">
        <v>2936</v>
      </c>
      <c r="F1295" s="3" t="s">
        <v>2937</v>
      </c>
      <c r="G1295" s="3" t="s">
        <v>3044</v>
      </c>
      <c r="H1295" s="3" t="s">
        <v>3066</v>
      </c>
      <c r="I1295" s="3" t="s">
        <v>3427</v>
      </c>
      <c r="J1295" s="4">
        <v>-1.1797949999999999</v>
      </c>
      <c r="K1295" s="4">
        <v>1.7694240000000001</v>
      </c>
      <c r="L1295" s="4">
        <v>-2.8380510000000001</v>
      </c>
      <c r="M1295" s="4">
        <v>-4.8840539999999999</v>
      </c>
      <c r="N1295" s="4">
        <v>23.529091000000001</v>
      </c>
      <c r="O1295" s="4">
        <v>28.007791000000001</v>
      </c>
      <c r="P1295" s="4">
        <v>22.539406</v>
      </c>
      <c r="Q1295" s="4">
        <v>17.790651</v>
      </c>
      <c r="R1295" s="4">
        <v>30.615675</v>
      </c>
      <c r="S1295" s="3" t="s">
        <v>5032</v>
      </c>
      <c r="T1295" s="4">
        <v>258.82</v>
      </c>
      <c r="U1295" s="4">
        <v>76429.546000000002</v>
      </c>
      <c r="V1295" s="10">
        <v>83829.546000000002</v>
      </c>
      <c r="W1295" s="4">
        <v>2.3182134301831399</v>
      </c>
      <c r="X1295" s="4">
        <v>279.12990000000002</v>
      </c>
      <c r="Y1295" s="4">
        <v>232.77279999999999</v>
      </c>
      <c r="Z1295" s="4">
        <v>23.529091000000001</v>
      </c>
      <c r="AA1295" s="10">
        <v>24.715431627099999</v>
      </c>
      <c r="AB1295" s="10">
        <v>25.309251635399999</v>
      </c>
      <c r="AC1295" s="4">
        <v>5.2561</v>
      </c>
      <c r="AD1295" s="4">
        <v>5.1578265319345</v>
      </c>
      <c r="AE1295" s="4">
        <v>5.2446838644228997</v>
      </c>
      <c r="AF1295" s="4">
        <v>17.790651</v>
      </c>
      <c r="AG1295" s="4">
        <v>17.667288983765001</v>
      </c>
      <c r="AH1295" s="4">
        <v>17.7745759290381</v>
      </c>
      <c r="AI1295" s="4">
        <v>22.539406</v>
      </c>
      <c r="AJ1295" s="4" t="s">
        <v>2924</v>
      </c>
    </row>
    <row r="1296" spans="1:36" x14ac:dyDescent="0.3">
      <c r="A1296" s="1" t="s">
        <v>1290</v>
      </c>
      <c r="B1296" s="2">
        <v>4094034</v>
      </c>
      <c r="C1296" s="3" t="s">
        <v>2919</v>
      </c>
      <c r="D1296" s="4">
        <v>21572.772000000001</v>
      </c>
      <c r="E1296" s="3" t="s">
        <v>2920</v>
      </c>
      <c r="F1296" s="3" t="s">
        <v>2921</v>
      </c>
      <c r="G1296" s="3" t="s">
        <v>2922</v>
      </c>
      <c r="H1296" s="3" t="s">
        <v>2922</v>
      </c>
      <c r="I1296" s="3" t="s">
        <v>3047</v>
      </c>
      <c r="J1296" s="4">
        <v>-2.842857</v>
      </c>
      <c r="K1296" s="4">
        <v>3.673781</v>
      </c>
      <c r="L1296" s="4">
        <v>3.2958690000000002</v>
      </c>
      <c r="M1296" s="4">
        <v>-5.456315</v>
      </c>
      <c r="N1296" s="4" t="s">
        <v>2924</v>
      </c>
      <c r="O1296" s="4">
        <v>39.552194999999998</v>
      </c>
      <c r="P1296" s="4">
        <v>10.113763000000001</v>
      </c>
      <c r="Q1296" s="4">
        <v>27.062725</v>
      </c>
      <c r="R1296" s="4">
        <v>48.431733999999999</v>
      </c>
      <c r="S1296" s="3" t="s">
        <v>5033</v>
      </c>
      <c r="T1296" s="4">
        <v>136.02000000000001</v>
      </c>
      <c r="U1296" s="4">
        <v>21572.772000000001</v>
      </c>
      <c r="V1296" s="10">
        <v>23307.772000000001</v>
      </c>
      <c r="W1296" s="4">
        <v>0</v>
      </c>
      <c r="X1296" s="4">
        <v>156.66</v>
      </c>
      <c r="Y1296" s="4">
        <v>100.08499999999999</v>
      </c>
      <c r="Z1296" s="4" t="s">
        <v>2924</v>
      </c>
      <c r="AA1296" s="10">
        <v>32.851898367300002</v>
      </c>
      <c r="AB1296" s="10">
        <v>33.015444587099999</v>
      </c>
      <c r="AC1296" s="4">
        <v>5.3092870000000003</v>
      </c>
      <c r="AD1296" s="4">
        <v>5.3132767862449004</v>
      </c>
      <c r="AE1296" s="4">
        <v>5.3944063125373001</v>
      </c>
      <c r="AF1296" s="4">
        <v>27.062725</v>
      </c>
      <c r="AG1296" s="4">
        <v>20.4048924245965</v>
      </c>
      <c r="AH1296" s="4">
        <v>20.741823978984499</v>
      </c>
      <c r="AI1296" s="4">
        <v>10.113763000000001</v>
      </c>
      <c r="AJ1296" s="4">
        <v>30.395530999999998</v>
      </c>
    </row>
    <row r="1297" spans="1:36" x14ac:dyDescent="0.3">
      <c r="A1297" s="1" t="s">
        <v>1291</v>
      </c>
      <c r="B1297" s="2">
        <v>4121705</v>
      </c>
      <c r="C1297" s="3" t="s">
        <v>2935</v>
      </c>
      <c r="D1297" s="4">
        <v>1291.7783573199999</v>
      </c>
      <c r="E1297" s="3" t="s">
        <v>3102</v>
      </c>
      <c r="F1297" s="3" t="s">
        <v>3103</v>
      </c>
      <c r="G1297" s="3" t="s">
        <v>3196</v>
      </c>
      <c r="H1297" s="3" t="s">
        <v>3197</v>
      </c>
      <c r="I1297" s="3" t="s">
        <v>3220</v>
      </c>
      <c r="J1297" s="4">
        <v>64.013378000000003</v>
      </c>
      <c r="K1297" s="4">
        <v>21.868787000000001</v>
      </c>
      <c r="L1297" s="4">
        <v>-1.009285</v>
      </c>
      <c r="M1297" s="4">
        <v>-5.800999</v>
      </c>
      <c r="N1297" s="4">
        <v>55.981735</v>
      </c>
      <c r="O1297" s="4">
        <v>68.876403999999994</v>
      </c>
      <c r="P1297" s="4">
        <v>4.4630510000000001</v>
      </c>
      <c r="Q1297" s="4">
        <v>19.563807000000001</v>
      </c>
      <c r="R1297" s="4">
        <v>26.973396999999999</v>
      </c>
      <c r="S1297" s="3" t="s">
        <v>5034</v>
      </c>
      <c r="T1297" s="4">
        <v>24.52</v>
      </c>
      <c r="U1297" s="4">
        <v>1291.7783573199999</v>
      </c>
      <c r="V1297" s="10">
        <v>1553.2293569999999</v>
      </c>
      <c r="W1297" s="4">
        <v>0</v>
      </c>
      <c r="X1297" s="4">
        <v>26.84</v>
      </c>
      <c r="Y1297" s="4">
        <v>13.2</v>
      </c>
      <c r="Z1297" s="4">
        <v>55.981735</v>
      </c>
      <c r="AA1297" s="10">
        <v>21.409237754300001</v>
      </c>
      <c r="AB1297" s="10">
        <v>22.031339850399998</v>
      </c>
      <c r="AC1297" s="4">
        <v>4.4948959999999998</v>
      </c>
      <c r="AD1297" s="4">
        <v>3.9076751382516002</v>
      </c>
      <c r="AE1297" s="4">
        <v>4.1081704231126999</v>
      </c>
      <c r="AF1297" s="4">
        <v>19.563807000000001</v>
      </c>
      <c r="AG1297" s="4">
        <v>10.6398471390025</v>
      </c>
      <c r="AH1297" s="4">
        <v>11.3981435804318</v>
      </c>
      <c r="AI1297" s="4">
        <v>4.4630510000000001</v>
      </c>
      <c r="AJ1297" s="4">
        <v>6.3837539999999997</v>
      </c>
    </row>
    <row r="1298" spans="1:36" x14ac:dyDescent="0.3">
      <c r="A1298" s="1" t="s">
        <v>1292</v>
      </c>
      <c r="B1298" s="2">
        <v>5983110</v>
      </c>
      <c r="C1298" s="3" t="s">
        <v>2956</v>
      </c>
      <c r="D1298" s="4">
        <v>817.58795610000004</v>
      </c>
      <c r="E1298" s="3" t="s">
        <v>2920</v>
      </c>
      <c r="F1298" s="3" t="s">
        <v>2921</v>
      </c>
      <c r="G1298" s="3" t="s">
        <v>2941</v>
      </c>
      <c r="H1298" s="3" t="s">
        <v>2941</v>
      </c>
      <c r="I1298" s="3" t="s">
        <v>2942</v>
      </c>
      <c r="J1298" s="4">
        <v>-30.808081000000001</v>
      </c>
      <c r="K1298" s="4">
        <v>-43.294702000000001</v>
      </c>
      <c r="L1298" s="4">
        <v>-12.179487</v>
      </c>
      <c r="M1298" s="4">
        <v>-4.9930649999999996</v>
      </c>
      <c r="N1298" s="4" t="s">
        <v>2924</v>
      </c>
      <c r="O1298" s="4" t="s">
        <v>2924</v>
      </c>
      <c r="P1298" s="4">
        <v>1.6554469999999999</v>
      </c>
      <c r="Q1298" s="4" t="s">
        <v>2924</v>
      </c>
      <c r="R1298" s="4" t="s">
        <v>2924</v>
      </c>
      <c r="S1298" s="3" t="s">
        <v>5035</v>
      </c>
      <c r="T1298" s="4">
        <v>6.85</v>
      </c>
      <c r="U1298" s="4">
        <v>817.58795610000004</v>
      </c>
      <c r="V1298" s="10">
        <v>288.36979600000001</v>
      </c>
      <c r="W1298" s="4">
        <v>0</v>
      </c>
      <c r="X1298" s="4">
        <v>13.77</v>
      </c>
      <c r="Y1298" s="4">
        <v>6.68</v>
      </c>
      <c r="Z1298" s="4" t="s">
        <v>2924</v>
      </c>
      <c r="AA1298" s="10" t="s">
        <v>2924</v>
      </c>
      <c r="AB1298" s="10" t="s">
        <v>2924</v>
      </c>
      <c r="AC1298" s="4">
        <v>2.2384710000000001</v>
      </c>
      <c r="AD1298" s="4">
        <v>3.5761296371163001</v>
      </c>
      <c r="AE1298" s="4">
        <v>2.3723240565528001</v>
      </c>
      <c r="AF1298" s="4" t="s">
        <v>2924</v>
      </c>
      <c r="AG1298" s="4" t="s">
        <v>2924</v>
      </c>
      <c r="AH1298" s="4" t="s">
        <v>2924</v>
      </c>
      <c r="AI1298" s="4">
        <v>1.6554469999999999</v>
      </c>
      <c r="AJ1298" s="4">
        <v>1.6621680000000001</v>
      </c>
    </row>
    <row r="1299" spans="1:36" x14ac:dyDescent="0.3">
      <c r="A1299" s="1" t="s">
        <v>1293</v>
      </c>
      <c r="B1299" s="2">
        <v>5298533</v>
      </c>
      <c r="C1299" s="3" t="s">
        <v>2919</v>
      </c>
      <c r="D1299" s="4">
        <v>1825.6979955199999</v>
      </c>
      <c r="E1299" s="3" t="s">
        <v>2920</v>
      </c>
      <c r="F1299" s="3" t="s">
        <v>2921</v>
      </c>
      <c r="G1299" s="3" t="s">
        <v>2941</v>
      </c>
      <c r="H1299" s="3" t="s">
        <v>2941</v>
      </c>
      <c r="I1299" s="3" t="s">
        <v>2942</v>
      </c>
      <c r="J1299" s="4">
        <v>-40.990991000000001</v>
      </c>
      <c r="K1299" s="4">
        <v>-25.568182</v>
      </c>
      <c r="L1299" s="4">
        <v>-46.256410000000002</v>
      </c>
      <c r="M1299" s="4">
        <v>-8.710801</v>
      </c>
      <c r="N1299" s="4" t="s">
        <v>2924</v>
      </c>
      <c r="O1299" s="4" t="s">
        <v>2924</v>
      </c>
      <c r="P1299" s="4" t="s">
        <v>2924</v>
      </c>
      <c r="Q1299" s="4" t="s">
        <v>2924</v>
      </c>
      <c r="R1299" s="4" t="s">
        <v>2924</v>
      </c>
      <c r="S1299" s="3" t="s">
        <v>5036</v>
      </c>
      <c r="T1299" s="5">
        <v>2.62</v>
      </c>
      <c r="U1299" s="4">
        <v>1825.6979955199999</v>
      </c>
      <c r="V1299" s="10">
        <v>2715.0489950000001</v>
      </c>
      <c r="W1299" s="4">
        <v>0</v>
      </c>
      <c r="X1299" s="4">
        <v>10.53</v>
      </c>
      <c r="Y1299" s="5">
        <v>2.61</v>
      </c>
      <c r="Z1299" s="4" t="s">
        <v>2924</v>
      </c>
      <c r="AA1299" s="10" t="s">
        <v>2924</v>
      </c>
      <c r="AB1299" s="10" t="s">
        <v>2924</v>
      </c>
      <c r="AC1299" s="4" t="s">
        <v>2924</v>
      </c>
      <c r="AD1299" s="4">
        <v>28.092719771123502</v>
      </c>
      <c r="AE1299" s="4">
        <v>113.4990819908425</v>
      </c>
      <c r="AF1299" s="4" t="s">
        <v>2924</v>
      </c>
      <c r="AG1299" s="4" t="s">
        <v>2934</v>
      </c>
      <c r="AH1299" s="4" t="s">
        <v>2934</v>
      </c>
      <c r="AI1299" s="4" t="s">
        <v>2924</v>
      </c>
      <c r="AJ1299" s="4" t="s">
        <v>2924</v>
      </c>
    </row>
    <row r="1300" spans="1:36" x14ac:dyDescent="0.3">
      <c r="A1300" s="1" t="s">
        <v>1294</v>
      </c>
      <c r="B1300" s="2">
        <v>5221051</v>
      </c>
      <c r="C1300" s="3" t="s">
        <v>2919</v>
      </c>
      <c r="D1300" s="4">
        <v>1417.1782102499999</v>
      </c>
      <c r="E1300" s="3" t="s">
        <v>2920</v>
      </c>
      <c r="F1300" s="3" t="s">
        <v>2921</v>
      </c>
      <c r="G1300" s="3" t="s">
        <v>2941</v>
      </c>
      <c r="H1300" s="3" t="s">
        <v>2941</v>
      </c>
      <c r="I1300" s="3" t="s">
        <v>2942</v>
      </c>
      <c r="J1300" s="4">
        <v>-56.801890999999998</v>
      </c>
      <c r="K1300" s="4">
        <v>-14.632308999999999</v>
      </c>
      <c r="L1300" s="4">
        <v>-12.631092000000001</v>
      </c>
      <c r="M1300" s="4">
        <v>-2.0235210000000001</v>
      </c>
      <c r="N1300" s="4" t="s">
        <v>2924</v>
      </c>
      <c r="O1300" s="4">
        <v>70.989975000000001</v>
      </c>
      <c r="P1300" s="4">
        <v>3.750165</v>
      </c>
      <c r="Q1300" s="4" t="s">
        <v>2924</v>
      </c>
      <c r="R1300" s="4">
        <v>19.688314999999999</v>
      </c>
      <c r="S1300" s="3" t="s">
        <v>5037</v>
      </c>
      <c r="T1300" s="4">
        <v>28.324999999999999</v>
      </c>
      <c r="U1300" s="4">
        <v>1417.1782102499999</v>
      </c>
      <c r="V1300" s="10">
        <v>996.95920999999998</v>
      </c>
      <c r="W1300" s="4">
        <v>0</v>
      </c>
      <c r="X1300" s="4">
        <v>76.98</v>
      </c>
      <c r="Y1300" s="4">
        <v>27.69</v>
      </c>
      <c r="Z1300" s="4" t="s">
        <v>2924</v>
      </c>
      <c r="AA1300" s="10" t="s">
        <v>2924</v>
      </c>
      <c r="AB1300" s="10" t="s">
        <v>2924</v>
      </c>
      <c r="AC1300" s="4">
        <v>3.3645589999999999</v>
      </c>
      <c r="AD1300" s="4">
        <v>2.8346677940516001</v>
      </c>
      <c r="AE1300" s="4">
        <v>3.2203358839824001</v>
      </c>
      <c r="AF1300" s="4" t="s">
        <v>2924</v>
      </c>
      <c r="AG1300" s="4" t="s">
        <v>2924</v>
      </c>
      <c r="AH1300" s="4" t="s">
        <v>2924</v>
      </c>
      <c r="AI1300" s="4">
        <v>3.750165</v>
      </c>
      <c r="AJ1300" s="4">
        <v>3.750165</v>
      </c>
    </row>
    <row r="1301" spans="1:36" x14ac:dyDescent="0.3">
      <c r="A1301" s="1" t="s">
        <v>1295</v>
      </c>
      <c r="B1301" s="2">
        <v>5200558</v>
      </c>
      <c r="C1301" s="3" t="s">
        <v>2956</v>
      </c>
      <c r="D1301" s="4">
        <v>684.71278964999999</v>
      </c>
      <c r="E1301" s="3" t="s">
        <v>2920</v>
      </c>
      <c r="F1301" s="3" t="s">
        <v>2921</v>
      </c>
      <c r="G1301" s="3" t="s">
        <v>2941</v>
      </c>
      <c r="H1301" s="3" t="s">
        <v>2941</v>
      </c>
      <c r="I1301" s="3" t="s">
        <v>2942</v>
      </c>
      <c r="J1301" s="4">
        <v>16.826411</v>
      </c>
      <c r="K1301" s="4">
        <v>-26.817879000000001</v>
      </c>
      <c r="L1301" s="4">
        <v>17.577705999999999</v>
      </c>
      <c r="M1301" s="4">
        <v>-12.798092</v>
      </c>
      <c r="N1301" s="4" t="s">
        <v>2924</v>
      </c>
      <c r="O1301" s="4" t="s">
        <v>2924</v>
      </c>
      <c r="P1301" s="4">
        <v>3.08406</v>
      </c>
      <c r="Q1301" s="4" t="s">
        <v>2924</v>
      </c>
      <c r="R1301" s="4" t="s">
        <v>2924</v>
      </c>
      <c r="S1301" s="3" t="s">
        <v>5038</v>
      </c>
      <c r="T1301" s="4">
        <v>10.97</v>
      </c>
      <c r="U1301" s="4">
        <v>684.71278964999999</v>
      </c>
      <c r="V1301" s="10">
        <v>447.30378899999999</v>
      </c>
      <c r="W1301" s="4">
        <v>0</v>
      </c>
      <c r="X1301" s="4">
        <v>30.957999999999998</v>
      </c>
      <c r="Y1301" s="4">
        <v>8.33</v>
      </c>
      <c r="Z1301" s="4" t="s">
        <v>2924</v>
      </c>
      <c r="AA1301" s="10" t="s">
        <v>2924</v>
      </c>
      <c r="AB1301" s="10" t="s">
        <v>2924</v>
      </c>
      <c r="AC1301" s="4">
        <v>44.160705999999998</v>
      </c>
      <c r="AD1301" s="4">
        <v>141.73123859315589</v>
      </c>
      <c r="AE1301" s="4">
        <v>47.556520227563396</v>
      </c>
      <c r="AF1301" s="4" t="s">
        <v>2924</v>
      </c>
      <c r="AG1301" s="4" t="s">
        <v>2934</v>
      </c>
      <c r="AH1301" s="4" t="s">
        <v>2934</v>
      </c>
      <c r="AI1301" s="4">
        <v>3.08406</v>
      </c>
      <c r="AJ1301" s="4">
        <v>3.08406</v>
      </c>
    </row>
    <row r="1302" spans="1:36" x14ac:dyDescent="0.3">
      <c r="A1302" s="1" t="s">
        <v>1296</v>
      </c>
      <c r="B1302" s="2">
        <v>13433787</v>
      </c>
      <c r="C1302" s="3" t="s">
        <v>2919</v>
      </c>
      <c r="D1302" s="4">
        <v>3795.85076454</v>
      </c>
      <c r="E1302" s="3" t="s">
        <v>2920</v>
      </c>
      <c r="F1302" s="3" t="s">
        <v>2921</v>
      </c>
      <c r="G1302" s="3" t="s">
        <v>2941</v>
      </c>
      <c r="H1302" s="3" t="s">
        <v>2941</v>
      </c>
      <c r="I1302" s="3" t="s">
        <v>2942</v>
      </c>
      <c r="J1302" s="4">
        <v>-37.656702000000003</v>
      </c>
      <c r="K1302" s="4">
        <v>-11.529251</v>
      </c>
      <c r="L1302" s="4">
        <v>-1.184563</v>
      </c>
      <c r="M1302" s="4">
        <v>-1.598174</v>
      </c>
      <c r="N1302" s="4" t="s">
        <v>2924</v>
      </c>
      <c r="O1302" s="4" t="s">
        <v>2924</v>
      </c>
      <c r="P1302" s="4">
        <v>8.4399479999999993</v>
      </c>
      <c r="Q1302" s="4" t="s">
        <v>2924</v>
      </c>
      <c r="R1302" s="4" t="s">
        <v>2924</v>
      </c>
      <c r="S1302" s="3" t="s">
        <v>5039</v>
      </c>
      <c r="T1302" s="4">
        <v>25.86</v>
      </c>
      <c r="U1302" s="4">
        <v>3795.85076454</v>
      </c>
      <c r="V1302" s="10">
        <v>3322.956764</v>
      </c>
      <c r="W1302" s="4">
        <v>0</v>
      </c>
      <c r="X1302" s="4">
        <v>45.58</v>
      </c>
      <c r="Y1302" s="4">
        <v>24.61</v>
      </c>
      <c r="Z1302" s="4" t="s">
        <v>2924</v>
      </c>
      <c r="AA1302" s="10" t="s">
        <v>2924</v>
      </c>
      <c r="AB1302" s="10" t="s">
        <v>2924</v>
      </c>
      <c r="AC1302" s="4" t="s">
        <v>2934</v>
      </c>
      <c r="AD1302" s="4" t="s">
        <v>2934</v>
      </c>
      <c r="AE1302" s="4" t="s">
        <v>2934</v>
      </c>
      <c r="AF1302" s="4" t="s">
        <v>2924</v>
      </c>
      <c r="AG1302" s="4" t="s">
        <v>2924</v>
      </c>
      <c r="AH1302" s="4" t="s">
        <v>2924</v>
      </c>
      <c r="AI1302" s="4">
        <v>8.4399479999999993</v>
      </c>
      <c r="AJ1302" s="4">
        <v>8.4399479999999993</v>
      </c>
    </row>
    <row r="1303" spans="1:36" x14ac:dyDescent="0.3">
      <c r="A1303" s="1" t="s">
        <v>1719</v>
      </c>
      <c r="B1303" s="2">
        <v>4133530</v>
      </c>
      <c r="C1303" s="3" t="s">
        <v>2919</v>
      </c>
      <c r="D1303" s="4">
        <v>99919.890501839996</v>
      </c>
      <c r="E1303" s="3" t="s">
        <v>2945</v>
      </c>
      <c r="F1303" s="3" t="s">
        <v>2990</v>
      </c>
      <c r="G1303" s="3" t="s">
        <v>2990</v>
      </c>
      <c r="H1303" s="3" t="s">
        <v>3029</v>
      </c>
      <c r="I1303" s="3" t="s">
        <v>3030</v>
      </c>
      <c r="J1303" s="18">
        <v>4.1970169999999998</v>
      </c>
      <c r="K1303" s="18">
        <v>-0.85808600000000002</v>
      </c>
      <c r="L1303" s="18">
        <v>-8.3867030000000007</v>
      </c>
      <c r="M1303" s="18">
        <v>-12.078049</v>
      </c>
      <c r="N1303" s="4" t="s">
        <v>2934</v>
      </c>
      <c r="O1303" s="4" t="s">
        <v>2934</v>
      </c>
      <c r="P1303" s="4" t="s">
        <v>2934</v>
      </c>
      <c r="Q1303" s="4" t="s">
        <v>2934</v>
      </c>
      <c r="R1303" s="4" t="s">
        <v>2934</v>
      </c>
      <c r="S1303" s="3" t="s">
        <v>5462</v>
      </c>
      <c r="T1303" s="4">
        <v>90.12</v>
      </c>
      <c r="U1303" s="4">
        <v>99919.890501839996</v>
      </c>
      <c r="V1303" s="10">
        <v>105618.890501</v>
      </c>
      <c r="W1303" s="4">
        <v>0.51043053706169605</v>
      </c>
      <c r="X1303" s="18">
        <v>157.535</v>
      </c>
      <c r="Y1303" s="18">
        <v>79.150000000000006</v>
      </c>
      <c r="Z1303" s="4" t="s">
        <v>2934</v>
      </c>
      <c r="AA1303" s="10">
        <v>11.4994449335</v>
      </c>
      <c r="AB1303" s="10">
        <v>13.0064685965</v>
      </c>
      <c r="AC1303" s="4" t="s">
        <v>2934</v>
      </c>
      <c r="AD1303" s="4">
        <v>2.8466458164963999</v>
      </c>
      <c r="AE1303" s="4">
        <v>3.0155458259736001</v>
      </c>
      <c r="AF1303" s="4" t="s">
        <v>2934</v>
      </c>
      <c r="AG1303" s="4">
        <v>5.1484743319730999</v>
      </c>
      <c r="AH1303" s="4">
        <v>5.9918287322318999</v>
      </c>
      <c r="AI1303" s="4" t="s">
        <v>2934</v>
      </c>
      <c r="AJ1303" s="4" t="s">
        <v>2934</v>
      </c>
    </row>
    <row r="1304" spans="1:36" x14ac:dyDescent="0.3">
      <c r="A1304" s="1" t="s">
        <v>1298</v>
      </c>
      <c r="B1304" s="2">
        <v>8595858</v>
      </c>
      <c r="C1304" s="3" t="s">
        <v>2919</v>
      </c>
      <c r="D1304" s="4">
        <v>3246.2735610999998</v>
      </c>
      <c r="E1304" s="3" t="s">
        <v>2920</v>
      </c>
      <c r="F1304" s="3" t="s">
        <v>2960</v>
      </c>
      <c r="G1304" s="3" t="s">
        <v>2961</v>
      </c>
      <c r="H1304" s="3" t="s">
        <v>2962</v>
      </c>
      <c r="I1304" s="3" t="s">
        <v>2963</v>
      </c>
      <c r="J1304" s="4">
        <v>-15.614062000000001</v>
      </c>
      <c r="K1304" s="4">
        <v>26.945971</v>
      </c>
      <c r="L1304" s="4">
        <v>13.163265000000001</v>
      </c>
      <c r="M1304" s="4">
        <v>-0.25184400000000001</v>
      </c>
      <c r="N1304" s="4" t="s">
        <v>2924</v>
      </c>
      <c r="O1304" s="4" t="s">
        <v>2924</v>
      </c>
      <c r="P1304" s="4">
        <v>7.4529569999999996</v>
      </c>
      <c r="Q1304" s="4" t="s">
        <v>2924</v>
      </c>
      <c r="R1304" s="4">
        <v>36.527819000000001</v>
      </c>
      <c r="S1304" s="3" t="s">
        <v>5041</v>
      </c>
      <c r="T1304" s="4">
        <v>55.45</v>
      </c>
      <c r="U1304" s="4">
        <v>3246.2735610999998</v>
      </c>
      <c r="V1304" s="10">
        <v>3167.4595610000001</v>
      </c>
      <c r="W1304" s="4">
        <v>0</v>
      </c>
      <c r="X1304" s="4">
        <v>66.61</v>
      </c>
      <c r="Y1304" s="4">
        <v>36.729999999999997</v>
      </c>
      <c r="Z1304" s="4" t="s">
        <v>2924</v>
      </c>
      <c r="AA1304" s="10" t="s">
        <v>2924</v>
      </c>
      <c r="AB1304" s="10" t="s">
        <v>2924</v>
      </c>
      <c r="AC1304" s="4">
        <v>5.513439</v>
      </c>
      <c r="AD1304" s="4">
        <v>4.6422845945119997</v>
      </c>
      <c r="AE1304" s="4">
        <v>5.2541246624379001</v>
      </c>
      <c r="AF1304" s="4" t="s">
        <v>2924</v>
      </c>
      <c r="AG1304" s="4" t="s">
        <v>2924</v>
      </c>
      <c r="AH1304" s="4" t="s">
        <v>2924</v>
      </c>
      <c r="AI1304" s="4">
        <v>7.4529569999999996</v>
      </c>
      <c r="AJ1304" s="4">
        <v>41.754517999999997</v>
      </c>
    </row>
    <row r="1305" spans="1:36" x14ac:dyDescent="0.3">
      <c r="A1305" s="1" t="s">
        <v>1299</v>
      </c>
      <c r="B1305" s="2">
        <v>4810794</v>
      </c>
      <c r="C1305" s="3" t="s">
        <v>2919</v>
      </c>
      <c r="D1305" s="4">
        <v>13262.04314116</v>
      </c>
      <c r="E1305" s="3" t="s">
        <v>2920</v>
      </c>
      <c r="F1305" s="3" t="s">
        <v>2921</v>
      </c>
      <c r="G1305" s="3" t="s">
        <v>2941</v>
      </c>
      <c r="H1305" s="3" t="s">
        <v>2941</v>
      </c>
      <c r="I1305" s="3" t="s">
        <v>2942</v>
      </c>
      <c r="J1305" s="4">
        <v>9.5306289999999994</v>
      </c>
      <c r="K1305" s="4">
        <v>4.7155459999999998</v>
      </c>
      <c r="L1305" s="4">
        <v>-3.1104859999999999</v>
      </c>
      <c r="M1305" s="4">
        <v>0.42304900000000001</v>
      </c>
      <c r="N1305" s="4" t="s">
        <v>2934</v>
      </c>
      <c r="O1305" s="4" t="s">
        <v>2924</v>
      </c>
      <c r="P1305" s="4">
        <v>4.1853109999999996</v>
      </c>
      <c r="Q1305" s="4">
        <v>129.676841</v>
      </c>
      <c r="R1305" s="4">
        <v>23.802734999999998</v>
      </c>
      <c r="S1305" s="3" t="s">
        <v>5042</v>
      </c>
      <c r="T1305" s="4">
        <v>68.84</v>
      </c>
      <c r="U1305" s="4">
        <v>13262.04314116</v>
      </c>
      <c r="V1305" s="10">
        <v>11523.862141</v>
      </c>
      <c r="W1305" s="4">
        <v>0</v>
      </c>
      <c r="X1305" s="4">
        <v>83.95</v>
      </c>
      <c r="Y1305" s="4">
        <v>50.349800000000002</v>
      </c>
      <c r="Z1305" s="4" t="s">
        <v>2934</v>
      </c>
      <c r="AA1305" s="10">
        <v>12.1614698348</v>
      </c>
      <c r="AB1305" s="10">
        <v>52.879002027799999</v>
      </c>
      <c r="AC1305" s="4">
        <v>2.8273450000000002</v>
      </c>
      <c r="AD1305" s="4">
        <v>2.5627928774231998</v>
      </c>
      <c r="AE1305" s="4">
        <v>2.7442245446159999</v>
      </c>
      <c r="AF1305" s="4">
        <v>129.676841</v>
      </c>
      <c r="AG1305" s="4">
        <v>10.2991150653886</v>
      </c>
      <c r="AH1305" s="4">
        <v>55.760120522461698</v>
      </c>
      <c r="AI1305" s="4">
        <v>4.1853109999999996</v>
      </c>
      <c r="AJ1305" s="4">
        <v>4.5835280000000003</v>
      </c>
    </row>
    <row r="1306" spans="1:36" x14ac:dyDescent="0.3">
      <c r="A1306" s="1" t="s">
        <v>1300</v>
      </c>
      <c r="B1306" s="2">
        <v>4235858</v>
      </c>
      <c r="C1306" s="3" t="s">
        <v>2935</v>
      </c>
      <c r="D1306" s="4">
        <v>4537.2350207400004</v>
      </c>
      <c r="E1306" s="3" t="s">
        <v>2976</v>
      </c>
      <c r="F1306" s="3" t="s">
        <v>2977</v>
      </c>
      <c r="G1306" s="3" t="s">
        <v>3127</v>
      </c>
      <c r="H1306" s="3" t="s">
        <v>3150</v>
      </c>
      <c r="I1306" s="3" t="s">
        <v>2979</v>
      </c>
      <c r="J1306" s="4">
        <v>32.393442999999998</v>
      </c>
      <c r="K1306" s="4">
        <v>-3.489484</v>
      </c>
      <c r="L1306" s="4">
        <v>-5.4332549999999999</v>
      </c>
      <c r="M1306" s="4">
        <v>-5.6542060000000003</v>
      </c>
      <c r="N1306" s="4" t="s">
        <v>2924</v>
      </c>
      <c r="O1306" s="4">
        <v>35.235602</v>
      </c>
      <c r="P1306" s="4">
        <v>1.352311</v>
      </c>
      <c r="Q1306" s="4">
        <v>19.919397</v>
      </c>
      <c r="R1306" s="4">
        <v>29.435998999999999</v>
      </c>
      <c r="S1306" s="3" t="s">
        <v>5043</v>
      </c>
      <c r="T1306" s="4">
        <v>20.190000000000001</v>
      </c>
      <c r="U1306" s="4">
        <v>4537.2350207400004</v>
      </c>
      <c r="V1306" s="10">
        <v>6925.0580200000004</v>
      </c>
      <c r="W1306" s="4">
        <v>3.1698860822189201</v>
      </c>
      <c r="X1306" s="4">
        <v>22.26</v>
      </c>
      <c r="Y1306" s="4">
        <v>14.074999999999999</v>
      </c>
      <c r="Z1306" s="4" t="s">
        <v>2924</v>
      </c>
      <c r="AA1306" s="10">
        <v>75.703037120299996</v>
      </c>
      <c r="AB1306" s="10">
        <v>74.091743119200004</v>
      </c>
      <c r="AC1306" s="4">
        <v>10.792915000000001</v>
      </c>
      <c r="AD1306" s="4">
        <v>10.3728161398169</v>
      </c>
      <c r="AE1306" s="4">
        <v>10.7890058007441</v>
      </c>
      <c r="AF1306" s="4">
        <v>19.919397</v>
      </c>
      <c r="AG1306" s="4">
        <v>18.7626610188595</v>
      </c>
      <c r="AH1306" s="4">
        <v>19.732834252106301</v>
      </c>
      <c r="AI1306" s="4">
        <v>1.352311</v>
      </c>
      <c r="AJ1306" s="4">
        <v>1.3527640000000001</v>
      </c>
    </row>
    <row r="1307" spans="1:36" x14ac:dyDescent="0.3">
      <c r="A1307" s="1" t="s">
        <v>1301</v>
      </c>
      <c r="B1307" s="2">
        <v>100325</v>
      </c>
      <c r="C1307" s="3" t="s">
        <v>2919</v>
      </c>
      <c r="D1307" s="4">
        <v>2805.3736656999999</v>
      </c>
      <c r="E1307" s="3" t="s">
        <v>2930</v>
      </c>
      <c r="F1307" s="3" t="s">
        <v>2931</v>
      </c>
      <c r="G1307" s="3" t="s">
        <v>2931</v>
      </c>
      <c r="H1307" s="3" t="s">
        <v>2932</v>
      </c>
      <c r="I1307" s="3" t="s">
        <v>2933</v>
      </c>
      <c r="J1307" s="4">
        <v>9.0964000000000003E-2</v>
      </c>
      <c r="K1307" s="4">
        <v>8.9618749999999991</v>
      </c>
      <c r="L1307" s="4">
        <v>-6.7645809999999997</v>
      </c>
      <c r="M1307" s="4">
        <v>-6.7514120000000002</v>
      </c>
      <c r="N1307" s="4">
        <v>14.352173913043501</v>
      </c>
      <c r="O1307" s="4">
        <v>12.816929</v>
      </c>
      <c r="P1307" s="4">
        <v>0.94203899999999996</v>
      </c>
      <c r="Q1307" s="4" t="s">
        <v>2934</v>
      </c>
      <c r="R1307" s="4" t="s">
        <v>2934</v>
      </c>
      <c r="S1307" s="3" t="s">
        <v>5044</v>
      </c>
      <c r="T1307" s="4">
        <v>66.02</v>
      </c>
      <c r="U1307" s="4">
        <v>2805.3736656999999</v>
      </c>
      <c r="V1307" s="10" t="s">
        <v>2934</v>
      </c>
      <c r="W1307" s="4">
        <v>3.45349893971524</v>
      </c>
      <c r="X1307" s="4">
        <v>77.23</v>
      </c>
      <c r="Y1307" s="4">
        <v>45.11</v>
      </c>
      <c r="Z1307" s="4">
        <v>14.352174</v>
      </c>
      <c r="AA1307" s="10">
        <v>13.3711392405</v>
      </c>
      <c r="AB1307" s="10">
        <v>14.6711111111</v>
      </c>
      <c r="AC1307" s="4" t="s">
        <v>2934</v>
      </c>
      <c r="AD1307" s="4" t="s">
        <v>2934</v>
      </c>
      <c r="AE1307" s="4" t="s">
        <v>2934</v>
      </c>
      <c r="AF1307" s="4" t="s">
        <v>2934</v>
      </c>
      <c r="AG1307" s="4" t="s">
        <v>2934</v>
      </c>
      <c r="AH1307" s="4" t="s">
        <v>2934</v>
      </c>
      <c r="AI1307" s="4">
        <v>0.94203899999999996</v>
      </c>
      <c r="AJ1307" s="4">
        <v>1.4176200000000001</v>
      </c>
    </row>
    <row r="1308" spans="1:36" x14ac:dyDescent="0.3">
      <c r="A1308" s="1" t="s">
        <v>1302</v>
      </c>
      <c r="B1308" s="2">
        <v>100319</v>
      </c>
      <c r="C1308" s="3" t="s">
        <v>2919</v>
      </c>
      <c r="D1308" s="4">
        <v>734.21790092000003</v>
      </c>
      <c r="E1308" s="3" t="s">
        <v>2930</v>
      </c>
      <c r="F1308" s="3" t="s">
        <v>2931</v>
      </c>
      <c r="G1308" s="3" t="s">
        <v>2931</v>
      </c>
      <c r="H1308" s="3" t="s">
        <v>2932</v>
      </c>
      <c r="I1308" s="3" t="s">
        <v>2933</v>
      </c>
      <c r="J1308" s="4">
        <v>33.561383999999997</v>
      </c>
      <c r="K1308" s="4">
        <v>3.6272489999999999</v>
      </c>
      <c r="L1308" s="4">
        <v>-5.206366</v>
      </c>
      <c r="M1308" s="4">
        <v>-7.4532530000000001</v>
      </c>
      <c r="N1308" s="4">
        <v>11.952380952381001</v>
      </c>
      <c r="O1308" s="4">
        <v>12.622126</v>
      </c>
      <c r="P1308" s="4">
        <v>1.6230199999999999</v>
      </c>
      <c r="Q1308" s="4" t="s">
        <v>2934</v>
      </c>
      <c r="R1308" s="4" t="s">
        <v>2934</v>
      </c>
      <c r="S1308" s="3" t="s">
        <v>5045</v>
      </c>
      <c r="T1308" s="4">
        <v>35.14</v>
      </c>
      <c r="U1308" s="4">
        <v>734.21790092000003</v>
      </c>
      <c r="V1308" s="10" t="s">
        <v>2934</v>
      </c>
      <c r="W1308" s="4">
        <v>2.7319294251565198</v>
      </c>
      <c r="X1308" s="4">
        <v>40.32</v>
      </c>
      <c r="Y1308" s="4">
        <v>22.53</v>
      </c>
      <c r="Z1308" s="4">
        <v>11.952381000000001</v>
      </c>
      <c r="AA1308" s="10">
        <v>11.540229885</v>
      </c>
      <c r="AB1308" s="10">
        <v>11.5973597359</v>
      </c>
      <c r="AC1308" s="4" t="s">
        <v>2934</v>
      </c>
      <c r="AD1308" s="4" t="s">
        <v>2934</v>
      </c>
      <c r="AE1308" s="4" t="s">
        <v>2934</v>
      </c>
      <c r="AF1308" s="4" t="s">
        <v>2934</v>
      </c>
      <c r="AG1308" s="4" t="s">
        <v>2934</v>
      </c>
      <c r="AH1308" s="4" t="s">
        <v>2934</v>
      </c>
      <c r="AI1308" s="4">
        <v>1.6230199999999999</v>
      </c>
      <c r="AJ1308" s="4">
        <v>1.7379690000000001</v>
      </c>
    </row>
    <row r="1309" spans="1:36" x14ac:dyDescent="0.3">
      <c r="A1309" s="1" t="s">
        <v>1303</v>
      </c>
      <c r="B1309" s="2">
        <v>4087983</v>
      </c>
      <c r="C1309" s="3" t="s">
        <v>2919</v>
      </c>
      <c r="D1309" s="4">
        <v>2497.7661790400002</v>
      </c>
      <c r="E1309" s="3" t="s">
        <v>2930</v>
      </c>
      <c r="F1309" s="3" t="s">
        <v>2931</v>
      </c>
      <c r="G1309" s="3" t="s">
        <v>2931</v>
      </c>
      <c r="H1309" s="3" t="s">
        <v>2932</v>
      </c>
      <c r="I1309" s="3" t="s">
        <v>2933</v>
      </c>
      <c r="J1309" s="4">
        <v>16.460587</v>
      </c>
      <c r="K1309" s="4">
        <v>2.4647290000000002</v>
      </c>
      <c r="L1309" s="4">
        <v>-4.4085000000000001</v>
      </c>
      <c r="M1309" s="4">
        <v>-8.2775409999999994</v>
      </c>
      <c r="N1309" s="4" t="s">
        <v>2924</v>
      </c>
      <c r="O1309" s="4">
        <v>59.156035000000003</v>
      </c>
      <c r="P1309" s="4">
        <v>1.2817350000000001</v>
      </c>
      <c r="Q1309" s="4" t="s">
        <v>2934</v>
      </c>
      <c r="R1309" s="4" t="s">
        <v>2934</v>
      </c>
      <c r="S1309" s="3" t="s">
        <v>5046</v>
      </c>
      <c r="T1309" s="4">
        <v>60.28</v>
      </c>
      <c r="U1309" s="4">
        <v>2497.7661790400002</v>
      </c>
      <c r="V1309" s="10" t="s">
        <v>2934</v>
      </c>
      <c r="W1309" s="4">
        <v>2.5215660252156602</v>
      </c>
      <c r="X1309" s="4">
        <v>68.66</v>
      </c>
      <c r="Y1309" s="4">
        <v>36.47</v>
      </c>
      <c r="Z1309" s="4" t="s">
        <v>2924</v>
      </c>
      <c r="AA1309" s="10">
        <v>17.157658042200001</v>
      </c>
      <c r="AB1309" s="10">
        <v>24.208835341299999</v>
      </c>
      <c r="AC1309" s="4" t="s">
        <v>2934</v>
      </c>
      <c r="AD1309" s="4" t="s">
        <v>2934</v>
      </c>
      <c r="AE1309" s="4" t="s">
        <v>2934</v>
      </c>
      <c r="AF1309" s="4" t="s">
        <v>2934</v>
      </c>
      <c r="AG1309" s="4" t="s">
        <v>2934</v>
      </c>
      <c r="AH1309" s="4" t="s">
        <v>2934</v>
      </c>
      <c r="AI1309" s="4">
        <v>1.2817350000000001</v>
      </c>
      <c r="AJ1309" s="4">
        <v>1.7453240000000001</v>
      </c>
    </row>
    <row r="1310" spans="1:36" x14ac:dyDescent="0.3">
      <c r="A1310" s="1" t="s">
        <v>1304</v>
      </c>
      <c r="B1310" s="2">
        <v>4189608</v>
      </c>
      <c r="C1310" s="3" t="s">
        <v>2919</v>
      </c>
      <c r="D1310" s="4">
        <v>1562.8953449999999</v>
      </c>
      <c r="E1310" s="3" t="s">
        <v>2945</v>
      </c>
      <c r="F1310" s="3" t="s">
        <v>3021</v>
      </c>
      <c r="G1310" s="3" t="s">
        <v>3022</v>
      </c>
      <c r="H1310" s="3" t="s">
        <v>3022</v>
      </c>
      <c r="I1310" s="3" t="s">
        <v>3023</v>
      </c>
      <c r="J1310" s="4">
        <v>38.947367999999997</v>
      </c>
      <c r="K1310" s="4">
        <v>-1.492537</v>
      </c>
      <c r="L1310" s="4">
        <v>-0.151286</v>
      </c>
      <c r="M1310" s="4">
        <v>0.15174499999999999</v>
      </c>
      <c r="N1310" s="4" t="s">
        <v>2924</v>
      </c>
      <c r="O1310" s="4">
        <v>76.744185999999999</v>
      </c>
      <c r="P1310" s="4">
        <v>11.660777</v>
      </c>
      <c r="Q1310" s="4">
        <v>71.400253000000006</v>
      </c>
      <c r="R1310" s="4">
        <v>19.379069999999999</v>
      </c>
      <c r="S1310" s="3" t="s">
        <v>5047</v>
      </c>
      <c r="T1310" s="4">
        <v>6.6</v>
      </c>
      <c r="U1310" s="4">
        <v>1562.8953449999999</v>
      </c>
      <c r="V1310" s="10">
        <v>2186.918345</v>
      </c>
      <c r="W1310" s="4">
        <v>0</v>
      </c>
      <c r="X1310" s="4">
        <v>6.92</v>
      </c>
      <c r="Y1310" s="5">
        <v>4.1749999999999998</v>
      </c>
      <c r="Z1310" s="4" t="s">
        <v>2924</v>
      </c>
      <c r="AA1310" s="10">
        <v>23.166023165999999</v>
      </c>
      <c r="AB1310" s="10" t="s">
        <v>2924</v>
      </c>
      <c r="AC1310" s="4">
        <v>1.500443</v>
      </c>
      <c r="AD1310" s="4">
        <v>1.3959262357886999</v>
      </c>
      <c r="AE1310" s="4">
        <v>1.5300466128929</v>
      </c>
      <c r="AF1310" s="4">
        <v>71.400253000000006</v>
      </c>
      <c r="AG1310" s="4">
        <v>21.760381542288599</v>
      </c>
      <c r="AH1310" s="4">
        <v>19.4716421048002</v>
      </c>
      <c r="AI1310" s="4">
        <v>11.660777</v>
      </c>
      <c r="AJ1310" s="4" t="s">
        <v>2924</v>
      </c>
    </row>
    <row r="1311" spans="1:36" x14ac:dyDescent="0.3">
      <c r="A1311" s="1" t="s">
        <v>1305</v>
      </c>
      <c r="B1311" s="2">
        <v>11210307</v>
      </c>
      <c r="C1311" s="3" t="s">
        <v>2935</v>
      </c>
      <c r="D1311" s="4">
        <v>8202.2470637999995</v>
      </c>
      <c r="E1311" s="3" t="s">
        <v>2945</v>
      </c>
      <c r="F1311" s="3" t="s">
        <v>2946</v>
      </c>
      <c r="G1311" s="3" t="s">
        <v>2947</v>
      </c>
      <c r="H1311" s="3" t="s">
        <v>2989</v>
      </c>
      <c r="I1311" s="3" t="s">
        <v>2949</v>
      </c>
      <c r="J1311" s="4">
        <v>-7.411238</v>
      </c>
      <c r="K1311" s="4">
        <v>5.4160130000000004</v>
      </c>
      <c r="L1311" s="4">
        <v>3.8669760000000002</v>
      </c>
      <c r="M1311" s="4">
        <v>0.149142</v>
      </c>
      <c r="N1311" s="4">
        <v>126.103286</v>
      </c>
      <c r="O1311" s="4">
        <v>22.271972999999999</v>
      </c>
      <c r="P1311" s="4">
        <v>3.4060359999999998</v>
      </c>
      <c r="Q1311" s="4">
        <v>29.262992000000001</v>
      </c>
      <c r="R1311" s="4">
        <v>21.803017000000001</v>
      </c>
      <c r="S1311" s="3" t="s">
        <v>5048</v>
      </c>
      <c r="T1311" s="4">
        <v>26.86</v>
      </c>
      <c r="U1311" s="4">
        <v>8202.2470637999995</v>
      </c>
      <c r="V1311" s="10">
        <v>8832.2440630000001</v>
      </c>
      <c r="W1311" s="4">
        <v>0</v>
      </c>
      <c r="X1311" s="4">
        <v>39.799999999999997</v>
      </c>
      <c r="Y1311" s="4">
        <v>22.074999999999999</v>
      </c>
      <c r="Z1311" s="4">
        <v>126.103286</v>
      </c>
      <c r="AA1311" s="10">
        <v>22.185512513399999</v>
      </c>
      <c r="AB1311" s="10">
        <v>24.289447745099999</v>
      </c>
      <c r="AC1311" s="4">
        <v>5.3306129999999996</v>
      </c>
      <c r="AD1311" s="4">
        <v>5.0498605997972996</v>
      </c>
      <c r="AE1311" s="4">
        <v>5.2911590147460998</v>
      </c>
      <c r="AF1311" s="4">
        <v>29.262992000000001</v>
      </c>
      <c r="AG1311" s="4">
        <v>14.6870720138858</v>
      </c>
      <c r="AH1311" s="4">
        <v>15.6853387478697</v>
      </c>
      <c r="AI1311" s="4">
        <v>3.4060359999999998</v>
      </c>
      <c r="AJ1311" s="4" t="s">
        <v>2924</v>
      </c>
    </row>
    <row r="1312" spans="1:36" x14ac:dyDescent="0.3">
      <c r="A1312" s="1" t="s">
        <v>1306</v>
      </c>
      <c r="B1312" s="2">
        <v>4380458</v>
      </c>
      <c r="C1312" s="3" t="s">
        <v>2935</v>
      </c>
      <c r="D1312" s="4">
        <v>37189.986486720001</v>
      </c>
      <c r="E1312" s="3" t="s">
        <v>2936</v>
      </c>
      <c r="F1312" s="3" t="s">
        <v>2937</v>
      </c>
      <c r="G1312" s="3" t="s">
        <v>3044</v>
      </c>
      <c r="H1312" s="3" t="s">
        <v>3066</v>
      </c>
      <c r="I1312" s="3" t="s">
        <v>3427</v>
      </c>
      <c r="J1312" s="4">
        <v>20.658995999999998</v>
      </c>
      <c r="K1312" s="4">
        <v>-4.6398679999999999</v>
      </c>
      <c r="L1312" s="4">
        <v>-10.503346000000001</v>
      </c>
      <c r="M1312" s="4">
        <v>-8.7240359999999999</v>
      </c>
      <c r="N1312" s="4">
        <v>46.14</v>
      </c>
      <c r="O1312" s="4">
        <v>28.481480999999999</v>
      </c>
      <c r="P1312" s="4">
        <v>3.6252209999999998</v>
      </c>
      <c r="Q1312" s="4">
        <v>21.044172</v>
      </c>
      <c r="R1312" s="4">
        <v>36.582197999999998</v>
      </c>
      <c r="S1312" s="3" t="s">
        <v>5049</v>
      </c>
      <c r="T1312" s="4">
        <v>92.28</v>
      </c>
      <c r="U1312" s="4">
        <v>37189.986486720001</v>
      </c>
      <c r="V1312" s="10">
        <v>40763.086486</v>
      </c>
      <c r="W1312" s="4">
        <v>8.66926744690074E-2</v>
      </c>
      <c r="X1312" s="4">
        <v>106.03</v>
      </c>
      <c r="Y1312" s="4">
        <v>74.010000000000005</v>
      </c>
      <c r="Z1312" s="4">
        <v>46.14</v>
      </c>
      <c r="AA1312" s="10">
        <v>26.950147483999999</v>
      </c>
      <c r="AB1312" s="10">
        <v>27.967111065299999</v>
      </c>
      <c r="AC1312" s="4">
        <v>5.6949180000000004</v>
      </c>
      <c r="AD1312" s="4">
        <v>5.3639701909006003</v>
      </c>
      <c r="AE1312" s="4">
        <v>5.6126432060541998</v>
      </c>
      <c r="AF1312" s="4">
        <v>21.044172</v>
      </c>
      <c r="AG1312" s="4">
        <v>18.861932587208202</v>
      </c>
      <c r="AH1312" s="4">
        <v>20.114684440016699</v>
      </c>
      <c r="AI1312" s="4">
        <v>3.6252209999999998</v>
      </c>
      <c r="AJ1312" s="4" t="s">
        <v>2924</v>
      </c>
    </row>
    <row r="1313" spans="1:36" x14ac:dyDescent="0.3">
      <c r="A1313" s="1" t="s">
        <v>1307</v>
      </c>
      <c r="B1313" s="2">
        <v>4986155</v>
      </c>
      <c r="C1313" s="3" t="s">
        <v>2935</v>
      </c>
      <c r="D1313" s="4">
        <v>1483.0436064</v>
      </c>
      <c r="E1313" s="3" t="s">
        <v>3031</v>
      </c>
      <c r="F1313" s="3" t="s">
        <v>3031</v>
      </c>
      <c r="G1313" s="3" t="s">
        <v>3032</v>
      </c>
      <c r="H1313" s="3" t="s">
        <v>3068</v>
      </c>
      <c r="I1313" s="3" t="s">
        <v>3411</v>
      </c>
      <c r="J1313" s="4">
        <v>-14.68005</v>
      </c>
      <c r="K1313" s="4">
        <v>1.898102</v>
      </c>
      <c r="L1313" s="4">
        <v>-11.764706</v>
      </c>
      <c r="M1313" s="4">
        <v>-10.975344</v>
      </c>
      <c r="N1313" s="4" t="s">
        <v>2924</v>
      </c>
      <c r="O1313" s="4">
        <v>52.107280000000003</v>
      </c>
      <c r="P1313" s="4">
        <v>6.9129110000000003</v>
      </c>
      <c r="Q1313" s="4">
        <v>8.0202709999999993</v>
      </c>
      <c r="R1313" s="4">
        <v>9.7965809999999998</v>
      </c>
      <c r="S1313" s="3" t="s">
        <v>5050</v>
      </c>
      <c r="T1313" s="4">
        <v>40.799999999999997</v>
      </c>
      <c r="U1313" s="4">
        <v>1483.0436064</v>
      </c>
      <c r="V1313" s="10">
        <v>2905.5436060000002</v>
      </c>
      <c r="W1313" s="4">
        <v>0</v>
      </c>
      <c r="X1313" s="4">
        <v>56.295000000000002</v>
      </c>
      <c r="Y1313" s="4">
        <v>30.8995</v>
      </c>
      <c r="Z1313" s="4" t="s">
        <v>2924</v>
      </c>
      <c r="AA1313" s="10">
        <v>10.9018036072</v>
      </c>
      <c r="AB1313" s="10">
        <v>14.6236559139</v>
      </c>
      <c r="AC1313" s="4">
        <v>1.964134</v>
      </c>
      <c r="AD1313" s="4">
        <v>1.9901665166614999</v>
      </c>
      <c r="AE1313" s="4">
        <v>2.0519375748587998</v>
      </c>
      <c r="AF1313" s="4">
        <v>8.0202709999999993</v>
      </c>
      <c r="AG1313" s="4">
        <v>7.6014926119727999</v>
      </c>
      <c r="AH1313" s="4">
        <v>8.1501924431978008</v>
      </c>
      <c r="AI1313" s="4">
        <v>6.9129110000000003</v>
      </c>
      <c r="AJ1313" s="4" t="s">
        <v>2924</v>
      </c>
    </row>
    <row r="1314" spans="1:36" x14ac:dyDescent="0.3">
      <c r="A1314" s="1" t="s">
        <v>1308</v>
      </c>
      <c r="B1314" s="2">
        <v>3009783</v>
      </c>
      <c r="C1314" s="3" t="s">
        <v>2919</v>
      </c>
      <c r="D1314" s="4">
        <v>1260.0869038400001</v>
      </c>
      <c r="E1314" s="3" t="s">
        <v>3006</v>
      </c>
      <c r="F1314" s="3" t="s">
        <v>3070</v>
      </c>
      <c r="G1314" s="3" t="s">
        <v>3070</v>
      </c>
      <c r="H1314" s="3" t="s">
        <v>3071</v>
      </c>
      <c r="I1314" s="3" t="s">
        <v>3489</v>
      </c>
      <c r="J1314" s="4">
        <v>-22.236549</v>
      </c>
      <c r="K1314" s="4">
        <v>-9.1730560000000008</v>
      </c>
      <c r="L1314" s="4">
        <v>-4.4917939999999996</v>
      </c>
      <c r="M1314" s="4">
        <v>-4.1329479999999998</v>
      </c>
      <c r="N1314" s="4">
        <v>7.8976189999999997</v>
      </c>
      <c r="O1314" s="4">
        <v>12.706378000000001</v>
      </c>
      <c r="P1314" s="4">
        <v>0.81095300000000003</v>
      </c>
      <c r="Q1314" s="4">
        <v>4.3956369999999998</v>
      </c>
      <c r="R1314" s="4">
        <v>17.202151000000001</v>
      </c>
      <c r="S1314" s="3" t="s">
        <v>5051</v>
      </c>
      <c r="T1314" s="4">
        <v>66.34</v>
      </c>
      <c r="U1314" s="4">
        <v>1260.0869038400001</v>
      </c>
      <c r="V1314" s="10">
        <v>1480.9747629999999</v>
      </c>
      <c r="W1314" s="4">
        <v>0.99487488694603599</v>
      </c>
      <c r="X1314" s="4">
        <v>89.590599999999995</v>
      </c>
      <c r="Y1314" s="4">
        <v>59.73</v>
      </c>
      <c r="Z1314" s="4">
        <v>7.8976189999999997</v>
      </c>
      <c r="AA1314" s="10">
        <v>9.7232558138999998</v>
      </c>
      <c r="AB1314" s="10">
        <v>9.7232558138999998</v>
      </c>
      <c r="AC1314" s="4">
        <v>0.25415399999999999</v>
      </c>
      <c r="AD1314" s="4">
        <v>0.36756372805190002</v>
      </c>
      <c r="AE1314" s="4">
        <v>0.36756372805190002</v>
      </c>
      <c r="AF1314" s="4">
        <v>4.3956369999999998</v>
      </c>
      <c r="AG1314" s="4">
        <v>5.8552494981549996</v>
      </c>
      <c r="AH1314" s="4">
        <v>5.8552494981549996</v>
      </c>
      <c r="AI1314" s="4">
        <v>0.81095300000000003</v>
      </c>
      <c r="AJ1314" s="4">
        <v>0.81095300000000003</v>
      </c>
    </row>
    <row r="1315" spans="1:36" x14ac:dyDescent="0.3">
      <c r="A1315" s="1" t="s">
        <v>1309</v>
      </c>
      <c r="B1315" s="2">
        <v>4068983</v>
      </c>
      <c r="C1315" s="3" t="s">
        <v>2935</v>
      </c>
      <c r="D1315" s="4">
        <v>4668.3325502799999</v>
      </c>
      <c r="E1315" s="3" t="s">
        <v>2945</v>
      </c>
      <c r="F1315" s="3" t="s">
        <v>3021</v>
      </c>
      <c r="G1315" s="3" t="s">
        <v>3027</v>
      </c>
      <c r="H1315" s="3" t="s">
        <v>3184</v>
      </c>
      <c r="I1315" s="3" t="s">
        <v>3319</v>
      </c>
      <c r="J1315" s="4">
        <v>-19.186992</v>
      </c>
      <c r="K1315" s="4">
        <v>-19.186992</v>
      </c>
      <c r="L1315" s="4">
        <v>-9.1822750000000006</v>
      </c>
      <c r="M1315" s="4">
        <v>-5.7819909999999997</v>
      </c>
      <c r="N1315" s="4">
        <v>13.921569</v>
      </c>
      <c r="O1315" s="4" t="s">
        <v>2924</v>
      </c>
      <c r="P1315" s="4">
        <v>1.2233849999999999</v>
      </c>
      <c r="Q1315" s="4">
        <v>6.2731089999999998</v>
      </c>
      <c r="R1315" s="4">
        <v>14.414505999999999</v>
      </c>
      <c r="S1315" s="3" t="s">
        <v>5052</v>
      </c>
      <c r="T1315" s="4">
        <v>19.88</v>
      </c>
      <c r="U1315" s="4">
        <v>4668.3325502799999</v>
      </c>
      <c r="V1315" s="10">
        <v>8120.6425499999996</v>
      </c>
      <c r="W1315" s="4">
        <v>0</v>
      </c>
      <c r="X1315" s="4">
        <v>25.69</v>
      </c>
      <c r="Y1315" s="4">
        <v>19.190000000000001</v>
      </c>
      <c r="Z1315" s="4">
        <v>13.921569</v>
      </c>
      <c r="AA1315" s="10">
        <v>6.4587394410999996</v>
      </c>
      <c r="AB1315" s="10" t="s">
        <v>2934</v>
      </c>
      <c r="AC1315" s="4">
        <v>0.17039199999999999</v>
      </c>
      <c r="AD1315" s="4">
        <v>0.16498839675800001</v>
      </c>
      <c r="AE1315" s="4">
        <v>0.1696629318557</v>
      </c>
      <c r="AF1315" s="4">
        <v>6.2731089999999998</v>
      </c>
      <c r="AG1315" s="4">
        <v>5.8684877316034996</v>
      </c>
      <c r="AH1315" s="4">
        <v>6.2582894002013996</v>
      </c>
      <c r="AI1315" s="4">
        <v>1.2233849999999999</v>
      </c>
      <c r="AJ1315" s="4">
        <v>2.2686289999999998</v>
      </c>
    </row>
    <row r="1316" spans="1:36" x14ac:dyDescent="0.3">
      <c r="A1316" s="1" t="s">
        <v>1310</v>
      </c>
      <c r="B1316" s="2">
        <v>4059483</v>
      </c>
      <c r="C1316" s="3" t="s">
        <v>2935</v>
      </c>
      <c r="D1316" s="4">
        <v>9004.1331660800006</v>
      </c>
      <c r="E1316" s="3" t="s">
        <v>3006</v>
      </c>
      <c r="F1316" s="3" t="s">
        <v>3007</v>
      </c>
      <c r="G1316" s="3" t="s">
        <v>3008</v>
      </c>
      <c r="H1316" s="3" t="s">
        <v>3170</v>
      </c>
      <c r="I1316" s="3" t="s">
        <v>3516</v>
      </c>
      <c r="J1316" s="4">
        <v>27.328849000000002</v>
      </c>
      <c r="K1316" s="4">
        <v>2.3781300000000001</v>
      </c>
      <c r="L1316" s="4">
        <v>-2.922374</v>
      </c>
      <c r="M1316" s="5">
        <v>-4.2408700000000001</v>
      </c>
      <c r="N1316" s="4">
        <v>13.47275</v>
      </c>
      <c r="O1316" s="4">
        <v>7.8383440000000002</v>
      </c>
      <c r="P1316" s="4">
        <v>2.2775069999999999</v>
      </c>
      <c r="Q1316" s="4">
        <v>7.9129420000000001</v>
      </c>
      <c r="R1316" s="4">
        <v>9.6624409999999994</v>
      </c>
      <c r="S1316" s="3" t="s">
        <v>5053</v>
      </c>
      <c r="T1316" s="4">
        <v>138.19</v>
      </c>
      <c r="U1316" s="4">
        <v>9004.1331660800006</v>
      </c>
      <c r="V1316" s="10">
        <v>9986.1331659999996</v>
      </c>
      <c r="W1316" s="4">
        <v>2.3156523626890499</v>
      </c>
      <c r="X1316" s="4">
        <v>155.44</v>
      </c>
      <c r="Y1316" s="5">
        <v>106.03</v>
      </c>
      <c r="Z1316" s="4">
        <v>13.47275</v>
      </c>
      <c r="AA1316" s="10">
        <v>12.5284448917</v>
      </c>
      <c r="AB1316" s="10">
        <v>13.126810172700001</v>
      </c>
      <c r="AC1316" s="4">
        <v>1.3224910000000001</v>
      </c>
      <c r="AD1316" s="4">
        <v>1.2986910531392999</v>
      </c>
      <c r="AE1316" s="4">
        <v>1.3365235346363</v>
      </c>
      <c r="AF1316" s="4">
        <v>7.9129420000000001</v>
      </c>
      <c r="AG1316" s="4">
        <v>7.7488129723301</v>
      </c>
      <c r="AH1316" s="4">
        <v>8.2228085992665996</v>
      </c>
      <c r="AI1316" s="4">
        <v>2.2775069999999999</v>
      </c>
      <c r="AJ1316" s="4">
        <v>3.3884219999999998</v>
      </c>
    </row>
    <row r="1317" spans="1:36" x14ac:dyDescent="0.3">
      <c r="A1317" s="1" t="s">
        <v>1311</v>
      </c>
      <c r="B1317" s="2">
        <v>5194153</v>
      </c>
      <c r="C1317" s="3" t="s">
        <v>2919</v>
      </c>
      <c r="D1317" s="4">
        <v>1445.2944841999999</v>
      </c>
      <c r="E1317" s="3" t="s">
        <v>2920</v>
      </c>
      <c r="F1317" s="3" t="s">
        <v>2960</v>
      </c>
      <c r="G1317" s="3" t="s">
        <v>2961</v>
      </c>
      <c r="H1317" s="3" t="s">
        <v>2962</v>
      </c>
      <c r="I1317" s="3" t="s">
        <v>2963</v>
      </c>
      <c r="J1317" s="4">
        <v>-24.823944000000001</v>
      </c>
      <c r="K1317" s="4">
        <v>-1.9517800000000001</v>
      </c>
      <c r="L1317" s="4">
        <v>-6.3596490000000001</v>
      </c>
      <c r="M1317" s="4">
        <v>-6.4622130000000002</v>
      </c>
      <c r="N1317" s="4">
        <v>9.2977679999999996</v>
      </c>
      <c r="O1317" s="4">
        <v>8.7321059999999999</v>
      </c>
      <c r="P1317" s="4">
        <v>1.785304</v>
      </c>
      <c r="Q1317" s="4">
        <v>5.4929550000000003</v>
      </c>
      <c r="R1317" s="4">
        <v>7.9265489999999996</v>
      </c>
      <c r="S1317" s="3" t="s">
        <v>5054</v>
      </c>
      <c r="T1317" s="4">
        <v>17.079999999999998</v>
      </c>
      <c r="U1317" s="4">
        <v>1445.2944841999999</v>
      </c>
      <c r="V1317" s="10">
        <v>765.72348399999998</v>
      </c>
      <c r="W1317" s="4">
        <v>0</v>
      </c>
      <c r="X1317" s="4">
        <v>26.8</v>
      </c>
      <c r="Y1317" s="4">
        <v>14.87</v>
      </c>
      <c r="Z1317" s="4">
        <v>9.2977679999999996</v>
      </c>
      <c r="AA1317" s="10">
        <v>8.0955540808999995</v>
      </c>
      <c r="AB1317" s="10">
        <v>8.8458909074999994</v>
      </c>
      <c r="AC1317" s="4">
        <v>1.807034</v>
      </c>
      <c r="AD1317" s="4">
        <v>1.8176803672566</v>
      </c>
      <c r="AE1317" s="4">
        <v>1.8622225772909999</v>
      </c>
      <c r="AF1317" s="4">
        <v>5.4929550000000003</v>
      </c>
      <c r="AG1317" s="4">
        <v>5.0328137278486</v>
      </c>
      <c r="AH1317" s="4">
        <v>5.4447870163056002</v>
      </c>
      <c r="AI1317" s="4">
        <v>1.785304</v>
      </c>
      <c r="AJ1317" s="4">
        <v>1.785304</v>
      </c>
    </row>
    <row r="1318" spans="1:36" x14ac:dyDescent="0.3">
      <c r="A1318" s="1" t="s">
        <v>1270</v>
      </c>
      <c r="B1318" s="2">
        <v>4158666</v>
      </c>
      <c r="C1318" s="3" t="s">
        <v>2919</v>
      </c>
      <c r="D1318" s="4">
        <v>1993.14019035</v>
      </c>
      <c r="E1318" s="3" t="s">
        <v>2936</v>
      </c>
      <c r="F1318" s="3" t="s">
        <v>2966</v>
      </c>
      <c r="G1318" s="3" t="s">
        <v>3082</v>
      </c>
      <c r="H1318" s="3" t="s">
        <v>3118</v>
      </c>
      <c r="I1318" s="3" t="s">
        <v>3308</v>
      </c>
      <c r="J1318" s="10">
        <v>21.355359</v>
      </c>
      <c r="K1318" s="10">
        <v>10.312075999999999</v>
      </c>
      <c r="L1318" s="10">
        <v>1.1529529999999999</v>
      </c>
      <c r="M1318" s="10">
        <v>1.0691200000000001</v>
      </c>
      <c r="N1318" s="4">
        <v>26.980087999999999</v>
      </c>
      <c r="O1318" s="4">
        <v>20.753914000000002</v>
      </c>
      <c r="P1318" s="4">
        <v>3.8102230000000001</v>
      </c>
      <c r="Q1318" s="4">
        <v>13.874243</v>
      </c>
      <c r="R1318" s="4">
        <v>27.811661000000001</v>
      </c>
      <c r="S1318" s="3" t="s">
        <v>5013</v>
      </c>
      <c r="T1318" s="4">
        <v>121.95</v>
      </c>
      <c r="U1318" s="4">
        <v>1993.14019035</v>
      </c>
      <c r="V1318" s="10">
        <v>2461.4571900000001</v>
      </c>
      <c r="W1318" s="4">
        <v>0</v>
      </c>
      <c r="X1318" s="5">
        <v>131.06</v>
      </c>
      <c r="Y1318" s="4">
        <v>84.26</v>
      </c>
      <c r="Z1318" s="4">
        <v>26.980087999999999</v>
      </c>
      <c r="AA1318" s="10">
        <v>18.4702764104</v>
      </c>
      <c r="AB1318" s="10">
        <v>19.975429975400001</v>
      </c>
      <c r="AC1318" s="4">
        <v>1.7130430000000001</v>
      </c>
      <c r="AD1318" s="4">
        <v>1.5608753495543</v>
      </c>
      <c r="AE1318" s="4">
        <v>1.6650573470537999</v>
      </c>
      <c r="AF1318" s="4">
        <v>13.874243</v>
      </c>
      <c r="AG1318" s="4">
        <v>11.4743620115794</v>
      </c>
      <c r="AH1318" s="4">
        <v>12.5622205125261</v>
      </c>
      <c r="AI1318" s="4">
        <v>3.8102230000000001</v>
      </c>
      <c r="AJ1318" s="4" t="s">
        <v>2924</v>
      </c>
    </row>
    <row r="1319" spans="1:36" x14ac:dyDescent="0.3">
      <c r="A1319" s="1" t="s">
        <v>1313</v>
      </c>
      <c r="B1319" s="2">
        <v>4985857</v>
      </c>
      <c r="C1319" s="3" t="s">
        <v>2919</v>
      </c>
      <c r="D1319" s="4">
        <v>2736.3424971600002</v>
      </c>
      <c r="E1319" s="3" t="s">
        <v>3031</v>
      </c>
      <c r="F1319" s="3" t="s">
        <v>3031</v>
      </c>
      <c r="G1319" s="3" t="s">
        <v>3032</v>
      </c>
      <c r="H1319" s="3" t="s">
        <v>3068</v>
      </c>
      <c r="I1319" s="3" t="s">
        <v>3069</v>
      </c>
      <c r="J1319" s="4">
        <v>-11.445637</v>
      </c>
      <c r="K1319" s="4">
        <v>-1.9921390000000001</v>
      </c>
      <c r="L1319" s="4">
        <v>-7.2219870000000004</v>
      </c>
      <c r="M1319" s="4">
        <v>-5.3081310000000004</v>
      </c>
      <c r="N1319" s="4">
        <v>19.146597</v>
      </c>
      <c r="O1319" s="4">
        <v>16.219691999999998</v>
      </c>
      <c r="P1319" s="4">
        <v>2.2007140000000001</v>
      </c>
      <c r="Q1319" s="4">
        <v>9.2464569999999995</v>
      </c>
      <c r="R1319" s="4">
        <v>17.027813999999999</v>
      </c>
      <c r="S1319" s="3" t="s">
        <v>5056</v>
      </c>
      <c r="T1319" s="4">
        <v>109.71</v>
      </c>
      <c r="U1319" s="4">
        <v>2736.3424971600002</v>
      </c>
      <c r="V1319" s="10">
        <v>2482.442497</v>
      </c>
      <c r="W1319" s="4">
        <v>1.4401604229331899</v>
      </c>
      <c r="X1319" s="4">
        <v>133.70500000000001</v>
      </c>
      <c r="Y1319" s="4">
        <v>103.97</v>
      </c>
      <c r="Z1319" s="4">
        <v>19.146597</v>
      </c>
      <c r="AA1319" s="10">
        <v>18.796580259300001</v>
      </c>
      <c r="AB1319" s="10">
        <v>18.6687358657</v>
      </c>
      <c r="AC1319" s="4">
        <v>1.3251710000000001</v>
      </c>
      <c r="AD1319" s="4">
        <v>1.3464460036882</v>
      </c>
      <c r="AE1319" s="4">
        <v>1.3595968083475001</v>
      </c>
      <c r="AF1319" s="4">
        <v>9.2464569999999995</v>
      </c>
      <c r="AG1319" s="4">
        <v>11.229382340261999</v>
      </c>
      <c r="AH1319" s="4">
        <v>11.2821202905942</v>
      </c>
      <c r="AI1319" s="4">
        <v>2.2007140000000001</v>
      </c>
      <c r="AJ1319" s="4">
        <v>3.4746939999999999</v>
      </c>
    </row>
    <row r="1320" spans="1:36" x14ac:dyDescent="0.3">
      <c r="A1320" s="1" t="s">
        <v>1314</v>
      </c>
      <c r="B1320" s="2">
        <v>4835257</v>
      </c>
      <c r="C1320" s="3" t="s">
        <v>2935</v>
      </c>
      <c r="D1320" s="4">
        <v>2086.9228187799999</v>
      </c>
      <c r="E1320" s="3" t="s">
        <v>2976</v>
      </c>
      <c r="F1320" s="3" t="s">
        <v>2977</v>
      </c>
      <c r="G1320" s="3" t="s">
        <v>3137</v>
      </c>
      <c r="H1320" s="3" t="s">
        <v>3137</v>
      </c>
      <c r="I1320" s="3" t="s">
        <v>3383</v>
      </c>
      <c r="J1320" s="4">
        <v>-26.881080000000001</v>
      </c>
      <c r="K1320" s="4">
        <v>-45.400638000000001</v>
      </c>
      <c r="L1320" s="4">
        <v>-30.047483</v>
      </c>
      <c r="M1320" s="4">
        <v>-29.660046000000001</v>
      </c>
      <c r="N1320" s="4">
        <v>13.106761565836299</v>
      </c>
      <c r="O1320" s="4">
        <v>7.817043</v>
      </c>
      <c r="P1320" s="4">
        <v>1.085294</v>
      </c>
      <c r="Q1320" s="4">
        <v>9.1780969999999993</v>
      </c>
      <c r="R1320" s="4">
        <v>12.089854000000001</v>
      </c>
      <c r="S1320" s="3" t="s">
        <v>5057</v>
      </c>
      <c r="T1320" s="5">
        <v>73.66</v>
      </c>
      <c r="U1320" s="4">
        <v>2086.9228187799999</v>
      </c>
      <c r="V1320" s="10">
        <v>2262.0888180000002</v>
      </c>
      <c r="W1320" s="4">
        <v>10.317675807765401</v>
      </c>
      <c r="X1320" s="4">
        <v>138.35</v>
      </c>
      <c r="Y1320" s="4">
        <v>70.88</v>
      </c>
      <c r="Z1320" s="4">
        <v>13.13715</v>
      </c>
      <c r="AA1320" s="10">
        <v>14.2682808716</v>
      </c>
      <c r="AB1320" s="10">
        <v>13.350249206999999</v>
      </c>
      <c r="AC1320" s="4">
        <v>7.275258</v>
      </c>
      <c r="AD1320" s="4">
        <v>7.4296927013197003</v>
      </c>
      <c r="AE1320" s="4">
        <v>7.3655460253662</v>
      </c>
      <c r="AF1320" s="4">
        <v>9.1780969999999993</v>
      </c>
      <c r="AG1320" s="4">
        <v>9.1900847591557007</v>
      </c>
      <c r="AH1320" s="4">
        <v>9.1619265130557999</v>
      </c>
      <c r="AI1320" s="4">
        <v>1.085294</v>
      </c>
      <c r="AJ1320" s="4">
        <v>1.0895969999999999</v>
      </c>
    </row>
    <row r="1321" spans="1:36" x14ac:dyDescent="0.3">
      <c r="A1321" s="1" t="s">
        <v>1315</v>
      </c>
      <c r="B1321" s="2">
        <v>8390123</v>
      </c>
      <c r="C1321" s="3" t="s">
        <v>2935</v>
      </c>
      <c r="D1321" s="4">
        <v>843.25232507999999</v>
      </c>
      <c r="E1321" s="3" t="s">
        <v>3093</v>
      </c>
      <c r="F1321" s="3" t="s">
        <v>3093</v>
      </c>
      <c r="G1321" s="3" t="s">
        <v>3172</v>
      </c>
      <c r="H1321" s="3" t="s">
        <v>3173</v>
      </c>
      <c r="I1321" s="3" t="s">
        <v>3174</v>
      </c>
      <c r="J1321" s="4">
        <v>-21.032745999999999</v>
      </c>
      <c r="K1321" s="4">
        <v>-20.883281</v>
      </c>
      <c r="L1321" s="4">
        <v>-25.798817</v>
      </c>
      <c r="M1321" s="4">
        <v>-5.7142860000000004</v>
      </c>
      <c r="N1321" s="4">
        <v>1.8240000000000001</v>
      </c>
      <c r="O1321" s="4">
        <v>3.1232880000000001</v>
      </c>
      <c r="P1321" s="4">
        <v>0.93088899999999997</v>
      </c>
      <c r="Q1321" s="4">
        <v>7.0462949999999998</v>
      </c>
      <c r="R1321" s="4" t="s">
        <v>2924</v>
      </c>
      <c r="S1321" s="3" t="s">
        <v>5058</v>
      </c>
      <c r="T1321" s="4">
        <v>12.54</v>
      </c>
      <c r="U1321" s="4">
        <v>843.25232507999999</v>
      </c>
      <c r="V1321" s="10">
        <v>801.33632499999999</v>
      </c>
      <c r="W1321" s="4">
        <v>0</v>
      </c>
      <c r="X1321" s="4">
        <v>17.879000000000001</v>
      </c>
      <c r="Y1321" s="4">
        <v>12.54</v>
      </c>
      <c r="Z1321" s="4">
        <v>1.8240000000000001</v>
      </c>
      <c r="AA1321" s="10">
        <v>11.7746478873</v>
      </c>
      <c r="AB1321" s="10">
        <v>11.1367673179</v>
      </c>
      <c r="AC1321" s="4">
        <v>1.474926</v>
      </c>
      <c r="AD1321" s="4">
        <v>0.89136409899890001</v>
      </c>
      <c r="AE1321" s="4">
        <v>1.2659341627172001</v>
      </c>
      <c r="AF1321" s="4">
        <v>7.0462949999999998</v>
      </c>
      <c r="AG1321" s="4">
        <v>4.9465205246914001</v>
      </c>
      <c r="AH1321" s="4">
        <v>6.3097348425197</v>
      </c>
      <c r="AI1321" s="4">
        <v>0.93088899999999997</v>
      </c>
      <c r="AJ1321" s="4">
        <v>0.99666200000000005</v>
      </c>
    </row>
    <row r="1322" spans="1:36" x14ac:dyDescent="0.3">
      <c r="A1322" s="1" t="s">
        <v>1316</v>
      </c>
      <c r="B1322" s="2">
        <v>4076899</v>
      </c>
      <c r="C1322" s="3" t="s">
        <v>2919</v>
      </c>
      <c r="D1322" s="4">
        <v>1116.80328504</v>
      </c>
      <c r="E1322" s="3" t="s">
        <v>2920</v>
      </c>
      <c r="F1322" s="3" t="s">
        <v>2921</v>
      </c>
      <c r="G1322" s="3" t="s">
        <v>3109</v>
      </c>
      <c r="H1322" s="3" t="s">
        <v>3109</v>
      </c>
      <c r="I1322" s="3" t="s">
        <v>3048</v>
      </c>
      <c r="J1322" s="4">
        <v>9.9876699999999996</v>
      </c>
      <c r="K1322" s="4">
        <v>-7.8512399999999998</v>
      </c>
      <c r="L1322" s="4">
        <v>-6.8407309999999999</v>
      </c>
      <c r="M1322" s="4">
        <v>-3.982777</v>
      </c>
      <c r="N1322" s="4">
        <v>18.020202000000001</v>
      </c>
      <c r="O1322" s="4">
        <v>6.9254660000000001</v>
      </c>
      <c r="P1322" s="4">
        <v>1.6705680000000001</v>
      </c>
      <c r="Q1322" s="4">
        <v>6.1944039999999996</v>
      </c>
      <c r="R1322" s="4">
        <v>9.7074569999999998</v>
      </c>
      <c r="S1322" s="3" t="s">
        <v>5059</v>
      </c>
      <c r="T1322" s="4">
        <v>17.84</v>
      </c>
      <c r="U1322" s="4">
        <v>1116.80328504</v>
      </c>
      <c r="V1322" s="10">
        <v>1378.137285</v>
      </c>
      <c r="W1322" s="4">
        <v>0</v>
      </c>
      <c r="X1322" s="4">
        <v>21.28</v>
      </c>
      <c r="Y1322" s="4">
        <v>14.324999999999999</v>
      </c>
      <c r="Z1322" s="4">
        <v>18.020202000000001</v>
      </c>
      <c r="AA1322" s="10">
        <v>11.220125786100001</v>
      </c>
      <c r="AB1322" s="10">
        <v>41.976470588200002</v>
      </c>
      <c r="AC1322" s="4">
        <v>3.9068939999999999</v>
      </c>
      <c r="AD1322" s="4">
        <v>4.0241697253734001</v>
      </c>
      <c r="AE1322" s="4">
        <v>3.8963616894049999</v>
      </c>
      <c r="AF1322" s="4">
        <v>6.1944039999999996</v>
      </c>
      <c r="AG1322" s="4">
        <v>8.2944968366086993</v>
      </c>
      <c r="AH1322" s="4">
        <v>6.4527692404939003</v>
      </c>
      <c r="AI1322" s="4">
        <v>1.6705680000000001</v>
      </c>
      <c r="AJ1322" s="4">
        <v>2.539863</v>
      </c>
    </row>
    <row r="1323" spans="1:36" x14ac:dyDescent="0.3">
      <c r="A1323" s="1" t="s">
        <v>1317</v>
      </c>
      <c r="B1323" s="2">
        <v>114260159</v>
      </c>
      <c r="C1323" s="3" t="s">
        <v>2940</v>
      </c>
      <c r="D1323" s="4">
        <v>676.82121317999997</v>
      </c>
      <c r="E1323" s="3" t="s">
        <v>2930</v>
      </c>
      <c r="F1323" s="3" t="s">
        <v>2953</v>
      </c>
      <c r="G1323" s="3" t="s">
        <v>2954</v>
      </c>
      <c r="H1323" s="3" t="s">
        <v>2955</v>
      </c>
      <c r="I1323" s="3" t="s">
        <v>3518</v>
      </c>
      <c r="J1323" s="4">
        <v>26.481482</v>
      </c>
      <c r="K1323" s="4">
        <v>24.125398000000001</v>
      </c>
      <c r="L1323" s="4">
        <v>23.174030999999999</v>
      </c>
      <c r="M1323" s="4">
        <v>8.8446219999999993</v>
      </c>
      <c r="N1323" s="4" t="s">
        <v>2924</v>
      </c>
      <c r="O1323" s="4" t="s">
        <v>2924</v>
      </c>
      <c r="P1323" s="4" t="s">
        <v>2924</v>
      </c>
      <c r="Q1323" s="4" t="s">
        <v>2934</v>
      </c>
      <c r="R1323" s="4" t="s">
        <v>2934</v>
      </c>
      <c r="S1323" s="3" t="s">
        <v>5060</v>
      </c>
      <c r="T1323" s="5">
        <v>13.66</v>
      </c>
      <c r="U1323" s="4">
        <v>676.82121317999997</v>
      </c>
      <c r="V1323" s="10">
        <v>743.51721299999997</v>
      </c>
      <c r="W1323" s="4">
        <v>0</v>
      </c>
      <c r="X1323" s="4">
        <v>18.75</v>
      </c>
      <c r="Y1323" s="4">
        <v>8.5500000000000007</v>
      </c>
      <c r="Z1323" s="4" t="s">
        <v>2924</v>
      </c>
      <c r="AA1323" s="10" t="s">
        <v>2934</v>
      </c>
      <c r="AB1323" s="10" t="s">
        <v>2934</v>
      </c>
      <c r="AC1323" s="4" t="s">
        <v>2924</v>
      </c>
      <c r="AD1323" s="4" t="s">
        <v>2934</v>
      </c>
      <c r="AE1323" s="4" t="s">
        <v>2934</v>
      </c>
      <c r="AF1323" s="4" t="s">
        <v>2934</v>
      </c>
      <c r="AG1323" s="4" t="s">
        <v>2934</v>
      </c>
      <c r="AH1323" s="4" t="s">
        <v>2934</v>
      </c>
      <c r="AI1323" s="4" t="s">
        <v>2924</v>
      </c>
      <c r="AJ1323" s="4" t="s">
        <v>2924</v>
      </c>
    </row>
    <row r="1324" spans="1:36" x14ac:dyDescent="0.3">
      <c r="A1324" s="1" t="s">
        <v>1318</v>
      </c>
      <c r="B1324" s="2">
        <v>4150271</v>
      </c>
      <c r="C1324" s="3" t="s">
        <v>2919</v>
      </c>
      <c r="D1324" s="4">
        <v>4912.9282171200002</v>
      </c>
      <c r="E1324" s="3" t="s">
        <v>2945</v>
      </c>
      <c r="F1324" s="3" t="s">
        <v>3021</v>
      </c>
      <c r="G1324" s="3" t="s">
        <v>3027</v>
      </c>
      <c r="H1324" s="3" t="s">
        <v>3184</v>
      </c>
      <c r="I1324" s="3" t="s">
        <v>3319</v>
      </c>
      <c r="J1324" s="4">
        <v>-12.792468</v>
      </c>
      <c r="K1324" s="4">
        <v>-27.665544000000001</v>
      </c>
      <c r="L1324" s="4">
        <v>3.0101230000000001</v>
      </c>
      <c r="M1324" s="4">
        <v>-2.6802570000000001</v>
      </c>
      <c r="N1324" s="4">
        <v>19.495840999999999</v>
      </c>
      <c r="O1324" s="4">
        <v>8.6505229999999997</v>
      </c>
      <c r="P1324" s="4">
        <v>2.7814139999999998</v>
      </c>
      <c r="Q1324" s="4">
        <v>10.52561</v>
      </c>
      <c r="R1324" s="4">
        <v>10.981629999999999</v>
      </c>
      <c r="S1324" s="3" t="s">
        <v>5061</v>
      </c>
      <c r="T1324" s="5">
        <v>154.68</v>
      </c>
      <c r="U1324" s="4">
        <v>4912.9282171200002</v>
      </c>
      <c r="V1324" s="10">
        <v>5917.4872169999999</v>
      </c>
      <c r="W1324" s="4">
        <v>0</v>
      </c>
      <c r="X1324" s="5">
        <v>228.07</v>
      </c>
      <c r="Y1324" s="4">
        <v>146.56</v>
      </c>
      <c r="Z1324" s="4">
        <v>19.495840999999999</v>
      </c>
      <c r="AA1324" s="10">
        <v>15.731822666099999</v>
      </c>
      <c r="AB1324" s="10">
        <v>16.227733813899999</v>
      </c>
      <c r="AC1324" s="4">
        <v>0.66750799999999999</v>
      </c>
      <c r="AD1324" s="4">
        <v>0.66709873079159998</v>
      </c>
      <c r="AE1324" s="4">
        <v>0.67328220727629995</v>
      </c>
      <c r="AF1324" s="4">
        <v>10.52561</v>
      </c>
      <c r="AG1324" s="4">
        <v>9.9874887626795008</v>
      </c>
      <c r="AH1324" s="4">
        <v>10.950759315355</v>
      </c>
      <c r="AI1324" s="4">
        <v>2.7814139999999998</v>
      </c>
      <c r="AJ1324" s="4">
        <v>11.456929000000001</v>
      </c>
    </row>
    <row r="1325" spans="1:36" x14ac:dyDescent="0.3">
      <c r="A1325" s="1" t="s">
        <v>1319</v>
      </c>
      <c r="B1325" s="2">
        <v>4810503</v>
      </c>
      <c r="C1325" s="3" t="s">
        <v>2919</v>
      </c>
      <c r="D1325" s="4">
        <v>12601.907667240001</v>
      </c>
      <c r="E1325" s="3" t="s">
        <v>2920</v>
      </c>
      <c r="F1325" s="3" t="s">
        <v>2921</v>
      </c>
      <c r="G1325" s="3" t="s">
        <v>2941</v>
      </c>
      <c r="H1325" s="3" t="s">
        <v>2941</v>
      </c>
      <c r="I1325" s="3" t="s">
        <v>2942</v>
      </c>
      <c r="J1325" s="4">
        <v>134.48734999999999</v>
      </c>
      <c r="K1325" s="4">
        <v>-5.0801780000000001</v>
      </c>
      <c r="L1325" s="4">
        <v>-3.068667</v>
      </c>
      <c r="M1325" s="4">
        <v>-1.6613150000000001</v>
      </c>
      <c r="N1325" s="4" t="s">
        <v>2924</v>
      </c>
      <c r="O1325" s="4" t="s">
        <v>2924</v>
      </c>
      <c r="P1325" s="4">
        <v>26.059933000000001</v>
      </c>
      <c r="Q1325" s="4" t="s">
        <v>2924</v>
      </c>
      <c r="R1325" s="4" t="s">
        <v>2924</v>
      </c>
      <c r="S1325" s="3" t="s">
        <v>5062</v>
      </c>
      <c r="T1325" s="4">
        <v>70.44</v>
      </c>
      <c r="U1325" s="4">
        <v>12601.907667240001</v>
      </c>
      <c r="V1325" s="10">
        <v>12293.916667</v>
      </c>
      <c r="W1325" s="4">
        <v>0</v>
      </c>
      <c r="X1325" s="4">
        <v>80.53</v>
      </c>
      <c r="Y1325" s="4">
        <v>21.92</v>
      </c>
      <c r="Z1325" s="4" t="s">
        <v>2924</v>
      </c>
      <c r="AA1325" s="10" t="s">
        <v>2924</v>
      </c>
      <c r="AB1325" s="10" t="s">
        <v>2924</v>
      </c>
      <c r="AC1325" s="4">
        <v>35.846711999999997</v>
      </c>
      <c r="AD1325" s="4">
        <v>32.015783171938203</v>
      </c>
      <c r="AE1325" s="4">
        <v>34.434401368131098</v>
      </c>
      <c r="AF1325" s="4" t="s">
        <v>2924</v>
      </c>
      <c r="AG1325" s="4" t="s">
        <v>2924</v>
      </c>
      <c r="AH1325" s="4" t="s">
        <v>2924</v>
      </c>
      <c r="AI1325" s="4">
        <v>26.059933000000001</v>
      </c>
      <c r="AJ1325" s="4">
        <v>39.796610000000001</v>
      </c>
    </row>
    <row r="1326" spans="1:36" x14ac:dyDescent="0.3">
      <c r="A1326" s="1" t="s">
        <v>1320</v>
      </c>
      <c r="B1326" s="2">
        <v>4099023</v>
      </c>
      <c r="C1326" s="3" t="s">
        <v>2935</v>
      </c>
      <c r="D1326" s="4">
        <v>2845.23451479</v>
      </c>
      <c r="E1326" s="3" t="s">
        <v>2936</v>
      </c>
      <c r="F1326" s="3" t="s">
        <v>2966</v>
      </c>
      <c r="G1326" s="3" t="s">
        <v>3082</v>
      </c>
      <c r="H1326" s="3" t="s">
        <v>3083</v>
      </c>
      <c r="I1326" s="3" t="s">
        <v>3519</v>
      </c>
      <c r="J1326" s="4">
        <v>-35.020916999999997</v>
      </c>
      <c r="K1326" s="4">
        <v>-17.145655999999999</v>
      </c>
      <c r="L1326" s="4">
        <v>4.0322579999999997</v>
      </c>
      <c r="M1326" s="4">
        <v>-8.7081680000000006</v>
      </c>
      <c r="N1326" s="4">
        <v>24.100697</v>
      </c>
      <c r="O1326" s="4" t="s">
        <v>2924</v>
      </c>
      <c r="P1326" s="4">
        <v>22.760166999999999</v>
      </c>
      <c r="Q1326" s="4">
        <v>13.659931</v>
      </c>
      <c r="R1326" s="4" t="s">
        <v>2924</v>
      </c>
      <c r="S1326" s="3" t="s">
        <v>5063</v>
      </c>
      <c r="T1326" s="4">
        <v>76.11</v>
      </c>
      <c r="U1326" s="4">
        <v>2845.23451479</v>
      </c>
      <c r="V1326" s="10">
        <v>2794.2345140000002</v>
      </c>
      <c r="W1326" s="4">
        <v>3.15333070555775</v>
      </c>
      <c r="X1326" s="4">
        <v>119.02</v>
      </c>
      <c r="Y1326" s="4">
        <v>71.69</v>
      </c>
      <c r="Z1326" s="4">
        <v>24.100697</v>
      </c>
      <c r="AA1326" s="10">
        <v>23.0776228016</v>
      </c>
      <c r="AB1326" s="10">
        <v>21.536502546600001</v>
      </c>
      <c r="AC1326" s="4">
        <v>0.42673899999999998</v>
      </c>
      <c r="AD1326" s="4">
        <v>0.41332458363820002</v>
      </c>
      <c r="AE1326" s="4">
        <v>0.42563110799449999</v>
      </c>
      <c r="AF1326" s="4">
        <v>13.659931</v>
      </c>
      <c r="AG1326" s="4">
        <v>10.854945632707899</v>
      </c>
      <c r="AH1326" s="4">
        <v>10.464425769762601</v>
      </c>
      <c r="AI1326" s="4">
        <v>22.760166999999999</v>
      </c>
      <c r="AJ1326" s="4">
        <v>25.403872</v>
      </c>
    </row>
    <row r="1327" spans="1:36" x14ac:dyDescent="0.3">
      <c r="A1327" s="1" t="s">
        <v>1321</v>
      </c>
      <c r="B1327" s="2">
        <v>5176271</v>
      </c>
      <c r="C1327" s="3" t="s">
        <v>2935</v>
      </c>
      <c r="D1327" s="4">
        <v>5626.8874417799998</v>
      </c>
      <c r="E1327" s="3" t="s">
        <v>2920</v>
      </c>
      <c r="F1327" s="3" t="s">
        <v>2960</v>
      </c>
      <c r="G1327" s="3" t="s">
        <v>2961</v>
      </c>
      <c r="H1327" s="3" t="s">
        <v>2962</v>
      </c>
      <c r="I1327" s="3" t="s">
        <v>2963</v>
      </c>
      <c r="J1327" s="4">
        <v>-3.9146450000000002</v>
      </c>
      <c r="K1327" s="4">
        <v>-11.782946000000001</v>
      </c>
      <c r="L1327" s="4">
        <v>1.62364</v>
      </c>
      <c r="M1327" s="4">
        <v>-3.1944E-2</v>
      </c>
      <c r="N1327" s="4">
        <v>171.63619700000001</v>
      </c>
      <c r="O1327" s="4">
        <v>145.897436</v>
      </c>
      <c r="P1327" s="4">
        <v>8.0771709999999999</v>
      </c>
      <c r="Q1327" s="4">
        <v>224.377218</v>
      </c>
      <c r="R1327" s="4">
        <v>246.43725000000001</v>
      </c>
      <c r="S1327" s="3" t="s">
        <v>5064</v>
      </c>
      <c r="T1327" s="4">
        <v>187.77</v>
      </c>
      <c r="U1327" s="4">
        <v>5626.8874417799998</v>
      </c>
      <c r="V1327" s="10">
        <v>5241.227441</v>
      </c>
      <c r="W1327" s="4">
        <v>0</v>
      </c>
      <c r="X1327" s="5">
        <v>257.39999999999998</v>
      </c>
      <c r="Y1327" s="4">
        <v>123</v>
      </c>
      <c r="Z1327" s="4">
        <v>171.63619700000001</v>
      </c>
      <c r="AA1327" s="10">
        <v>115.8430501573</v>
      </c>
      <c r="AB1327" s="10">
        <v>141.65547625869999</v>
      </c>
      <c r="AC1327" s="4">
        <v>6.936566</v>
      </c>
      <c r="AD1327" s="4">
        <v>5.8013758006016003</v>
      </c>
      <c r="AE1327" s="4">
        <v>6.5847217102146001</v>
      </c>
      <c r="AF1327" s="4">
        <v>224.377218</v>
      </c>
      <c r="AG1327" s="4">
        <v>32.201550725225403</v>
      </c>
      <c r="AH1327" s="4">
        <v>38.797857801251098</v>
      </c>
      <c r="AI1327" s="4">
        <v>8.0771709999999999</v>
      </c>
      <c r="AJ1327" s="4">
        <v>8.0771709999999999</v>
      </c>
    </row>
    <row r="1328" spans="1:36" x14ac:dyDescent="0.3">
      <c r="A1328" s="1" t="s">
        <v>1322</v>
      </c>
      <c r="B1328" s="2">
        <v>4985176</v>
      </c>
      <c r="C1328" s="3" t="s">
        <v>2935</v>
      </c>
      <c r="D1328" s="4">
        <v>4980.9041127600003</v>
      </c>
      <c r="E1328" s="3" t="s">
        <v>2925</v>
      </c>
      <c r="F1328" s="3" t="s">
        <v>2996</v>
      </c>
      <c r="G1328" s="3" t="s">
        <v>3230</v>
      </c>
      <c r="H1328" s="3" t="s">
        <v>3231</v>
      </c>
      <c r="I1328" s="3" t="s">
        <v>3353</v>
      </c>
      <c r="J1328" s="4">
        <v>-4.1922290000000002</v>
      </c>
      <c r="K1328" s="4">
        <v>-25.569631000000001</v>
      </c>
      <c r="L1328" s="4">
        <v>-14.626193000000001</v>
      </c>
      <c r="M1328" s="4">
        <v>-10.312343</v>
      </c>
      <c r="N1328" s="4">
        <v>19.781110999999999</v>
      </c>
      <c r="O1328" s="4">
        <v>18.310192000000001</v>
      </c>
      <c r="P1328" s="4">
        <v>6.9526669999999999</v>
      </c>
      <c r="Q1328" s="4">
        <v>10.463754</v>
      </c>
      <c r="R1328" s="4">
        <v>18.420590000000001</v>
      </c>
      <c r="S1328" s="3" t="s">
        <v>5065</v>
      </c>
      <c r="T1328" s="5">
        <v>178.03</v>
      </c>
      <c r="U1328" s="4">
        <v>4980.9041127600003</v>
      </c>
      <c r="V1328" s="10">
        <v>5541.604112</v>
      </c>
      <c r="W1328" s="4">
        <v>0.78638431724990199</v>
      </c>
      <c r="X1328" s="5">
        <v>281.04000000000002</v>
      </c>
      <c r="Y1328" s="4">
        <v>168.08</v>
      </c>
      <c r="Z1328" s="4">
        <v>19.781110999999999</v>
      </c>
      <c r="AA1328" s="10">
        <v>15.7765075989</v>
      </c>
      <c r="AB1328" s="10">
        <v>16.082509243600001</v>
      </c>
      <c r="AC1328" s="4">
        <v>1.903154</v>
      </c>
      <c r="AD1328" s="4">
        <v>1.8276969804929</v>
      </c>
      <c r="AE1328" s="4">
        <v>1.8756033508684</v>
      </c>
      <c r="AF1328" s="4">
        <v>10.463754</v>
      </c>
      <c r="AG1328" s="4">
        <v>10.652893128393099</v>
      </c>
      <c r="AH1328" s="4">
        <v>10.7674610428862</v>
      </c>
      <c r="AI1328" s="4">
        <v>6.9526669999999999</v>
      </c>
      <c r="AJ1328" s="4">
        <v>109.48954500000001</v>
      </c>
    </row>
    <row r="1329" spans="1:36" x14ac:dyDescent="0.3">
      <c r="A1329" s="1" t="s">
        <v>1323</v>
      </c>
      <c r="B1329" s="2">
        <v>4987231</v>
      </c>
      <c r="C1329" s="3" t="s">
        <v>2935</v>
      </c>
      <c r="D1329" s="4">
        <v>550.88553936000005</v>
      </c>
      <c r="E1329" s="3" t="s">
        <v>2936</v>
      </c>
      <c r="F1329" s="3" t="s">
        <v>2937</v>
      </c>
      <c r="G1329" s="3" t="s">
        <v>2943</v>
      </c>
      <c r="H1329" s="3" t="s">
        <v>2943</v>
      </c>
      <c r="I1329" s="3" t="s">
        <v>3520</v>
      </c>
      <c r="J1329" s="4">
        <v>-25.902668999999999</v>
      </c>
      <c r="K1329" s="4">
        <v>-8.438409</v>
      </c>
      <c r="L1329" s="4">
        <v>-4.8706750000000003</v>
      </c>
      <c r="M1329" s="4">
        <v>-4.356636</v>
      </c>
      <c r="N1329" s="4">
        <v>28.606061</v>
      </c>
      <c r="O1329" s="4">
        <v>14.138792</v>
      </c>
      <c r="P1329" s="4">
        <v>1.570106</v>
      </c>
      <c r="Q1329" s="4">
        <v>11.999661</v>
      </c>
      <c r="R1329" s="4">
        <v>14.532786</v>
      </c>
      <c r="S1329" s="3" t="s">
        <v>5066</v>
      </c>
      <c r="T1329" s="4">
        <v>28.32</v>
      </c>
      <c r="U1329" s="4">
        <v>550.88553936000005</v>
      </c>
      <c r="V1329" s="10">
        <v>441.03553900000003</v>
      </c>
      <c r="W1329" s="4">
        <v>0.42372881355932202</v>
      </c>
      <c r="X1329" s="4">
        <v>39.380000000000003</v>
      </c>
      <c r="Y1329" s="4">
        <v>26.7422</v>
      </c>
      <c r="Z1329" s="4">
        <v>28.606061</v>
      </c>
      <c r="AA1329" s="10">
        <v>22.565737051700001</v>
      </c>
      <c r="AB1329" s="10">
        <v>22.565737051700001</v>
      </c>
      <c r="AC1329" s="4">
        <v>0.83340400000000003</v>
      </c>
      <c r="AD1329" s="4">
        <v>0.7756141568953</v>
      </c>
      <c r="AE1329" s="4">
        <v>0.7756141568953</v>
      </c>
      <c r="AF1329" s="4">
        <v>11.999661</v>
      </c>
      <c r="AG1329" s="4">
        <v>9.3793445408532001</v>
      </c>
      <c r="AH1329" s="4">
        <v>9.3793445408532001</v>
      </c>
      <c r="AI1329" s="4">
        <v>1.570106</v>
      </c>
      <c r="AJ1329" s="4">
        <v>1.640693</v>
      </c>
    </row>
    <row r="1330" spans="1:36" x14ac:dyDescent="0.3">
      <c r="A1330" s="1" t="s">
        <v>1324</v>
      </c>
      <c r="B1330" s="2">
        <v>4811052</v>
      </c>
      <c r="C1330" s="3" t="s">
        <v>2919</v>
      </c>
      <c r="D1330" s="4">
        <v>18698.492671749998</v>
      </c>
      <c r="E1330" s="3" t="s">
        <v>2920</v>
      </c>
      <c r="F1330" s="3" t="s">
        <v>2960</v>
      </c>
      <c r="G1330" s="3" t="s">
        <v>2961</v>
      </c>
      <c r="H1330" s="3" t="s">
        <v>2962</v>
      </c>
      <c r="I1330" s="3" t="s">
        <v>3263</v>
      </c>
      <c r="J1330" s="4">
        <v>23.309279</v>
      </c>
      <c r="K1330" s="4">
        <v>12.676473</v>
      </c>
      <c r="L1330" s="4">
        <v>-3.751E-3</v>
      </c>
      <c r="M1330" s="4">
        <v>-1.02844</v>
      </c>
      <c r="N1330" s="4">
        <v>53.314</v>
      </c>
      <c r="O1330" s="4">
        <v>88.856667000000002</v>
      </c>
      <c r="P1330" s="4">
        <v>16.724387</v>
      </c>
      <c r="Q1330" s="4">
        <v>44.437728999999997</v>
      </c>
      <c r="R1330" s="4">
        <v>137.456897</v>
      </c>
      <c r="S1330" s="3" t="s">
        <v>5067</v>
      </c>
      <c r="T1330" s="4">
        <v>266.57</v>
      </c>
      <c r="U1330" s="4">
        <v>18698.492671749998</v>
      </c>
      <c r="V1330" s="10">
        <v>19237.092670999999</v>
      </c>
      <c r="W1330" s="4">
        <v>0</v>
      </c>
      <c r="X1330" s="5">
        <v>279.77</v>
      </c>
      <c r="Y1330" s="4">
        <v>160.19</v>
      </c>
      <c r="Z1330" s="4">
        <v>53.314</v>
      </c>
      <c r="AA1330" s="10">
        <v>72.352957142400001</v>
      </c>
      <c r="AB1330" s="10">
        <v>82.926844443299998</v>
      </c>
      <c r="AC1330" s="4">
        <v>9.6966040000000007</v>
      </c>
      <c r="AD1330" s="4">
        <v>8.2611029625124992</v>
      </c>
      <c r="AE1330" s="4">
        <v>9.3618176318632003</v>
      </c>
      <c r="AF1330" s="4">
        <v>44.437728999999997</v>
      </c>
      <c r="AG1330" s="4">
        <v>36.968168692184101</v>
      </c>
      <c r="AH1330" s="4">
        <v>43.540849369983697</v>
      </c>
      <c r="AI1330" s="4">
        <v>16.724387</v>
      </c>
      <c r="AJ1330" s="4">
        <v>19.341895000000001</v>
      </c>
    </row>
    <row r="1331" spans="1:36" x14ac:dyDescent="0.3">
      <c r="A1331" s="1" t="s">
        <v>1325</v>
      </c>
      <c r="B1331" s="2">
        <v>5131475</v>
      </c>
      <c r="C1331" s="3" t="s">
        <v>2919</v>
      </c>
      <c r="D1331" s="4">
        <v>5044.7608753799996</v>
      </c>
      <c r="E1331" s="3" t="s">
        <v>2945</v>
      </c>
      <c r="F1331" s="3" t="s">
        <v>2946</v>
      </c>
      <c r="G1331" s="3" t="s">
        <v>2947</v>
      </c>
      <c r="H1331" s="3" t="s">
        <v>2989</v>
      </c>
      <c r="I1331" s="3" t="s">
        <v>2949</v>
      </c>
      <c r="J1331" s="4">
        <v>69.854090999999997</v>
      </c>
      <c r="K1331" s="4">
        <v>33.040816</v>
      </c>
      <c r="L1331" s="4">
        <v>11.684084</v>
      </c>
      <c r="M1331" s="4">
        <v>-5.0123850000000001</v>
      </c>
      <c r="N1331" s="4" t="s">
        <v>2924</v>
      </c>
      <c r="O1331" s="4">
        <v>65.915065999999996</v>
      </c>
      <c r="P1331" s="4">
        <v>11.394861000000001</v>
      </c>
      <c r="Q1331" s="4" t="s">
        <v>2924</v>
      </c>
      <c r="R1331" s="4">
        <v>53.589903999999997</v>
      </c>
      <c r="S1331" s="3" t="s">
        <v>5068</v>
      </c>
      <c r="T1331" s="4">
        <v>65.19</v>
      </c>
      <c r="U1331" s="4">
        <v>5044.7608753799996</v>
      </c>
      <c r="V1331" s="10">
        <v>4815.1198750000003</v>
      </c>
      <c r="W1331" s="4">
        <v>0</v>
      </c>
      <c r="X1331" s="4">
        <v>71.34</v>
      </c>
      <c r="Y1331" s="4">
        <v>30.36</v>
      </c>
      <c r="Z1331" s="4" t="s">
        <v>2924</v>
      </c>
      <c r="AA1331" s="10" t="s">
        <v>2924</v>
      </c>
      <c r="AB1331" s="10" t="s">
        <v>2924</v>
      </c>
      <c r="AC1331" s="4">
        <v>10.753965000000001</v>
      </c>
      <c r="AD1331" s="4">
        <v>9.3508367479706003</v>
      </c>
      <c r="AE1331" s="4">
        <v>9.6781883987840995</v>
      </c>
      <c r="AF1331" s="4" t="s">
        <v>2924</v>
      </c>
      <c r="AG1331" s="4">
        <v>59.692062021173697</v>
      </c>
      <c r="AH1331" s="4">
        <v>63.418314503018898</v>
      </c>
      <c r="AI1331" s="4">
        <v>11.394861000000001</v>
      </c>
      <c r="AJ1331" s="4">
        <v>43.987853999999999</v>
      </c>
    </row>
    <row r="1332" spans="1:36" x14ac:dyDescent="0.3">
      <c r="A1332" s="1" t="s">
        <v>1326</v>
      </c>
      <c r="B1332" s="2">
        <v>4812583</v>
      </c>
      <c r="C1332" s="3" t="s">
        <v>2935</v>
      </c>
      <c r="D1332" s="4">
        <v>4483.5620807400001</v>
      </c>
      <c r="E1332" s="3" t="s">
        <v>2920</v>
      </c>
      <c r="F1332" s="3" t="s">
        <v>2960</v>
      </c>
      <c r="G1332" s="3" t="s">
        <v>2961</v>
      </c>
      <c r="H1332" s="3" t="s">
        <v>2962</v>
      </c>
      <c r="I1332" s="3" t="s">
        <v>2963</v>
      </c>
      <c r="J1332" s="4">
        <v>34.490391000000002</v>
      </c>
      <c r="K1332" s="4">
        <v>3.3557570000000001</v>
      </c>
      <c r="L1332" s="5">
        <v>0.224938</v>
      </c>
      <c r="M1332" s="4">
        <v>-3.63348</v>
      </c>
      <c r="N1332" s="4">
        <v>40.165264000000001</v>
      </c>
      <c r="O1332" s="4">
        <v>60.566380000000002</v>
      </c>
      <c r="P1332" s="4">
        <v>2.7655479999999999</v>
      </c>
      <c r="Q1332" s="4">
        <v>16.210978999999998</v>
      </c>
      <c r="R1332" s="4">
        <v>122.064289</v>
      </c>
      <c r="S1332" s="3" t="s">
        <v>5069</v>
      </c>
      <c r="T1332" s="5">
        <v>133.66999999999999</v>
      </c>
      <c r="U1332" s="4">
        <v>4483.5620807400001</v>
      </c>
      <c r="V1332" s="10">
        <v>5619.3210799999997</v>
      </c>
      <c r="W1332" s="4">
        <v>0</v>
      </c>
      <c r="X1332" s="4">
        <v>142.755</v>
      </c>
      <c r="Y1332" s="4">
        <v>94.56</v>
      </c>
      <c r="Z1332" s="4">
        <v>41.167231000000001</v>
      </c>
      <c r="AA1332" s="10">
        <v>22.883212928399999</v>
      </c>
      <c r="AB1332" s="10">
        <v>25.052759420699999</v>
      </c>
      <c r="AC1332" s="4">
        <v>3.2811249999999998</v>
      </c>
      <c r="AD1332" s="4">
        <v>3.1029292430091</v>
      </c>
      <c r="AE1332" s="4">
        <v>3.2713742928218998</v>
      </c>
      <c r="AF1332" s="4">
        <v>16.210978999999998</v>
      </c>
      <c r="AG1332" s="4">
        <v>14.3252564645431</v>
      </c>
      <c r="AH1332" s="4">
        <v>15.462892142432301</v>
      </c>
      <c r="AI1332" s="4">
        <v>2.7655479999999999</v>
      </c>
      <c r="AJ1332" s="4" t="s">
        <v>2924</v>
      </c>
    </row>
    <row r="1333" spans="1:36" x14ac:dyDescent="0.3">
      <c r="A1333" s="1" t="s">
        <v>1327</v>
      </c>
      <c r="B1333" s="2">
        <v>4810798</v>
      </c>
      <c r="C1333" s="3" t="s">
        <v>2919</v>
      </c>
      <c r="D1333" s="4">
        <v>1682.1648232</v>
      </c>
      <c r="E1333" s="3" t="s">
        <v>2920</v>
      </c>
      <c r="F1333" s="3" t="s">
        <v>2960</v>
      </c>
      <c r="G1333" s="3" t="s">
        <v>2961</v>
      </c>
      <c r="H1333" s="3" t="s">
        <v>2962</v>
      </c>
      <c r="I1333" s="3" t="s">
        <v>2923</v>
      </c>
      <c r="J1333" s="4">
        <v>-51.110114000000003</v>
      </c>
      <c r="K1333" s="4">
        <v>25.287355999999999</v>
      </c>
      <c r="L1333" s="4">
        <v>-4.9280419999999996</v>
      </c>
      <c r="M1333" s="4">
        <v>-9.2800670000000007</v>
      </c>
      <c r="N1333" s="4" t="s">
        <v>2924</v>
      </c>
      <c r="O1333" s="4">
        <v>44.308942999999999</v>
      </c>
      <c r="P1333" s="4">
        <v>1.105084</v>
      </c>
      <c r="Q1333" s="4">
        <v>9.8160480000000003</v>
      </c>
      <c r="R1333" s="4">
        <v>27.340167999999998</v>
      </c>
      <c r="S1333" s="3" t="s">
        <v>5070</v>
      </c>
      <c r="T1333" s="4">
        <v>21.8</v>
      </c>
      <c r="U1333" s="4">
        <v>1682.1648232</v>
      </c>
      <c r="V1333" s="10">
        <v>3395.9598230000001</v>
      </c>
      <c r="W1333" s="4">
        <v>0</v>
      </c>
      <c r="X1333" s="4">
        <v>45.42</v>
      </c>
      <c r="Y1333" s="4">
        <v>16.805</v>
      </c>
      <c r="Z1333" s="4" t="s">
        <v>2924</v>
      </c>
      <c r="AA1333" s="10">
        <v>8.4831504396999993</v>
      </c>
      <c r="AB1333" s="10">
        <v>8.8933491617999998</v>
      </c>
      <c r="AC1333" s="4">
        <v>2.1700529999999998</v>
      </c>
      <c r="AD1333" s="4">
        <v>2.0013513542343002</v>
      </c>
      <c r="AE1333" s="4">
        <v>2.1051559816297001</v>
      </c>
      <c r="AF1333" s="4">
        <v>9.8160480000000003</v>
      </c>
      <c r="AG1333" s="4">
        <v>10.1925129854032</v>
      </c>
      <c r="AH1333" s="4">
        <v>10.607746485978399</v>
      </c>
      <c r="AI1333" s="4">
        <v>1.105084</v>
      </c>
      <c r="AJ1333" s="4" t="s">
        <v>2924</v>
      </c>
    </row>
    <row r="1334" spans="1:36" x14ac:dyDescent="0.3">
      <c r="A1334" s="1" t="s">
        <v>1328</v>
      </c>
      <c r="B1334" s="2">
        <v>5183399</v>
      </c>
      <c r="C1334" s="3" t="s">
        <v>2919</v>
      </c>
      <c r="D1334" s="4">
        <v>1698.27946668</v>
      </c>
      <c r="E1334" s="3" t="s">
        <v>3102</v>
      </c>
      <c r="F1334" s="3" t="s">
        <v>3103</v>
      </c>
      <c r="G1334" s="3" t="s">
        <v>3292</v>
      </c>
      <c r="H1334" s="3" t="s">
        <v>3375</v>
      </c>
      <c r="I1334" s="3" t="s">
        <v>3376</v>
      </c>
      <c r="J1334" s="4">
        <v>-29.076087000000001</v>
      </c>
      <c r="K1334" s="4">
        <v>-6.451613</v>
      </c>
      <c r="L1334" s="4">
        <v>-3.7788020000000002</v>
      </c>
      <c r="M1334" s="4">
        <v>-1.323251</v>
      </c>
      <c r="N1334" s="4" t="s">
        <v>2934</v>
      </c>
      <c r="O1334" s="4">
        <v>23.944953999999999</v>
      </c>
      <c r="P1334" s="4">
        <v>1.721068</v>
      </c>
      <c r="Q1334" s="4">
        <v>17.393274000000002</v>
      </c>
      <c r="R1334" s="4">
        <v>19.911794</v>
      </c>
      <c r="S1334" s="3" t="s">
        <v>5071</v>
      </c>
      <c r="T1334" s="5">
        <v>10.44</v>
      </c>
      <c r="U1334" s="4">
        <v>1698.27946668</v>
      </c>
      <c r="V1334" s="10">
        <v>1731.9004660000001</v>
      </c>
      <c r="W1334" s="4">
        <v>0</v>
      </c>
      <c r="X1334" s="4">
        <v>17.53</v>
      </c>
      <c r="Y1334" s="4">
        <v>7.98</v>
      </c>
      <c r="Z1334" s="4" t="s">
        <v>2934</v>
      </c>
      <c r="AA1334" s="10">
        <v>32.985781990500001</v>
      </c>
      <c r="AB1334" s="10">
        <v>41.2860363032</v>
      </c>
      <c r="AC1334" s="4">
        <v>3.3868649999999998</v>
      </c>
      <c r="AD1334" s="4">
        <v>3.0392349988373999</v>
      </c>
      <c r="AE1334" s="4">
        <v>3.2930658099792001</v>
      </c>
      <c r="AF1334" s="4">
        <v>17.393274000000002</v>
      </c>
      <c r="AG1334" s="4">
        <v>8.6514305453011993</v>
      </c>
      <c r="AH1334" s="4">
        <v>9.3125234829419998</v>
      </c>
      <c r="AI1334" s="4">
        <v>1.721068</v>
      </c>
      <c r="AJ1334" s="4">
        <v>16.136012000000001</v>
      </c>
    </row>
    <row r="1335" spans="1:36" x14ac:dyDescent="0.3">
      <c r="A1335" s="1" t="s">
        <v>989</v>
      </c>
      <c r="B1335" s="2">
        <v>4211343</v>
      </c>
      <c r="C1335" s="3" t="s">
        <v>2919</v>
      </c>
      <c r="D1335" s="4">
        <v>19526.25973948</v>
      </c>
      <c r="E1335" s="3" t="s">
        <v>2945</v>
      </c>
      <c r="F1335" s="3" t="s">
        <v>2990</v>
      </c>
      <c r="G1335" s="3" t="s">
        <v>2990</v>
      </c>
      <c r="H1335" s="3" t="s">
        <v>3029</v>
      </c>
      <c r="I1335" s="3" t="s">
        <v>3030</v>
      </c>
      <c r="J1335" s="18">
        <v>7.0426669999999998</v>
      </c>
      <c r="K1335" s="18">
        <v>-24.067443999999998</v>
      </c>
      <c r="L1335" s="18">
        <v>-1.3254710000000001</v>
      </c>
      <c r="M1335" s="18">
        <v>-8.65428</v>
      </c>
      <c r="N1335" s="4">
        <v>16.580908999999998</v>
      </c>
      <c r="O1335" s="4" t="s">
        <v>2924</v>
      </c>
      <c r="P1335" s="4">
        <v>2.5714079999999999</v>
      </c>
      <c r="Q1335" s="4">
        <v>10.927161</v>
      </c>
      <c r="R1335" s="4" t="s">
        <v>2924</v>
      </c>
      <c r="S1335" s="3" t="s">
        <v>4732</v>
      </c>
      <c r="T1335" s="5">
        <v>182.39</v>
      </c>
      <c r="U1335" s="4">
        <v>19526.25973948</v>
      </c>
      <c r="V1335" s="10">
        <v>18950.581739000001</v>
      </c>
      <c r="W1335" s="4">
        <v>0</v>
      </c>
      <c r="X1335" s="18">
        <v>306.76990000000001</v>
      </c>
      <c r="Y1335" s="18">
        <v>135.88</v>
      </c>
      <c r="Z1335" s="4">
        <v>16.580908999999998</v>
      </c>
      <c r="AA1335" s="10">
        <v>9.4492798672999996</v>
      </c>
      <c r="AB1335" s="10">
        <v>13.771144849500001</v>
      </c>
      <c r="AC1335" s="4">
        <v>4.9211919999999996</v>
      </c>
      <c r="AD1335" s="4">
        <v>3.5115187693718002</v>
      </c>
      <c r="AE1335" s="4">
        <v>4.4640827498129996</v>
      </c>
      <c r="AF1335" s="4">
        <v>10.927161</v>
      </c>
      <c r="AG1335" s="4">
        <v>6.9311273514774001</v>
      </c>
      <c r="AH1335" s="4">
        <v>9.8357780359856992</v>
      </c>
      <c r="AI1335" s="4">
        <v>2.5714079999999999</v>
      </c>
      <c r="AJ1335" s="4">
        <v>2.600927</v>
      </c>
    </row>
    <row r="1336" spans="1:36" x14ac:dyDescent="0.3">
      <c r="A1336" s="1" t="s">
        <v>1330</v>
      </c>
      <c r="B1336" s="2">
        <v>4811109</v>
      </c>
      <c r="C1336" s="3" t="s">
        <v>2940</v>
      </c>
      <c r="D1336" s="4">
        <v>1240.51560696</v>
      </c>
      <c r="E1336" s="3" t="s">
        <v>2920</v>
      </c>
      <c r="F1336" s="3" t="s">
        <v>2921</v>
      </c>
      <c r="G1336" s="3" t="s">
        <v>2941</v>
      </c>
      <c r="H1336" s="3" t="s">
        <v>2941</v>
      </c>
      <c r="I1336" s="3" t="s">
        <v>2942</v>
      </c>
      <c r="J1336" s="4">
        <v>-61.160713999999999</v>
      </c>
      <c r="K1336" s="4">
        <v>-44.332723999999999</v>
      </c>
      <c r="L1336" s="4">
        <v>-7.1646340000000004</v>
      </c>
      <c r="M1336" s="4">
        <v>-5.5813949999999997</v>
      </c>
      <c r="N1336" s="4" t="s">
        <v>2924</v>
      </c>
      <c r="O1336" s="4" t="s">
        <v>2924</v>
      </c>
      <c r="P1336" s="4">
        <v>1.288071</v>
      </c>
      <c r="Q1336" s="4" t="s">
        <v>2924</v>
      </c>
      <c r="R1336" s="4" t="s">
        <v>2924</v>
      </c>
      <c r="S1336" s="3" t="s">
        <v>5073</v>
      </c>
      <c r="T1336" s="4">
        <v>12.18</v>
      </c>
      <c r="U1336" s="4">
        <v>1240.51560696</v>
      </c>
      <c r="V1336" s="10">
        <v>397.457606</v>
      </c>
      <c r="W1336" s="4">
        <v>0</v>
      </c>
      <c r="X1336" s="4">
        <v>34.869999999999997</v>
      </c>
      <c r="Y1336" s="4">
        <v>11.79</v>
      </c>
      <c r="Z1336" s="4" t="s">
        <v>2924</v>
      </c>
      <c r="AA1336" s="10" t="s">
        <v>2924</v>
      </c>
      <c r="AB1336" s="10" t="s">
        <v>2924</v>
      </c>
      <c r="AC1336" s="4">
        <v>9.2247509999999995</v>
      </c>
      <c r="AD1336" s="4">
        <v>9.9856695006380995</v>
      </c>
      <c r="AE1336" s="4">
        <v>7.5233472187809003</v>
      </c>
      <c r="AF1336" s="4" t="s">
        <v>2924</v>
      </c>
      <c r="AG1336" s="4" t="s">
        <v>2924</v>
      </c>
      <c r="AH1336" s="4" t="s">
        <v>2924</v>
      </c>
      <c r="AI1336" s="4">
        <v>1.288071</v>
      </c>
      <c r="AJ1336" s="4">
        <v>1.288071</v>
      </c>
    </row>
    <row r="1337" spans="1:36" x14ac:dyDescent="0.3">
      <c r="A1337" s="1" t="s">
        <v>1331</v>
      </c>
      <c r="B1337" s="2">
        <v>4403916</v>
      </c>
      <c r="C1337" s="3" t="s">
        <v>2919</v>
      </c>
      <c r="D1337" s="4">
        <v>1913.97012664</v>
      </c>
      <c r="E1337" s="3" t="s">
        <v>2930</v>
      </c>
      <c r="F1337" s="3" t="s">
        <v>2931</v>
      </c>
      <c r="G1337" s="3" t="s">
        <v>2931</v>
      </c>
      <c r="H1337" s="3" t="s">
        <v>3225</v>
      </c>
      <c r="I1337" s="3" t="s">
        <v>2933</v>
      </c>
      <c r="J1337" s="4">
        <v>-17.267551999999998</v>
      </c>
      <c r="K1337" s="4">
        <v>-38.764045000000003</v>
      </c>
      <c r="L1337" s="4">
        <v>-24.436741999999999</v>
      </c>
      <c r="M1337" s="4">
        <v>-5.8315340000000004</v>
      </c>
      <c r="N1337" s="4">
        <v>13.051716000000001</v>
      </c>
      <c r="O1337" s="4" t="s">
        <v>2924</v>
      </c>
      <c r="P1337" s="4">
        <v>1.196928</v>
      </c>
      <c r="Q1337" s="4" t="s">
        <v>2934</v>
      </c>
      <c r="R1337" s="4" t="s">
        <v>2934</v>
      </c>
      <c r="S1337" s="3" t="s">
        <v>5074</v>
      </c>
      <c r="T1337" s="4">
        <v>4.3600000000000003</v>
      </c>
      <c r="U1337" s="4">
        <v>1913.97012664</v>
      </c>
      <c r="V1337" s="10" t="s">
        <v>2934</v>
      </c>
      <c r="W1337" s="4">
        <v>0.68807339449541305</v>
      </c>
      <c r="X1337" s="5">
        <v>7.835</v>
      </c>
      <c r="Y1337" s="4">
        <v>3.88</v>
      </c>
      <c r="Z1337" s="4">
        <v>13.051716000000001</v>
      </c>
      <c r="AA1337" s="10">
        <v>8.6662691313</v>
      </c>
      <c r="AB1337" s="10">
        <v>12.100019426599999</v>
      </c>
      <c r="AC1337" s="4" t="s">
        <v>2934</v>
      </c>
      <c r="AD1337" s="4" t="s">
        <v>2934</v>
      </c>
      <c r="AE1337" s="4" t="s">
        <v>2934</v>
      </c>
      <c r="AF1337" s="4" t="s">
        <v>2934</v>
      </c>
      <c r="AG1337" s="4" t="s">
        <v>2934</v>
      </c>
      <c r="AH1337" s="4" t="s">
        <v>2934</v>
      </c>
      <c r="AI1337" s="4">
        <v>1.196928</v>
      </c>
      <c r="AJ1337" s="4">
        <v>1.428636</v>
      </c>
    </row>
    <row r="1338" spans="1:36" x14ac:dyDescent="0.3">
      <c r="A1338" s="1" t="s">
        <v>1332</v>
      </c>
      <c r="B1338" s="2">
        <v>4153870</v>
      </c>
      <c r="C1338" s="3" t="s">
        <v>2919</v>
      </c>
      <c r="D1338" s="4">
        <v>19154.00757768</v>
      </c>
      <c r="E1338" s="3" t="s">
        <v>2930</v>
      </c>
      <c r="F1338" s="3" t="s">
        <v>2953</v>
      </c>
      <c r="G1338" s="3" t="s">
        <v>2954</v>
      </c>
      <c r="H1338" s="3" t="s">
        <v>3244</v>
      </c>
      <c r="I1338" s="3" t="s">
        <v>3155</v>
      </c>
      <c r="J1338" s="4">
        <v>114.249178</v>
      </c>
      <c r="K1338" s="4">
        <v>32.250788999999997</v>
      </c>
      <c r="L1338" s="4">
        <v>-6.3557969999999999</v>
      </c>
      <c r="M1338" s="4">
        <v>-1.988969</v>
      </c>
      <c r="N1338" s="4">
        <v>27.444617784711401</v>
      </c>
      <c r="O1338" s="4">
        <v>2.08301046186092</v>
      </c>
      <c r="P1338" s="4">
        <v>4.620476</v>
      </c>
      <c r="Q1338" s="4" t="s">
        <v>2934</v>
      </c>
      <c r="R1338" s="4" t="s">
        <v>2934</v>
      </c>
      <c r="S1338" s="3" t="s">
        <v>5075</v>
      </c>
      <c r="T1338" s="4">
        <v>175.92</v>
      </c>
      <c r="U1338" s="4">
        <v>19154.00757768</v>
      </c>
      <c r="V1338" s="10" t="s">
        <v>2934</v>
      </c>
      <c r="W1338" s="4">
        <v>0.56844020009095098</v>
      </c>
      <c r="X1338" s="4">
        <v>193.42</v>
      </c>
      <c r="Y1338" s="4">
        <v>81.92</v>
      </c>
      <c r="Z1338" s="4">
        <v>27.401869000000001</v>
      </c>
      <c r="AA1338" s="10">
        <v>25.5902247436</v>
      </c>
      <c r="AB1338" s="10">
        <v>25.914375908699999</v>
      </c>
      <c r="AC1338" s="4" t="s">
        <v>2934</v>
      </c>
      <c r="AD1338" s="4" t="s">
        <v>2934</v>
      </c>
      <c r="AE1338" s="4" t="s">
        <v>2934</v>
      </c>
      <c r="AF1338" s="4" t="s">
        <v>2934</v>
      </c>
      <c r="AG1338" s="4" t="s">
        <v>2934</v>
      </c>
      <c r="AH1338" s="4" t="s">
        <v>2934</v>
      </c>
      <c r="AI1338" s="4">
        <v>4.620476</v>
      </c>
      <c r="AJ1338" s="4">
        <v>4.620476</v>
      </c>
    </row>
    <row r="1339" spans="1:36" x14ac:dyDescent="0.3">
      <c r="A1339" s="1" t="s">
        <v>1333</v>
      </c>
      <c r="B1339" s="2">
        <v>4099823</v>
      </c>
      <c r="C1339" s="3" t="s">
        <v>2935</v>
      </c>
      <c r="D1339" s="4">
        <v>86304.469264069994</v>
      </c>
      <c r="E1339" s="3" t="s">
        <v>2930</v>
      </c>
      <c r="F1339" s="3" t="s">
        <v>2953</v>
      </c>
      <c r="G1339" s="3" t="s">
        <v>2954</v>
      </c>
      <c r="H1339" s="3" t="s">
        <v>3346</v>
      </c>
      <c r="I1339" s="3" t="s">
        <v>3347</v>
      </c>
      <c r="J1339" s="4">
        <v>19.559338</v>
      </c>
      <c r="K1339" s="4">
        <v>-5.9622120000000001</v>
      </c>
      <c r="L1339" s="4">
        <v>-3.5051679999999998</v>
      </c>
      <c r="M1339" s="4">
        <v>-3.3873250000000001</v>
      </c>
      <c r="N1339" s="4">
        <v>37.577500000000001</v>
      </c>
      <c r="O1339" s="4">
        <v>25.089300999999999</v>
      </c>
      <c r="P1339" s="4">
        <v>3.1681560000000002</v>
      </c>
      <c r="Q1339" s="4">
        <v>19.239711</v>
      </c>
      <c r="R1339" s="4">
        <v>31.513783</v>
      </c>
      <c r="S1339" s="3" t="s">
        <v>5076</v>
      </c>
      <c r="T1339" s="4">
        <v>150.31</v>
      </c>
      <c r="U1339" s="4">
        <v>86304.469264069994</v>
      </c>
      <c r="V1339" s="10">
        <v>107107.469264</v>
      </c>
      <c r="W1339" s="4">
        <v>1.1975251147628201</v>
      </c>
      <c r="X1339" s="4">
        <v>167.99</v>
      </c>
      <c r="Y1339" s="4">
        <v>124.3</v>
      </c>
      <c r="Z1339" s="4">
        <v>37.577500000000001</v>
      </c>
      <c r="AA1339" s="10">
        <v>23.072436182699999</v>
      </c>
      <c r="AB1339" s="10">
        <v>24.7003048304</v>
      </c>
      <c r="AC1339" s="4">
        <v>11.696785999999999</v>
      </c>
      <c r="AD1339" s="4">
        <v>11.041765132446701</v>
      </c>
      <c r="AE1339" s="4">
        <v>11.514571827893899</v>
      </c>
      <c r="AF1339" s="4">
        <v>19.239711</v>
      </c>
      <c r="AG1339" s="4">
        <v>16.5729018287904</v>
      </c>
      <c r="AH1339" s="4">
        <v>17.6552212800649</v>
      </c>
      <c r="AI1339" s="4">
        <v>3.1681560000000002</v>
      </c>
      <c r="AJ1339" s="4" t="s">
        <v>2924</v>
      </c>
    </row>
    <row r="1340" spans="1:36" x14ac:dyDescent="0.3">
      <c r="A1340" s="1" t="s">
        <v>1334</v>
      </c>
      <c r="B1340" s="2">
        <v>4103938</v>
      </c>
      <c r="C1340" s="3" t="s">
        <v>2919</v>
      </c>
      <c r="D1340" s="4">
        <v>4800.8635316199998</v>
      </c>
      <c r="E1340" s="3" t="s">
        <v>2945</v>
      </c>
      <c r="F1340" s="3" t="s">
        <v>2946</v>
      </c>
      <c r="G1340" s="3" t="s">
        <v>2947</v>
      </c>
      <c r="H1340" s="3" t="s">
        <v>2989</v>
      </c>
      <c r="I1340" s="3" t="s">
        <v>2949</v>
      </c>
      <c r="J1340" s="4">
        <v>71.336831000000004</v>
      </c>
      <c r="K1340" s="4">
        <v>36.723205</v>
      </c>
      <c r="L1340" s="4">
        <v>3.916836</v>
      </c>
      <c r="M1340" s="4">
        <v>-2.53653</v>
      </c>
      <c r="N1340" s="4">
        <v>20.379774000000001</v>
      </c>
      <c r="O1340" s="4" t="s">
        <v>2924</v>
      </c>
      <c r="P1340" s="4">
        <v>6.6178730000000003</v>
      </c>
      <c r="Q1340" s="4">
        <v>11.900333</v>
      </c>
      <c r="R1340" s="4">
        <v>77.412278000000001</v>
      </c>
      <c r="S1340" s="3" t="s">
        <v>5077</v>
      </c>
      <c r="T1340" s="5">
        <v>189.43</v>
      </c>
      <c r="U1340" s="4">
        <v>4800.8635316199998</v>
      </c>
      <c r="V1340" s="10">
        <v>4436.381531</v>
      </c>
      <c r="W1340" s="4">
        <v>0.95021907828749397</v>
      </c>
      <c r="X1340" s="4">
        <v>203.8964</v>
      </c>
      <c r="Y1340" s="4">
        <v>95.33</v>
      </c>
      <c r="Z1340" s="4">
        <v>20.379774000000001</v>
      </c>
      <c r="AA1340" s="10">
        <v>18.115657903500001</v>
      </c>
      <c r="AB1340" s="10">
        <v>12.5063792899</v>
      </c>
      <c r="AC1340" s="4">
        <v>6.151116</v>
      </c>
      <c r="AD1340" s="4">
        <v>6.937722610042</v>
      </c>
      <c r="AE1340" s="4">
        <v>5.1588411176372997</v>
      </c>
      <c r="AF1340" s="4">
        <v>11.900333</v>
      </c>
      <c r="AG1340" s="4">
        <v>11.895911496774399</v>
      </c>
      <c r="AH1340" s="4">
        <v>8.2923019271028</v>
      </c>
      <c r="AI1340" s="4">
        <v>6.6178730000000003</v>
      </c>
      <c r="AJ1340" s="4">
        <v>11.937862000000001</v>
      </c>
    </row>
    <row r="1341" spans="1:36" x14ac:dyDescent="0.3">
      <c r="A1341" s="1" t="s">
        <v>1335</v>
      </c>
      <c r="B1341" s="2">
        <v>4994421</v>
      </c>
      <c r="C1341" s="3" t="s">
        <v>2919</v>
      </c>
      <c r="D1341" s="4">
        <v>1430.1865966299999</v>
      </c>
      <c r="E1341" s="3" t="s">
        <v>2936</v>
      </c>
      <c r="F1341" s="3" t="s">
        <v>2966</v>
      </c>
      <c r="G1341" s="3" t="s">
        <v>2967</v>
      </c>
      <c r="H1341" s="3" t="s">
        <v>2987</v>
      </c>
      <c r="I1341" s="3" t="s">
        <v>3521</v>
      </c>
      <c r="J1341" s="4">
        <v>93.759873999999996</v>
      </c>
      <c r="K1341" s="4">
        <v>29.309436000000002</v>
      </c>
      <c r="L1341" s="4">
        <v>-3.6906159999999999</v>
      </c>
      <c r="M1341" s="4">
        <v>-6.1232300000000004</v>
      </c>
      <c r="N1341" s="4">
        <v>17.046559999999999</v>
      </c>
      <c r="O1341" s="4">
        <v>13.075692999999999</v>
      </c>
      <c r="P1341" s="4">
        <v>2.8513310000000001</v>
      </c>
      <c r="Q1341" s="4">
        <v>8.523555</v>
      </c>
      <c r="R1341" s="4">
        <v>15.74203</v>
      </c>
      <c r="S1341" s="3" t="s">
        <v>5078</v>
      </c>
      <c r="T1341" s="4">
        <v>24.53</v>
      </c>
      <c r="U1341" s="4">
        <v>1430.1865966299999</v>
      </c>
      <c r="V1341" s="10">
        <v>1746.186596</v>
      </c>
      <c r="W1341" s="4">
        <v>0.163065633917652</v>
      </c>
      <c r="X1341" s="4">
        <v>27.338000000000001</v>
      </c>
      <c r="Y1341" s="4">
        <v>11.48</v>
      </c>
      <c r="Z1341" s="4">
        <v>17.046559999999999</v>
      </c>
      <c r="AA1341" s="10">
        <v>17.500178354799999</v>
      </c>
      <c r="AB1341" s="10">
        <v>17.479851495999998</v>
      </c>
      <c r="AC1341" s="4">
        <v>1.3372889999999999</v>
      </c>
      <c r="AD1341" s="4">
        <v>1.2856538250003999</v>
      </c>
      <c r="AE1341" s="4">
        <v>1.3217261412673</v>
      </c>
      <c r="AF1341" s="4">
        <v>8.523555</v>
      </c>
      <c r="AG1341" s="4">
        <v>9.037320746612</v>
      </c>
      <c r="AH1341" s="4">
        <v>9.5135146991522994</v>
      </c>
      <c r="AI1341" s="4">
        <v>2.8513310000000001</v>
      </c>
      <c r="AJ1341" s="4">
        <v>4.1802999999999999</v>
      </c>
    </row>
    <row r="1342" spans="1:36" x14ac:dyDescent="0.3">
      <c r="A1342" s="1" t="s">
        <v>1336</v>
      </c>
      <c r="B1342" s="2">
        <v>101236</v>
      </c>
      <c r="C1342" s="3" t="s">
        <v>2919</v>
      </c>
      <c r="D1342" s="4">
        <v>4000.2627111000002</v>
      </c>
      <c r="E1342" s="3" t="s">
        <v>2930</v>
      </c>
      <c r="F1342" s="3" t="s">
        <v>2931</v>
      </c>
      <c r="G1342" s="3" t="s">
        <v>2931</v>
      </c>
      <c r="H1342" s="3" t="s">
        <v>2932</v>
      </c>
      <c r="I1342" s="3" t="s">
        <v>2933</v>
      </c>
      <c r="J1342" s="4">
        <v>22.215888</v>
      </c>
      <c r="K1342" s="4">
        <v>4.467187</v>
      </c>
      <c r="L1342" s="4">
        <v>-7.9971389999999998</v>
      </c>
      <c r="M1342" s="4">
        <v>-7.8653300000000002</v>
      </c>
      <c r="N1342" s="4">
        <v>10.001555209953301</v>
      </c>
      <c r="O1342" s="4">
        <v>8.5461790000000004</v>
      </c>
      <c r="P1342" s="4">
        <v>1.4548460000000001</v>
      </c>
      <c r="Q1342" s="4" t="s">
        <v>2934</v>
      </c>
      <c r="R1342" s="4" t="s">
        <v>2934</v>
      </c>
      <c r="S1342" s="3" t="s">
        <v>5079</v>
      </c>
      <c r="T1342" s="4">
        <v>64.31</v>
      </c>
      <c r="U1342" s="4">
        <v>4000.2627111000002</v>
      </c>
      <c r="V1342" s="10" t="s">
        <v>2934</v>
      </c>
      <c r="W1342" s="4">
        <v>2.0525579225625901</v>
      </c>
      <c r="X1342" s="4">
        <v>76.91</v>
      </c>
      <c r="Y1342" s="4">
        <v>48.844999999999999</v>
      </c>
      <c r="Z1342" s="4">
        <v>10.001555</v>
      </c>
      <c r="AA1342" s="10">
        <v>15.859872611464969</v>
      </c>
      <c r="AB1342" s="10">
        <v>15.257861635220126</v>
      </c>
      <c r="AC1342" s="4" t="s">
        <v>2934</v>
      </c>
      <c r="AD1342" s="4" t="s">
        <v>2934</v>
      </c>
      <c r="AE1342" s="4" t="s">
        <v>2934</v>
      </c>
      <c r="AF1342" s="4" t="s">
        <v>2934</v>
      </c>
      <c r="AG1342" s="4" t="s">
        <v>2934</v>
      </c>
      <c r="AH1342" s="4" t="s">
        <v>2934</v>
      </c>
      <c r="AI1342" s="4">
        <v>1.4548460000000001</v>
      </c>
      <c r="AJ1342" s="4">
        <v>1.6214919999999999</v>
      </c>
    </row>
    <row r="1343" spans="1:36" x14ac:dyDescent="0.3">
      <c r="A1343" s="1" t="s">
        <v>1337</v>
      </c>
      <c r="B1343" s="2">
        <v>4000193</v>
      </c>
      <c r="C1343" s="3" t="s">
        <v>2935</v>
      </c>
      <c r="D1343" s="4">
        <v>206528.74115071999</v>
      </c>
      <c r="E1343" s="3" t="s">
        <v>2945</v>
      </c>
      <c r="F1343" s="3" t="s">
        <v>2946</v>
      </c>
      <c r="G1343" s="3" t="s">
        <v>2984</v>
      </c>
      <c r="H1343" s="3" t="s">
        <v>2985</v>
      </c>
      <c r="I1343" s="3" t="s">
        <v>3262</v>
      </c>
      <c r="J1343" s="4">
        <v>37.757494000000001</v>
      </c>
      <c r="K1343" s="4">
        <v>2.5999080000000001</v>
      </c>
      <c r="L1343" s="4">
        <v>4.0820129999999999</v>
      </c>
      <c r="M1343" s="4">
        <v>-3.2319559999999998</v>
      </c>
      <c r="N1343" s="4">
        <v>37.226666999999999</v>
      </c>
      <c r="O1343" s="4">
        <v>17.262540000000001</v>
      </c>
      <c r="P1343" s="4">
        <v>8.4478059999999999</v>
      </c>
      <c r="Q1343" s="4">
        <v>15.812942</v>
      </c>
      <c r="R1343" s="4">
        <v>22.060089000000001</v>
      </c>
      <c r="S1343" s="3" t="s">
        <v>5080</v>
      </c>
      <c r="T1343" s="4">
        <v>223.36</v>
      </c>
      <c r="U1343" s="4">
        <v>206528.74115071999</v>
      </c>
      <c r="V1343" s="10">
        <v>253034.74114999999</v>
      </c>
      <c r="W1343" s="4">
        <v>2.9906876790830901</v>
      </c>
      <c r="X1343" s="4">
        <v>239.35</v>
      </c>
      <c r="Y1343" s="4">
        <v>157.88499999999999</v>
      </c>
      <c r="Z1343" s="4">
        <v>37.226666999999999</v>
      </c>
      <c r="AA1343" s="10">
        <v>21.457528772</v>
      </c>
      <c r="AB1343" s="10">
        <v>21.867810183900001</v>
      </c>
      <c r="AC1343" s="4">
        <v>4.04338</v>
      </c>
      <c r="AD1343" s="4">
        <v>3.9206491889261001</v>
      </c>
      <c r="AE1343" s="4">
        <v>4.0276670296877999</v>
      </c>
      <c r="AF1343" s="4">
        <v>15.812942</v>
      </c>
      <c r="AG1343" s="4">
        <v>14.650509513264399</v>
      </c>
      <c r="AH1343" s="4">
        <v>15.827558396903999</v>
      </c>
      <c r="AI1343" s="4">
        <v>8.4478059999999999</v>
      </c>
      <c r="AJ1343" s="4" t="s">
        <v>2924</v>
      </c>
    </row>
    <row r="1344" spans="1:36" x14ac:dyDescent="0.3">
      <c r="A1344" s="1" t="s">
        <v>1338</v>
      </c>
      <c r="B1344" s="2">
        <v>4985791</v>
      </c>
      <c r="C1344" s="3" t="s">
        <v>2935</v>
      </c>
      <c r="D1344" s="4">
        <v>21922.20288846</v>
      </c>
      <c r="E1344" s="3" t="s">
        <v>3031</v>
      </c>
      <c r="F1344" s="3" t="s">
        <v>3031</v>
      </c>
      <c r="G1344" s="3" t="s">
        <v>3032</v>
      </c>
      <c r="H1344" s="3" t="s">
        <v>3068</v>
      </c>
      <c r="I1344" s="3" t="s">
        <v>3522</v>
      </c>
      <c r="J1344" s="4">
        <v>6.2453529999999997</v>
      </c>
      <c r="K1344" s="4">
        <v>-16.130293999999999</v>
      </c>
      <c r="L1344" s="4">
        <v>-3.4894189999999998</v>
      </c>
      <c r="M1344" s="4">
        <v>-1.8993139999999999</v>
      </c>
      <c r="N1344" s="4" t="s">
        <v>2924</v>
      </c>
      <c r="O1344" s="4">
        <v>28.58</v>
      </c>
      <c r="P1344" s="4">
        <v>1.483827</v>
      </c>
      <c r="Q1344" s="4">
        <v>15.016712</v>
      </c>
      <c r="R1344" s="4" t="s">
        <v>2924</v>
      </c>
      <c r="S1344" s="3" t="s">
        <v>5081</v>
      </c>
      <c r="T1344" s="4">
        <v>85.74</v>
      </c>
      <c r="U1344" s="4">
        <v>21922.20288846</v>
      </c>
      <c r="V1344" s="10">
        <v>31182.202888</v>
      </c>
      <c r="W1344" s="4">
        <v>1.8661068346162799</v>
      </c>
      <c r="X1344" s="4">
        <v>106.77</v>
      </c>
      <c r="Y1344" s="4">
        <v>72.94</v>
      </c>
      <c r="Z1344" s="4" t="s">
        <v>2924</v>
      </c>
      <c r="AA1344" s="10">
        <v>18.875068794699999</v>
      </c>
      <c r="AB1344" s="10">
        <v>20.222699709099999</v>
      </c>
      <c r="AC1344" s="4">
        <v>2.7314470000000002</v>
      </c>
      <c r="AD1344" s="4">
        <v>2.7075053229805999</v>
      </c>
      <c r="AE1344" s="4">
        <v>2.7338992136472999</v>
      </c>
      <c r="AF1344" s="4">
        <v>15.016712</v>
      </c>
      <c r="AG1344" s="4">
        <v>13.8222917903958</v>
      </c>
      <c r="AH1344" s="4">
        <v>14.258959441485599</v>
      </c>
      <c r="AI1344" s="4">
        <v>1.483827</v>
      </c>
      <c r="AJ1344" s="4" t="s">
        <v>2924</v>
      </c>
    </row>
    <row r="1345" spans="1:36" x14ac:dyDescent="0.3">
      <c r="A1345" s="1" t="s">
        <v>1339</v>
      </c>
      <c r="B1345" s="2">
        <v>4988308</v>
      </c>
      <c r="C1345" s="3" t="s">
        <v>2935</v>
      </c>
      <c r="D1345" s="4">
        <v>3475.9876998</v>
      </c>
      <c r="E1345" s="3" t="s">
        <v>2925</v>
      </c>
      <c r="F1345" s="3" t="s">
        <v>2980</v>
      </c>
      <c r="G1345" s="3" t="s">
        <v>2981</v>
      </c>
      <c r="H1345" s="3" t="s">
        <v>2982</v>
      </c>
      <c r="I1345" s="3" t="s">
        <v>3451</v>
      </c>
      <c r="J1345" s="4">
        <v>-37.518141999999997</v>
      </c>
      <c r="K1345" s="4">
        <v>-20.535302000000001</v>
      </c>
      <c r="L1345" s="4">
        <v>-8.16</v>
      </c>
      <c r="M1345" s="4">
        <v>-7.9144389999999998</v>
      </c>
      <c r="N1345" s="4">
        <v>27.420382</v>
      </c>
      <c r="O1345" s="4">
        <v>4.6092079999999997</v>
      </c>
      <c r="P1345" s="4">
        <v>2.3470080000000002</v>
      </c>
      <c r="Q1345" s="4">
        <v>5.7003649999999997</v>
      </c>
      <c r="R1345" s="4" t="s">
        <v>2924</v>
      </c>
      <c r="S1345" s="3" t="s">
        <v>5082</v>
      </c>
      <c r="T1345" s="4">
        <v>17.22</v>
      </c>
      <c r="U1345" s="4">
        <v>3475.9876998</v>
      </c>
      <c r="V1345" s="10">
        <v>9169.9876989999993</v>
      </c>
      <c r="W1345" s="4">
        <v>4.6457607433217198</v>
      </c>
      <c r="X1345" s="4">
        <v>27.89</v>
      </c>
      <c r="Y1345" s="4">
        <v>16.96</v>
      </c>
      <c r="Z1345" s="4">
        <v>25.435746000000002</v>
      </c>
      <c r="AA1345" s="10">
        <v>13.1721869502</v>
      </c>
      <c r="AB1345" s="10">
        <v>11.3550939663</v>
      </c>
      <c r="AC1345" s="4">
        <v>2.1226820000000002</v>
      </c>
      <c r="AD1345" s="4">
        <v>3.5663290248234998</v>
      </c>
      <c r="AE1345" s="4">
        <v>3.6356761004724998</v>
      </c>
      <c r="AF1345" s="4">
        <v>5.7003649999999997</v>
      </c>
      <c r="AG1345" s="4">
        <v>7.7480369633399997</v>
      </c>
      <c r="AH1345" s="4">
        <v>7.8340487051065004</v>
      </c>
      <c r="AI1345" s="4">
        <v>2.3470080000000002</v>
      </c>
      <c r="AJ1345" s="4" t="s">
        <v>2924</v>
      </c>
    </row>
    <row r="1346" spans="1:36" x14ac:dyDescent="0.3">
      <c r="A1346" s="1" t="s">
        <v>1340</v>
      </c>
      <c r="B1346" s="2">
        <v>4402898</v>
      </c>
      <c r="C1346" s="3" t="s">
        <v>2956</v>
      </c>
      <c r="D1346" s="4">
        <v>1059.2366117500001</v>
      </c>
      <c r="E1346" s="3" t="s">
        <v>2930</v>
      </c>
      <c r="F1346" s="3" t="s">
        <v>2957</v>
      </c>
      <c r="G1346" s="3" t="s">
        <v>2957</v>
      </c>
      <c r="H1346" s="3" t="s">
        <v>3113</v>
      </c>
      <c r="I1346" s="3" t="s">
        <v>3125</v>
      </c>
      <c r="J1346" s="4">
        <v>84.052387999999993</v>
      </c>
      <c r="K1346" s="4">
        <v>24.947699</v>
      </c>
      <c r="L1346" s="4">
        <v>-2.6487370000000001</v>
      </c>
      <c r="M1346" s="5">
        <v>-2.3702489999999998</v>
      </c>
      <c r="N1346" s="4">
        <v>7.8585526315789496</v>
      </c>
      <c r="O1346" s="4" t="s">
        <v>2934</v>
      </c>
      <c r="P1346" s="4">
        <v>1.6256120000000001</v>
      </c>
      <c r="Q1346" s="4">
        <v>7.8445689999999999</v>
      </c>
      <c r="R1346" s="4" t="s">
        <v>2934</v>
      </c>
      <c r="S1346" s="3" t="s">
        <v>5083</v>
      </c>
      <c r="T1346" s="4">
        <v>23.89</v>
      </c>
      <c r="U1346" s="4">
        <v>1059.2366117500001</v>
      </c>
      <c r="V1346" s="10">
        <v>898.73661100000004</v>
      </c>
      <c r="W1346" s="4">
        <v>0.355797404771871</v>
      </c>
      <c r="X1346" s="4">
        <v>27</v>
      </c>
      <c r="Y1346" s="4">
        <v>11.51</v>
      </c>
      <c r="Z1346" s="4">
        <v>7.8508050000000003</v>
      </c>
      <c r="AA1346" s="10">
        <v>8.5169340462999994</v>
      </c>
      <c r="AB1346" s="10">
        <v>8.1120543292999994</v>
      </c>
      <c r="AC1346" s="4">
        <v>1.775598</v>
      </c>
      <c r="AD1346" s="4">
        <v>1.6563520291191001</v>
      </c>
      <c r="AE1346" s="4">
        <v>1.6643270574074001</v>
      </c>
      <c r="AF1346" s="4">
        <v>7.8445689999999999</v>
      </c>
      <c r="AG1346" s="4" t="s">
        <v>2934</v>
      </c>
      <c r="AH1346" s="4" t="s">
        <v>2934</v>
      </c>
      <c r="AI1346" s="4">
        <v>1.6256120000000001</v>
      </c>
      <c r="AJ1346" s="4">
        <v>1.6256120000000001</v>
      </c>
    </row>
    <row r="1347" spans="1:36" x14ac:dyDescent="0.3">
      <c r="A1347" s="1" t="s">
        <v>1341</v>
      </c>
      <c r="B1347" s="2">
        <v>4143023</v>
      </c>
      <c r="C1347" s="3" t="s">
        <v>2956</v>
      </c>
      <c r="D1347" s="4">
        <v>643.12026811999999</v>
      </c>
      <c r="E1347" s="3" t="s">
        <v>2930</v>
      </c>
      <c r="F1347" s="3" t="s">
        <v>2953</v>
      </c>
      <c r="G1347" s="3" t="s">
        <v>2953</v>
      </c>
      <c r="H1347" s="3" t="s">
        <v>3040</v>
      </c>
      <c r="I1347" s="3" t="s">
        <v>3211</v>
      </c>
      <c r="J1347" s="4">
        <v>-6.213152</v>
      </c>
      <c r="K1347" s="4">
        <v>7.4844080000000002</v>
      </c>
      <c r="L1347" s="4">
        <v>-2.3145959999999999</v>
      </c>
      <c r="M1347" s="4">
        <v>-2.9107980000000002</v>
      </c>
      <c r="N1347" s="4">
        <v>11.514476999999999</v>
      </c>
      <c r="O1347" s="4">
        <v>7.8931300000000002</v>
      </c>
      <c r="P1347" s="4">
        <v>4.5996439999999996</v>
      </c>
      <c r="Q1347" s="4">
        <v>5.3898770000000003</v>
      </c>
      <c r="R1347" s="4">
        <v>7.573639</v>
      </c>
      <c r="S1347" s="3" t="s">
        <v>5084</v>
      </c>
      <c r="T1347" s="4">
        <v>20.68</v>
      </c>
      <c r="U1347" s="4">
        <v>643.12026811999999</v>
      </c>
      <c r="V1347" s="10">
        <v>651.16726800000004</v>
      </c>
      <c r="W1347" s="4">
        <v>0</v>
      </c>
      <c r="X1347" s="4">
        <v>23.28</v>
      </c>
      <c r="Y1347" s="4">
        <v>16.170000000000002</v>
      </c>
      <c r="Z1347" s="4">
        <v>11.514476999999999</v>
      </c>
      <c r="AA1347" s="10">
        <v>8.9380645718</v>
      </c>
      <c r="AB1347" s="10">
        <v>9.5105383938999992</v>
      </c>
      <c r="AC1347" s="5">
        <v>0.978209</v>
      </c>
      <c r="AD1347" s="4">
        <v>0.96207128165949996</v>
      </c>
      <c r="AE1347" s="4">
        <v>0.98191388375389999</v>
      </c>
      <c r="AF1347" s="4">
        <v>5.3898770000000003</v>
      </c>
      <c r="AG1347" s="4">
        <v>5.2297929100297003</v>
      </c>
      <c r="AH1347" s="4">
        <v>5.3083555368311997</v>
      </c>
      <c r="AI1347" s="4">
        <v>4.5996439999999996</v>
      </c>
      <c r="AJ1347" s="4">
        <v>9.1911109999999994</v>
      </c>
    </row>
    <row r="1348" spans="1:36" x14ac:dyDescent="0.3">
      <c r="A1348" s="1" t="s">
        <v>1342</v>
      </c>
      <c r="B1348" s="2">
        <v>4060689</v>
      </c>
      <c r="C1348" s="3" t="s">
        <v>2935</v>
      </c>
      <c r="D1348" s="4">
        <v>18916.381172699999</v>
      </c>
      <c r="E1348" s="3" t="s">
        <v>3031</v>
      </c>
      <c r="F1348" s="3" t="s">
        <v>3031</v>
      </c>
      <c r="G1348" s="3" t="s">
        <v>3115</v>
      </c>
      <c r="H1348" s="3" t="s">
        <v>3116</v>
      </c>
      <c r="I1348" s="3" t="s">
        <v>3482</v>
      </c>
      <c r="J1348" s="4">
        <v>48.608078999999996</v>
      </c>
      <c r="K1348" s="4">
        <v>11.784027999999999</v>
      </c>
      <c r="L1348" s="4">
        <v>-7.4609110000000003</v>
      </c>
      <c r="M1348" s="4">
        <v>-1.96255</v>
      </c>
      <c r="N1348" s="4">
        <v>54.45</v>
      </c>
      <c r="O1348" s="4">
        <v>23.399225999999999</v>
      </c>
      <c r="P1348" s="4">
        <v>2.1921170000000001</v>
      </c>
      <c r="Q1348" s="4">
        <v>10.636412</v>
      </c>
      <c r="R1348" s="4">
        <v>19.467607000000001</v>
      </c>
      <c r="S1348" s="3" t="s">
        <v>5085</v>
      </c>
      <c r="T1348" s="4">
        <v>54.45</v>
      </c>
      <c r="U1348" s="4">
        <v>18916.381172699999</v>
      </c>
      <c r="V1348" s="10">
        <v>23772.381172000001</v>
      </c>
      <c r="W1348" s="4">
        <v>3.3976124885215802</v>
      </c>
      <c r="X1348" s="4">
        <v>60.36</v>
      </c>
      <c r="Y1348" s="4">
        <v>32.700000000000003</v>
      </c>
      <c r="Z1348" s="4">
        <v>54.45</v>
      </c>
      <c r="AA1348" s="10">
        <v>25.266821345699999</v>
      </c>
      <c r="AB1348" s="10">
        <v>43.790513261800001</v>
      </c>
      <c r="AC1348" s="4">
        <v>1.275342</v>
      </c>
      <c r="AD1348" s="4">
        <v>1.22602734124</v>
      </c>
      <c r="AE1348" s="4">
        <v>1.2641400627288999</v>
      </c>
      <c r="AF1348" s="4">
        <v>10.636412</v>
      </c>
      <c r="AG1348" s="4">
        <v>9.6289012320720992</v>
      </c>
      <c r="AH1348" s="4">
        <v>11.957067658967301</v>
      </c>
      <c r="AI1348" s="4">
        <v>2.1921170000000001</v>
      </c>
      <c r="AJ1348" s="4">
        <v>3.4803449999999998</v>
      </c>
    </row>
    <row r="1349" spans="1:36" x14ac:dyDescent="0.3">
      <c r="A1349" s="1" t="s">
        <v>1343</v>
      </c>
      <c r="B1349" s="2">
        <v>4805115</v>
      </c>
      <c r="C1349" s="3" t="s">
        <v>2935</v>
      </c>
      <c r="D1349" s="4">
        <v>1600.24302014</v>
      </c>
      <c r="E1349" s="3" t="s">
        <v>3093</v>
      </c>
      <c r="F1349" s="3" t="s">
        <v>3093</v>
      </c>
      <c r="G1349" s="3" t="s">
        <v>3094</v>
      </c>
      <c r="H1349" s="3" t="s">
        <v>3145</v>
      </c>
      <c r="I1349" s="3" t="s">
        <v>3303</v>
      </c>
      <c r="J1349" s="4">
        <v>-32.580311000000002</v>
      </c>
      <c r="K1349" s="4">
        <v>-35.250796000000001</v>
      </c>
      <c r="L1349" s="4">
        <v>-22.307141000000001</v>
      </c>
      <c r="M1349" s="4">
        <v>-6.9774089999999998</v>
      </c>
      <c r="N1349" s="5">
        <v>3.1493850000000001</v>
      </c>
      <c r="O1349" s="4">
        <v>4.5972299999999997</v>
      </c>
      <c r="P1349" s="4">
        <v>0.85362700000000002</v>
      </c>
      <c r="Q1349" s="5">
        <v>3.3169330000000001</v>
      </c>
      <c r="R1349" s="4">
        <v>7.9141630000000003</v>
      </c>
      <c r="S1349" s="3" t="s">
        <v>5086</v>
      </c>
      <c r="T1349" s="4">
        <v>32.53</v>
      </c>
      <c r="U1349" s="4">
        <v>1600.24302014</v>
      </c>
      <c r="V1349" s="10">
        <v>2109.8050199999998</v>
      </c>
      <c r="W1349" s="4">
        <v>1.4755610205963701</v>
      </c>
      <c r="X1349" s="4">
        <v>65.94</v>
      </c>
      <c r="Y1349" s="4">
        <v>32.11</v>
      </c>
      <c r="Z1349" s="5">
        <v>3.1493850000000001</v>
      </c>
      <c r="AA1349" s="10">
        <v>5.0175839090999999</v>
      </c>
      <c r="AB1349" s="10">
        <v>4.0681315107999998</v>
      </c>
      <c r="AC1349" s="4">
        <v>2.0936129999999999</v>
      </c>
      <c r="AD1349" s="4">
        <v>2.4361308357797999</v>
      </c>
      <c r="AE1349" s="4">
        <v>2.2040771004351001</v>
      </c>
      <c r="AF1349" s="5">
        <v>3.3169330000000001</v>
      </c>
      <c r="AG1349" s="4">
        <v>4.5367926384489001</v>
      </c>
      <c r="AH1349" s="4">
        <v>3.5247915653264998</v>
      </c>
      <c r="AI1349" s="4">
        <v>0.85362700000000002</v>
      </c>
      <c r="AJ1349" s="4">
        <v>0.85362700000000002</v>
      </c>
    </row>
    <row r="1350" spans="1:36" x14ac:dyDescent="0.3">
      <c r="A1350" s="1" t="s">
        <v>1344</v>
      </c>
      <c r="B1350" s="2">
        <v>4913056</v>
      </c>
      <c r="C1350" s="3" t="s">
        <v>2919</v>
      </c>
      <c r="D1350" s="4">
        <v>4092.5088756</v>
      </c>
      <c r="E1350" s="3" t="s">
        <v>3006</v>
      </c>
      <c r="F1350" s="3" t="s">
        <v>3235</v>
      </c>
      <c r="G1350" s="3" t="s">
        <v>3236</v>
      </c>
      <c r="H1350" s="3" t="s">
        <v>3236</v>
      </c>
      <c r="I1350" s="3" t="s">
        <v>3368</v>
      </c>
      <c r="J1350" s="4">
        <v>-10.68158</v>
      </c>
      <c r="K1350" s="4">
        <v>6.9294500000000001</v>
      </c>
      <c r="L1350" s="4">
        <v>0.51528099999999999</v>
      </c>
      <c r="M1350" s="4">
        <v>-6.6281790000000003</v>
      </c>
      <c r="N1350" s="4">
        <v>27.342178000000001</v>
      </c>
      <c r="O1350" s="4">
        <v>50.682268999999998</v>
      </c>
      <c r="P1350" s="4">
        <v>5.2569429999999997</v>
      </c>
      <c r="Q1350" s="4">
        <v>15.186004000000001</v>
      </c>
      <c r="R1350" s="4" t="s">
        <v>2924</v>
      </c>
      <c r="S1350" s="3" t="s">
        <v>5087</v>
      </c>
      <c r="T1350" s="5">
        <v>127.77</v>
      </c>
      <c r="U1350" s="4">
        <v>4092.5088756</v>
      </c>
      <c r="V1350" s="10">
        <v>4357.5328749999999</v>
      </c>
      <c r="W1350" s="4">
        <v>2.3479690068091101</v>
      </c>
      <c r="X1350" s="4">
        <v>156.75</v>
      </c>
      <c r="Y1350" s="4">
        <v>108.39</v>
      </c>
      <c r="Z1350" s="4">
        <v>27.342178000000001</v>
      </c>
      <c r="AA1350" s="10">
        <v>23.530386740299999</v>
      </c>
      <c r="AB1350" s="10">
        <v>24.809708737800001</v>
      </c>
      <c r="AC1350" s="4">
        <v>3.069636</v>
      </c>
      <c r="AD1350" s="4">
        <v>2.9213816539286999</v>
      </c>
      <c r="AE1350" s="4">
        <v>2.9993752639275</v>
      </c>
      <c r="AF1350" s="4">
        <v>15.186004000000001</v>
      </c>
      <c r="AG1350" s="4">
        <v>15.4264514296133</v>
      </c>
      <c r="AH1350" s="4">
        <v>15.5328138241891</v>
      </c>
      <c r="AI1350" s="4">
        <v>5.2569429999999997</v>
      </c>
      <c r="AJ1350" s="4">
        <v>8.3926689999999997</v>
      </c>
    </row>
    <row r="1351" spans="1:36" x14ac:dyDescent="0.3">
      <c r="A1351" s="1" t="s">
        <v>1345</v>
      </c>
      <c r="B1351" s="2">
        <v>4811582</v>
      </c>
      <c r="C1351" s="3" t="s">
        <v>2919</v>
      </c>
      <c r="D1351" s="4">
        <v>8847.1272453500005</v>
      </c>
      <c r="E1351" s="3" t="s">
        <v>2920</v>
      </c>
      <c r="F1351" s="3" t="s">
        <v>2921</v>
      </c>
      <c r="G1351" s="3" t="s">
        <v>3109</v>
      </c>
      <c r="H1351" s="3" t="s">
        <v>3109</v>
      </c>
      <c r="I1351" s="3" t="s">
        <v>3048</v>
      </c>
      <c r="J1351" s="4">
        <v>18.621179999999999</v>
      </c>
      <c r="K1351" s="4">
        <v>7.5248039999999996</v>
      </c>
      <c r="L1351" s="4">
        <v>-2.5572159999999999</v>
      </c>
      <c r="M1351" s="4">
        <v>0.50584099999999999</v>
      </c>
      <c r="N1351" s="4" t="s">
        <v>2924</v>
      </c>
      <c r="O1351" s="4" t="s">
        <v>2924</v>
      </c>
      <c r="P1351" s="4">
        <v>7.7268520000000001</v>
      </c>
      <c r="Q1351" s="4" t="s">
        <v>2924</v>
      </c>
      <c r="R1351" s="4" t="s">
        <v>2924</v>
      </c>
      <c r="S1351" s="3" t="s">
        <v>5088</v>
      </c>
      <c r="T1351" s="4">
        <v>83.45</v>
      </c>
      <c r="U1351" s="4">
        <v>8847.1272453500005</v>
      </c>
      <c r="V1351" s="10">
        <v>7858.2742449999996</v>
      </c>
      <c r="W1351" s="4">
        <v>0</v>
      </c>
      <c r="X1351" s="4">
        <v>93.45</v>
      </c>
      <c r="Y1351" s="4">
        <v>62.78</v>
      </c>
      <c r="Z1351" s="4" t="s">
        <v>2924</v>
      </c>
      <c r="AA1351" s="10" t="s">
        <v>2924</v>
      </c>
      <c r="AB1351" s="10" t="s">
        <v>2924</v>
      </c>
      <c r="AC1351" s="4">
        <v>12.804164</v>
      </c>
      <c r="AD1351" s="4">
        <v>9.3282762557240009</v>
      </c>
      <c r="AE1351" s="4">
        <v>11.630129967420601</v>
      </c>
      <c r="AF1351" s="4" t="s">
        <v>2924</v>
      </c>
      <c r="AG1351" s="4" t="s">
        <v>2924</v>
      </c>
      <c r="AH1351" s="4" t="s">
        <v>2924</v>
      </c>
      <c r="AI1351" s="4">
        <v>7.7268520000000001</v>
      </c>
      <c r="AJ1351" s="4">
        <v>7.7268520000000001</v>
      </c>
    </row>
    <row r="1352" spans="1:36" x14ac:dyDescent="0.3">
      <c r="A1352" s="1" t="s">
        <v>1346</v>
      </c>
      <c r="B1352" s="2">
        <v>4048157</v>
      </c>
      <c r="C1352" s="3" t="s">
        <v>2919</v>
      </c>
      <c r="D1352" s="4">
        <v>180171.71865</v>
      </c>
      <c r="E1352" s="3" t="s">
        <v>2945</v>
      </c>
      <c r="F1352" s="3" t="s">
        <v>2946</v>
      </c>
      <c r="G1352" s="3" t="s">
        <v>2947</v>
      </c>
      <c r="H1352" s="3" t="s">
        <v>2989</v>
      </c>
      <c r="I1352" s="3" t="s">
        <v>2949</v>
      </c>
      <c r="J1352" s="4">
        <v>3.0958070000000002</v>
      </c>
      <c r="K1352" s="4">
        <v>-0.24806600000000001</v>
      </c>
      <c r="L1352" s="5">
        <v>-1.1082080000000001</v>
      </c>
      <c r="M1352" s="4">
        <v>-1.9894890000000001</v>
      </c>
      <c r="N1352" s="4">
        <v>62.580488000000003</v>
      </c>
      <c r="O1352" s="4">
        <v>35.022046000000003</v>
      </c>
      <c r="P1352" s="4">
        <v>9.9375990000000005</v>
      </c>
      <c r="Q1352" s="4">
        <v>39.894550000000002</v>
      </c>
      <c r="R1352" s="4">
        <v>39.210788999999998</v>
      </c>
      <c r="S1352" s="3" t="s">
        <v>5089</v>
      </c>
      <c r="T1352" s="5">
        <v>643.39</v>
      </c>
      <c r="U1352" s="4">
        <v>180171.71865</v>
      </c>
      <c r="V1352" s="10">
        <v>183594.71865</v>
      </c>
      <c r="W1352" s="4">
        <v>0.64657517213509696</v>
      </c>
      <c r="X1352" s="4">
        <v>714.78</v>
      </c>
      <c r="Y1352" s="4">
        <v>557.29</v>
      </c>
      <c r="Z1352" s="4">
        <v>62.580488000000003</v>
      </c>
      <c r="AA1352" s="10">
        <v>32.616343911500003</v>
      </c>
      <c r="AB1352" s="10">
        <v>33.351804804399997</v>
      </c>
      <c r="AC1352" s="4">
        <v>11.066589</v>
      </c>
      <c r="AD1352" s="4">
        <v>9.8812158463589004</v>
      </c>
      <c r="AE1352" s="4">
        <v>10.044593140662499</v>
      </c>
      <c r="AF1352" s="4">
        <v>39.894550000000002</v>
      </c>
      <c r="AG1352" s="4">
        <v>23.806947623441999</v>
      </c>
      <c r="AH1352" s="4">
        <v>24.806400793535801</v>
      </c>
      <c r="AI1352" s="4">
        <v>9.9375990000000005</v>
      </c>
      <c r="AJ1352" s="4" t="s">
        <v>2924</v>
      </c>
    </row>
    <row r="1353" spans="1:36" x14ac:dyDescent="0.3">
      <c r="A1353" s="1" t="s">
        <v>1347</v>
      </c>
      <c r="B1353" s="2">
        <v>28587405</v>
      </c>
      <c r="C1353" s="3" t="s">
        <v>2940</v>
      </c>
      <c r="D1353" s="4">
        <v>1097.23765914</v>
      </c>
      <c r="E1353" s="3" t="s">
        <v>2936</v>
      </c>
      <c r="F1353" s="3" t="s">
        <v>2937</v>
      </c>
      <c r="G1353" s="3" t="s">
        <v>2951</v>
      </c>
      <c r="H1353" s="3" t="s">
        <v>2951</v>
      </c>
      <c r="I1353" s="3" t="s">
        <v>3500</v>
      </c>
      <c r="J1353" s="4">
        <v>442.8</v>
      </c>
      <c r="K1353" s="4">
        <v>48.306010999999998</v>
      </c>
      <c r="L1353" s="4">
        <v>12.427505999999999</v>
      </c>
      <c r="M1353" s="4">
        <v>16.131792999999998</v>
      </c>
      <c r="N1353" s="4" t="s">
        <v>2924</v>
      </c>
      <c r="O1353" s="4" t="s">
        <v>2924</v>
      </c>
      <c r="P1353" s="4" t="s">
        <v>2924</v>
      </c>
      <c r="Q1353" s="4" t="s">
        <v>2924</v>
      </c>
      <c r="R1353" s="4" t="s">
        <v>2924</v>
      </c>
      <c r="S1353" s="3" t="s">
        <v>5090</v>
      </c>
      <c r="T1353" s="4">
        <v>13.57</v>
      </c>
      <c r="U1353" s="4">
        <v>1097.23765914</v>
      </c>
      <c r="V1353" s="10">
        <v>1538.702659</v>
      </c>
      <c r="W1353" s="4">
        <v>0</v>
      </c>
      <c r="X1353" s="4">
        <v>17.14</v>
      </c>
      <c r="Y1353" s="5">
        <v>2.0893999999999999</v>
      </c>
      <c r="Z1353" s="4" t="s">
        <v>2924</v>
      </c>
      <c r="AA1353" s="10" t="s">
        <v>2924</v>
      </c>
      <c r="AB1353" s="10" t="s">
        <v>2924</v>
      </c>
      <c r="AC1353" s="4">
        <v>7.5463959999999997</v>
      </c>
      <c r="AD1353" s="4">
        <v>5.2643464362999</v>
      </c>
      <c r="AE1353" s="4">
        <v>6.7569701977158001</v>
      </c>
      <c r="AF1353" s="4" t="s">
        <v>2924</v>
      </c>
      <c r="AG1353" s="4" t="s">
        <v>2924</v>
      </c>
      <c r="AH1353" s="4" t="s">
        <v>2924</v>
      </c>
      <c r="AI1353" s="4" t="s">
        <v>2924</v>
      </c>
      <c r="AJ1353" s="4" t="s">
        <v>2924</v>
      </c>
    </row>
    <row r="1354" spans="1:36" x14ac:dyDescent="0.3">
      <c r="A1354" s="1" t="s">
        <v>1348</v>
      </c>
      <c r="B1354" s="2">
        <v>4410647</v>
      </c>
      <c r="C1354" s="3" t="s">
        <v>2919</v>
      </c>
      <c r="D1354" s="4">
        <v>186791.18634135</v>
      </c>
      <c r="E1354" s="3" t="s">
        <v>2920</v>
      </c>
      <c r="F1354" s="3" t="s">
        <v>2960</v>
      </c>
      <c r="G1354" s="3" t="s">
        <v>2961</v>
      </c>
      <c r="H1354" s="3" t="s">
        <v>2962</v>
      </c>
      <c r="I1354" s="3" t="s">
        <v>3263</v>
      </c>
      <c r="J1354" s="4">
        <v>55.959674</v>
      </c>
      <c r="K1354" s="4">
        <v>7.8630190000000004</v>
      </c>
      <c r="L1354" s="4">
        <v>-3.2095530000000001</v>
      </c>
      <c r="M1354" s="4">
        <v>-2.8077390000000002</v>
      </c>
      <c r="N1354" s="4">
        <v>84.354190000000003</v>
      </c>
      <c r="O1354" s="4" t="s">
        <v>2924</v>
      </c>
      <c r="P1354" s="4">
        <v>11.987245</v>
      </c>
      <c r="Q1354" s="4">
        <v>72.140956000000003</v>
      </c>
      <c r="R1354" s="4">
        <v>286.50435099999999</v>
      </c>
      <c r="S1354" s="3" t="s">
        <v>5091</v>
      </c>
      <c r="T1354" s="4">
        <v>524.42999999999995</v>
      </c>
      <c r="U1354" s="4">
        <v>186791.18634135</v>
      </c>
      <c r="V1354" s="10">
        <v>182653.68634099999</v>
      </c>
      <c r="W1354" s="4">
        <v>0</v>
      </c>
      <c r="X1354" s="4">
        <v>556.23</v>
      </c>
      <c r="Y1354" s="5">
        <v>320.26</v>
      </c>
      <c r="Z1354" s="4">
        <v>84.354190000000003</v>
      </c>
      <c r="AA1354" s="10">
        <v>69.762151807799995</v>
      </c>
      <c r="AB1354" s="10">
        <v>76.502166270299995</v>
      </c>
      <c r="AC1354" s="4">
        <v>23.218</v>
      </c>
      <c r="AD1354" s="4">
        <v>19.9946249688319</v>
      </c>
      <c r="AE1354" s="4">
        <v>22.437251734916099</v>
      </c>
      <c r="AF1354" s="4">
        <v>72.140956000000003</v>
      </c>
      <c r="AG1354" s="4">
        <v>47.5343411679398</v>
      </c>
      <c r="AH1354" s="4">
        <v>54.758544826062</v>
      </c>
      <c r="AI1354" s="4">
        <v>11.987245</v>
      </c>
      <c r="AJ1354" s="4">
        <v>12.281732999999999</v>
      </c>
    </row>
    <row r="1355" spans="1:36" x14ac:dyDescent="0.3">
      <c r="A1355" s="1" t="s">
        <v>1349</v>
      </c>
      <c r="B1355" s="2">
        <v>4098709</v>
      </c>
      <c r="C1355" s="3" t="s">
        <v>2935</v>
      </c>
      <c r="D1355" s="4">
        <v>2298.4868437999999</v>
      </c>
      <c r="E1355" s="3" t="s">
        <v>2976</v>
      </c>
      <c r="F1355" s="3" t="s">
        <v>2977</v>
      </c>
      <c r="G1355" s="3" t="s">
        <v>2978</v>
      </c>
      <c r="H1355" s="3" t="s">
        <v>2978</v>
      </c>
      <c r="I1355" s="3" t="s">
        <v>2979</v>
      </c>
      <c r="J1355" s="4">
        <v>15.818111</v>
      </c>
      <c r="K1355" s="4">
        <v>1.2916380000000001</v>
      </c>
      <c r="L1355" s="4">
        <v>-3.246753</v>
      </c>
      <c r="M1355" s="4">
        <v>-3.7156699999999998</v>
      </c>
      <c r="N1355" s="4" t="s">
        <v>2924</v>
      </c>
      <c r="O1355" s="4">
        <v>19.644034000000001</v>
      </c>
      <c r="P1355" s="4">
        <v>1.309545</v>
      </c>
      <c r="Q1355" s="4">
        <v>15.483616</v>
      </c>
      <c r="R1355" s="4">
        <v>19.880655000000001</v>
      </c>
      <c r="S1355" s="3" t="s">
        <v>5092</v>
      </c>
      <c r="T1355" s="4">
        <v>29.8</v>
      </c>
      <c r="U1355" s="4">
        <v>2298.4868437999999</v>
      </c>
      <c r="V1355" s="10">
        <v>2828.1598429999999</v>
      </c>
      <c r="W1355" s="4">
        <v>3.0375838926174499</v>
      </c>
      <c r="X1355" s="4">
        <v>31.65</v>
      </c>
      <c r="Y1355" s="4">
        <v>23.53</v>
      </c>
      <c r="Z1355" s="4" t="s">
        <v>2924</v>
      </c>
      <c r="AA1355" s="10">
        <v>113.1788834029</v>
      </c>
      <c r="AB1355" s="10">
        <v>288.39639988379997</v>
      </c>
      <c r="AC1355" s="4">
        <v>9.6013359999999999</v>
      </c>
      <c r="AD1355" s="4">
        <v>9.5977124358010997</v>
      </c>
      <c r="AE1355" s="4">
        <v>10.401671775629101</v>
      </c>
      <c r="AF1355" s="4">
        <v>15.483616</v>
      </c>
      <c r="AG1355" s="4">
        <v>16.489660686684399</v>
      </c>
      <c r="AH1355" s="4">
        <v>17.675800165998101</v>
      </c>
      <c r="AI1355" s="4">
        <v>1.309545</v>
      </c>
      <c r="AJ1355" s="5">
        <v>1.3945430000000001</v>
      </c>
    </row>
    <row r="1356" spans="1:36" x14ac:dyDescent="0.3">
      <c r="A1356" s="1" t="s">
        <v>1350</v>
      </c>
      <c r="B1356" s="2">
        <v>5738663</v>
      </c>
      <c r="C1356" s="3" t="s">
        <v>2940</v>
      </c>
      <c r="D1356" s="4">
        <v>1105.4453450000001</v>
      </c>
      <c r="E1356" s="3" t="s">
        <v>2930</v>
      </c>
      <c r="F1356" s="3" t="s">
        <v>2953</v>
      </c>
      <c r="G1356" s="3" t="s">
        <v>2954</v>
      </c>
      <c r="H1356" s="3" t="s">
        <v>2955</v>
      </c>
      <c r="I1356" s="3"/>
      <c r="J1356" s="4">
        <v>1.0004010000000001</v>
      </c>
      <c r="K1356" s="4">
        <v>0.117951</v>
      </c>
      <c r="L1356" s="4">
        <v>0.537188</v>
      </c>
      <c r="M1356" s="4">
        <v>0.13783500000000001</v>
      </c>
      <c r="N1356" s="4" t="s">
        <v>2934</v>
      </c>
      <c r="O1356" s="4" t="s">
        <v>2934</v>
      </c>
      <c r="P1356" s="4" t="s">
        <v>2934</v>
      </c>
      <c r="Q1356" s="4" t="s">
        <v>2934</v>
      </c>
      <c r="R1356" s="4" t="s">
        <v>2934</v>
      </c>
      <c r="S1356" s="3" t="s">
        <v>5093</v>
      </c>
      <c r="T1356" s="4">
        <v>25.2</v>
      </c>
      <c r="U1356" s="4">
        <v>1105.4453450000001</v>
      </c>
      <c r="V1356" s="10" t="s">
        <v>2934</v>
      </c>
      <c r="W1356" s="4">
        <v>5.7292232751678904</v>
      </c>
      <c r="X1356" s="4">
        <v>25.24</v>
      </c>
      <c r="Y1356" s="4">
        <v>24.94</v>
      </c>
      <c r="Z1356" s="4" t="s">
        <v>2934</v>
      </c>
      <c r="AA1356" s="10" t="s">
        <v>2934</v>
      </c>
      <c r="AB1356" s="10" t="s">
        <v>2934</v>
      </c>
      <c r="AC1356" s="4" t="s">
        <v>2934</v>
      </c>
      <c r="AD1356" s="4" t="s">
        <v>2934</v>
      </c>
      <c r="AE1356" s="4" t="s">
        <v>2934</v>
      </c>
      <c r="AF1356" s="4" t="s">
        <v>2934</v>
      </c>
      <c r="AG1356" s="4" t="s">
        <v>2934</v>
      </c>
      <c r="AH1356" s="4" t="s">
        <v>2934</v>
      </c>
      <c r="AI1356" s="4" t="s">
        <v>2934</v>
      </c>
      <c r="AJ1356" s="4" t="s">
        <v>2934</v>
      </c>
    </row>
    <row r="1357" spans="1:36" x14ac:dyDescent="0.3">
      <c r="A1357" s="1" t="s">
        <v>1351</v>
      </c>
      <c r="B1357" s="2">
        <v>7261637</v>
      </c>
      <c r="C1357" s="3" t="s">
        <v>2940</v>
      </c>
      <c r="D1357" s="4">
        <v>1012.966</v>
      </c>
      <c r="E1357" s="3" t="s">
        <v>2930</v>
      </c>
      <c r="F1357" s="3" t="s">
        <v>2953</v>
      </c>
      <c r="G1357" s="3" t="s">
        <v>2954</v>
      </c>
      <c r="H1357" s="3" t="s">
        <v>2955</v>
      </c>
      <c r="I1357" s="3"/>
      <c r="J1357" s="4">
        <v>1.979762</v>
      </c>
      <c r="K1357" s="4">
        <v>0.12959000000000001</v>
      </c>
      <c r="L1357" s="4">
        <v>0.47681000000000001</v>
      </c>
      <c r="M1357" s="4">
        <v>0.17286099999999999</v>
      </c>
      <c r="N1357" s="4" t="s">
        <v>2934</v>
      </c>
      <c r="O1357" s="4" t="s">
        <v>2934</v>
      </c>
      <c r="P1357" s="4" t="s">
        <v>2934</v>
      </c>
      <c r="Q1357" s="4" t="s">
        <v>2934</v>
      </c>
      <c r="R1357" s="4" t="s">
        <v>2934</v>
      </c>
      <c r="S1357" s="3" t="s">
        <v>5094</v>
      </c>
      <c r="T1357" s="4">
        <v>23.18</v>
      </c>
      <c r="U1357" s="4">
        <v>1012.966</v>
      </c>
      <c r="V1357" s="10" t="s">
        <v>2934</v>
      </c>
      <c r="W1357" s="4">
        <v>6.4043140638481404</v>
      </c>
      <c r="X1357" s="4">
        <v>23.23</v>
      </c>
      <c r="Y1357" s="4">
        <v>22.65</v>
      </c>
      <c r="Z1357" s="4" t="s">
        <v>2934</v>
      </c>
      <c r="AA1357" s="10" t="s">
        <v>2934</v>
      </c>
      <c r="AB1357" s="10" t="s">
        <v>2934</v>
      </c>
      <c r="AC1357" s="4" t="s">
        <v>2934</v>
      </c>
      <c r="AD1357" s="4" t="s">
        <v>2934</v>
      </c>
      <c r="AE1357" s="4" t="s">
        <v>2934</v>
      </c>
      <c r="AF1357" s="4" t="s">
        <v>2934</v>
      </c>
      <c r="AG1357" s="4" t="s">
        <v>2934</v>
      </c>
      <c r="AH1357" s="4" t="s">
        <v>2934</v>
      </c>
      <c r="AI1357" s="4" t="s">
        <v>2934</v>
      </c>
      <c r="AJ1357" s="4" t="s">
        <v>2934</v>
      </c>
    </row>
    <row r="1358" spans="1:36" x14ac:dyDescent="0.3">
      <c r="A1358" s="1" t="s">
        <v>1352</v>
      </c>
      <c r="B1358" s="2">
        <v>10829282</v>
      </c>
      <c r="C1358" s="3" t="s">
        <v>2940</v>
      </c>
      <c r="D1358" s="4">
        <v>865.43002338999997</v>
      </c>
      <c r="E1358" s="3" t="s">
        <v>2930</v>
      </c>
      <c r="F1358" s="3" t="s">
        <v>2953</v>
      </c>
      <c r="G1358" s="3" t="s">
        <v>2954</v>
      </c>
      <c r="H1358" s="3" t="s">
        <v>2955</v>
      </c>
      <c r="I1358" s="3"/>
      <c r="J1358" s="4">
        <v>0.97129299999999996</v>
      </c>
      <c r="K1358" s="4">
        <v>-0.55272100000000002</v>
      </c>
      <c r="L1358" s="4">
        <v>8.5580000000000003E-2</v>
      </c>
      <c r="M1358" s="4">
        <v>-4.2735000000000002E-2</v>
      </c>
      <c r="N1358" s="4" t="s">
        <v>2934</v>
      </c>
      <c r="O1358" s="4" t="s">
        <v>2934</v>
      </c>
      <c r="P1358" s="4" t="s">
        <v>2934</v>
      </c>
      <c r="Q1358" s="4" t="s">
        <v>2934</v>
      </c>
      <c r="R1358" s="4" t="s">
        <v>2934</v>
      </c>
      <c r="S1358" s="3" t="s">
        <v>5095</v>
      </c>
      <c r="T1358" s="4">
        <v>23.385000000000002</v>
      </c>
      <c r="U1358" s="4">
        <v>865.43002338999997</v>
      </c>
      <c r="V1358" s="10" t="s">
        <v>2934</v>
      </c>
      <c r="W1358" s="4">
        <v>6.4145361265498098</v>
      </c>
      <c r="X1358" s="4">
        <v>23.58</v>
      </c>
      <c r="Y1358" s="4">
        <v>22.858000000000001</v>
      </c>
      <c r="Z1358" s="4" t="s">
        <v>2934</v>
      </c>
      <c r="AA1358" s="10" t="s">
        <v>2934</v>
      </c>
      <c r="AB1358" s="10" t="s">
        <v>2934</v>
      </c>
      <c r="AC1358" s="4" t="s">
        <v>2934</v>
      </c>
      <c r="AD1358" s="4" t="s">
        <v>2934</v>
      </c>
      <c r="AE1358" s="4" t="s">
        <v>2934</v>
      </c>
      <c r="AF1358" s="4" t="s">
        <v>2934</v>
      </c>
      <c r="AG1358" s="4" t="s">
        <v>2934</v>
      </c>
      <c r="AH1358" s="4" t="s">
        <v>2934</v>
      </c>
      <c r="AI1358" s="4" t="s">
        <v>2934</v>
      </c>
      <c r="AJ1358" s="4" t="s">
        <v>2934</v>
      </c>
    </row>
    <row r="1359" spans="1:36" x14ac:dyDescent="0.3">
      <c r="A1359" s="1" t="s">
        <v>1353</v>
      </c>
      <c r="B1359" s="2">
        <v>5726616</v>
      </c>
      <c r="C1359" s="3" t="s">
        <v>2940</v>
      </c>
      <c r="D1359" s="4">
        <v>1243.982</v>
      </c>
      <c r="E1359" s="3" t="s">
        <v>2930</v>
      </c>
      <c r="F1359" s="3" t="s">
        <v>2953</v>
      </c>
      <c r="G1359" s="3" t="s">
        <v>2954</v>
      </c>
      <c r="H1359" s="3" t="s">
        <v>2955</v>
      </c>
      <c r="I1359" s="3"/>
      <c r="J1359" s="4">
        <v>17.636344999999999</v>
      </c>
      <c r="K1359" s="4">
        <v>2.9031690000000001</v>
      </c>
      <c r="L1359" s="4">
        <v>-3.7821729999999998</v>
      </c>
      <c r="M1359" s="4">
        <v>-2.9103509999999999</v>
      </c>
      <c r="N1359" s="4" t="s">
        <v>2934</v>
      </c>
      <c r="O1359" s="4" t="s">
        <v>2934</v>
      </c>
      <c r="P1359" s="4" t="s">
        <v>2934</v>
      </c>
      <c r="Q1359" s="4" t="s">
        <v>2934</v>
      </c>
      <c r="R1359" s="4" t="s">
        <v>2934</v>
      </c>
      <c r="S1359" s="3" t="s">
        <v>5096</v>
      </c>
      <c r="T1359" s="4">
        <v>116.26</v>
      </c>
      <c r="U1359" s="4">
        <v>1243.982</v>
      </c>
      <c r="V1359" s="10" t="s">
        <v>2934</v>
      </c>
      <c r="W1359" s="4">
        <v>0.79215551350421498</v>
      </c>
      <c r="X1359" s="4">
        <v>125.3122</v>
      </c>
      <c r="Y1359" s="4">
        <v>96.665000000000006</v>
      </c>
      <c r="Z1359" s="4" t="s">
        <v>2934</v>
      </c>
      <c r="AA1359" s="10" t="s">
        <v>2934</v>
      </c>
      <c r="AB1359" s="10" t="s">
        <v>2934</v>
      </c>
      <c r="AC1359" s="4" t="s">
        <v>2934</v>
      </c>
      <c r="AD1359" s="4" t="s">
        <v>2934</v>
      </c>
      <c r="AE1359" s="4" t="s">
        <v>2934</v>
      </c>
      <c r="AF1359" s="4" t="s">
        <v>2934</v>
      </c>
      <c r="AG1359" s="4" t="s">
        <v>2934</v>
      </c>
      <c r="AH1359" s="4" t="s">
        <v>2934</v>
      </c>
      <c r="AI1359" s="4" t="s">
        <v>2934</v>
      </c>
      <c r="AJ1359" s="4" t="s">
        <v>2934</v>
      </c>
    </row>
    <row r="1360" spans="1:36" x14ac:dyDescent="0.3">
      <c r="A1360" s="1" t="s">
        <v>1354</v>
      </c>
      <c r="B1360" s="2">
        <v>5724656</v>
      </c>
      <c r="C1360" s="3" t="s">
        <v>2940</v>
      </c>
      <c r="D1360" s="4">
        <v>709.16579999999999</v>
      </c>
      <c r="E1360" s="3" t="s">
        <v>2930</v>
      </c>
      <c r="F1360" s="3" t="s">
        <v>2953</v>
      </c>
      <c r="G1360" s="3" t="s">
        <v>2954</v>
      </c>
      <c r="H1360" s="3" t="s">
        <v>2955</v>
      </c>
      <c r="I1360" s="3"/>
      <c r="J1360" s="4">
        <v>16.670870000000001</v>
      </c>
      <c r="K1360" s="4">
        <v>-0.20192599999999999</v>
      </c>
      <c r="L1360" s="4">
        <v>-1.2171689999999999</v>
      </c>
      <c r="M1360" s="5">
        <v>-2.4050630000000002</v>
      </c>
      <c r="N1360" s="4">
        <v>10.440080999999999</v>
      </c>
      <c r="O1360" s="4" t="s">
        <v>2934</v>
      </c>
      <c r="P1360" s="4">
        <v>1.1315770000000001</v>
      </c>
      <c r="Q1360" s="4" t="s">
        <v>2934</v>
      </c>
      <c r="R1360" s="4" t="s">
        <v>2934</v>
      </c>
      <c r="S1360" s="3" t="s">
        <v>5097</v>
      </c>
      <c r="T1360" s="4">
        <v>46.204599999999999</v>
      </c>
      <c r="U1360" s="4">
        <v>709.16579999999999</v>
      </c>
      <c r="V1360" s="10">
        <v>723.84339</v>
      </c>
      <c r="W1360" s="4">
        <v>1.49718979680069</v>
      </c>
      <c r="X1360" s="4">
        <v>48.274999999999999</v>
      </c>
      <c r="Y1360" s="4">
        <v>39.402500000000003</v>
      </c>
      <c r="Z1360" s="4">
        <v>10.440080999999999</v>
      </c>
      <c r="AA1360" s="10" t="s">
        <v>2934</v>
      </c>
      <c r="AB1360" s="10" t="s">
        <v>2934</v>
      </c>
      <c r="AC1360" s="4">
        <v>47.549413000000001</v>
      </c>
      <c r="AD1360" s="4" t="s">
        <v>2934</v>
      </c>
      <c r="AE1360" s="4" t="s">
        <v>2934</v>
      </c>
      <c r="AF1360" s="4" t="s">
        <v>2934</v>
      </c>
      <c r="AG1360" s="4" t="s">
        <v>2934</v>
      </c>
      <c r="AH1360" s="4" t="s">
        <v>2934</v>
      </c>
      <c r="AI1360" s="4">
        <v>1.1315770000000001</v>
      </c>
      <c r="AJ1360" s="4">
        <v>1.1315770000000001</v>
      </c>
    </row>
    <row r="1361" spans="1:36" x14ac:dyDescent="0.3">
      <c r="A1361" s="1" t="s">
        <v>1355</v>
      </c>
      <c r="B1361" s="2">
        <v>5726921</v>
      </c>
      <c r="C1361" s="3" t="s">
        <v>2940</v>
      </c>
      <c r="D1361" s="4">
        <v>1355.1655000000001</v>
      </c>
      <c r="E1361" s="3" t="s">
        <v>2930</v>
      </c>
      <c r="F1361" s="3" t="s">
        <v>2953</v>
      </c>
      <c r="G1361" s="3" t="s">
        <v>2954</v>
      </c>
      <c r="H1361" s="3" t="s">
        <v>2955</v>
      </c>
      <c r="I1361" s="3"/>
      <c r="J1361" s="4">
        <v>28.249182000000001</v>
      </c>
      <c r="K1361" s="4">
        <v>6.9910300000000003</v>
      </c>
      <c r="L1361" s="5">
        <v>-2.5834519999999999</v>
      </c>
      <c r="M1361" s="4">
        <v>-3.2107260000000002</v>
      </c>
      <c r="N1361" s="4" t="s">
        <v>2934</v>
      </c>
      <c r="O1361" s="4" t="s">
        <v>2934</v>
      </c>
      <c r="P1361" s="4" t="s">
        <v>2934</v>
      </c>
      <c r="Q1361" s="4" t="s">
        <v>2934</v>
      </c>
      <c r="R1361" s="4" t="s">
        <v>2934</v>
      </c>
      <c r="S1361" s="3" t="s">
        <v>5098</v>
      </c>
      <c r="T1361" s="4">
        <v>109.98</v>
      </c>
      <c r="U1361" s="4">
        <v>1355.1655000000001</v>
      </c>
      <c r="V1361" s="10" t="s">
        <v>2934</v>
      </c>
      <c r="W1361" s="4">
        <v>0</v>
      </c>
      <c r="X1361" s="4">
        <v>117.67019999999999</v>
      </c>
      <c r="Y1361" s="4">
        <v>82.25</v>
      </c>
      <c r="Z1361" s="4" t="s">
        <v>2934</v>
      </c>
      <c r="AA1361" s="10" t="s">
        <v>2934</v>
      </c>
      <c r="AB1361" s="10" t="s">
        <v>2934</v>
      </c>
      <c r="AC1361" s="4" t="s">
        <v>2934</v>
      </c>
      <c r="AD1361" s="4" t="s">
        <v>2934</v>
      </c>
      <c r="AE1361" s="4" t="s">
        <v>2934</v>
      </c>
      <c r="AF1361" s="4" t="s">
        <v>2934</v>
      </c>
      <c r="AG1361" s="4" t="s">
        <v>2934</v>
      </c>
      <c r="AH1361" s="4" t="s">
        <v>2934</v>
      </c>
      <c r="AI1361" s="4" t="s">
        <v>2934</v>
      </c>
      <c r="AJ1361" s="4" t="s">
        <v>2934</v>
      </c>
    </row>
    <row r="1362" spans="1:36" x14ac:dyDescent="0.3">
      <c r="A1362" s="1" t="s">
        <v>1356</v>
      </c>
      <c r="B1362" s="2">
        <v>5726490</v>
      </c>
      <c r="C1362" s="3" t="s">
        <v>2940</v>
      </c>
      <c r="D1362" s="4">
        <v>579.34799999999996</v>
      </c>
      <c r="E1362" s="3" t="s">
        <v>2930</v>
      </c>
      <c r="F1362" s="3" t="s">
        <v>2953</v>
      </c>
      <c r="G1362" s="3" t="s">
        <v>2954</v>
      </c>
      <c r="H1362" s="3" t="s">
        <v>2955</v>
      </c>
      <c r="I1362" s="3"/>
      <c r="J1362" s="4">
        <v>47.732180999999997</v>
      </c>
      <c r="K1362" s="4">
        <v>20.848057000000001</v>
      </c>
      <c r="L1362" s="4">
        <v>2.3952100000000001</v>
      </c>
      <c r="M1362" s="4">
        <v>-1.1300920000000001</v>
      </c>
      <c r="N1362" s="4" t="s">
        <v>2934</v>
      </c>
      <c r="O1362" s="4" t="s">
        <v>2934</v>
      </c>
      <c r="P1362" s="4" t="s">
        <v>2934</v>
      </c>
      <c r="Q1362" s="4" t="s">
        <v>2934</v>
      </c>
      <c r="R1362" s="4" t="s">
        <v>2934</v>
      </c>
      <c r="S1362" s="3" t="s">
        <v>5099</v>
      </c>
      <c r="T1362" s="4">
        <v>75.239999999999995</v>
      </c>
      <c r="U1362" s="4">
        <v>579.34799999999996</v>
      </c>
      <c r="V1362" s="10" t="s">
        <v>2934</v>
      </c>
      <c r="W1362" s="4">
        <v>0</v>
      </c>
      <c r="X1362" s="4">
        <v>80.92</v>
      </c>
      <c r="Y1362" s="4">
        <v>47.06</v>
      </c>
      <c r="Z1362" s="4" t="s">
        <v>2934</v>
      </c>
      <c r="AA1362" s="10" t="s">
        <v>2934</v>
      </c>
      <c r="AB1362" s="10" t="s">
        <v>2934</v>
      </c>
      <c r="AC1362" s="4" t="s">
        <v>2934</v>
      </c>
      <c r="AD1362" s="4" t="s">
        <v>2934</v>
      </c>
      <c r="AE1362" s="4" t="s">
        <v>2934</v>
      </c>
      <c r="AF1362" s="4" t="s">
        <v>2934</v>
      </c>
      <c r="AG1362" s="4" t="s">
        <v>2934</v>
      </c>
      <c r="AH1362" s="4" t="s">
        <v>2934</v>
      </c>
      <c r="AI1362" s="4" t="s">
        <v>2934</v>
      </c>
      <c r="AJ1362" s="4" t="s">
        <v>2934</v>
      </c>
    </row>
    <row r="1363" spans="1:36" x14ac:dyDescent="0.3">
      <c r="A1363" s="1" t="s">
        <v>1357</v>
      </c>
      <c r="B1363" s="2">
        <v>5726434</v>
      </c>
      <c r="C1363" s="3" t="s">
        <v>2940</v>
      </c>
      <c r="D1363" s="4">
        <v>2556.4068000000002</v>
      </c>
      <c r="E1363" s="3" t="s">
        <v>2930</v>
      </c>
      <c r="F1363" s="3" t="s">
        <v>2953</v>
      </c>
      <c r="G1363" s="3" t="s">
        <v>2954</v>
      </c>
      <c r="H1363" s="3" t="s">
        <v>2955</v>
      </c>
      <c r="I1363" s="3"/>
      <c r="J1363" s="4">
        <v>11.802232999999999</v>
      </c>
      <c r="K1363" s="4">
        <v>1.3249820000000001</v>
      </c>
      <c r="L1363" s="4">
        <v>-2.796395</v>
      </c>
      <c r="M1363" s="4">
        <v>-4.4959129999999998</v>
      </c>
      <c r="N1363" s="4" t="s">
        <v>2934</v>
      </c>
      <c r="O1363" s="4" t="s">
        <v>2934</v>
      </c>
      <c r="P1363" s="4" t="s">
        <v>2934</v>
      </c>
      <c r="Q1363" s="4" t="s">
        <v>2934</v>
      </c>
      <c r="R1363" s="4" t="s">
        <v>2934</v>
      </c>
      <c r="S1363" s="3" t="s">
        <v>5100</v>
      </c>
      <c r="T1363" s="4">
        <v>42.07</v>
      </c>
      <c r="U1363" s="4">
        <v>2556.4068000000002</v>
      </c>
      <c r="V1363" s="10" t="s">
        <v>2934</v>
      </c>
      <c r="W1363" s="4">
        <v>1.2502139800285299</v>
      </c>
      <c r="X1363" s="4">
        <v>45.8</v>
      </c>
      <c r="Y1363" s="4">
        <v>35.08</v>
      </c>
      <c r="Z1363" s="4" t="s">
        <v>2934</v>
      </c>
      <c r="AA1363" s="10" t="s">
        <v>2934</v>
      </c>
      <c r="AB1363" s="10" t="s">
        <v>2934</v>
      </c>
      <c r="AC1363" s="4" t="s">
        <v>2934</v>
      </c>
      <c r="AD1363" s="4" t="s">
        <v>2934</v>
      </c>
      <c r="AE1363" s="4" t="s">
        <v>2934</v>
      </c>
      <c r="AF1363" s="4" t="s">
        <v>2934</v>
      </c>
      <c r="AG1363" s="4" t="s">
        <v>2934</v>
      </c>
      <c r="AH1363" s="4" t="s">
        <v>2934</v>
      </c>
      <c r="AI1363" s="4" t="s">
        <v>2934</v>
      </c>
      <c r="AJ1363" s="4" t="s">
        <v>2934</v>
      </c>
    </row>
    <row r="1364" spans="1:36" x14ac:dyDescent="0.3">
      <c r="A1364" s="1" t="s">
        <v>1358</v>
      </c>
      <c r="B1364" s="2">
        <v>5724483</v>
      </c>
      <c r="C1364" s="3" t="s">
        <v>2940</v>
      </c>
      <c r="D1364" s="4">
        <v>1200.0594000000001</v>
      </c>
      <c r="E1364" s="3" t="s">
        <v>2930</v>
      </c>
      <c r="F1364" s="3" t="s">
        <v>2953</v>
      </c>
      <c r="G1364" s="3" t="s">
        <v>2954</v>
      </c>
      <c r="H1364" s="3" t="s">
        <v>2955</v>
      </c>
      <c r="I1364" s="3"/>
      <c r="J1364" s="4">
        <v>1.519468</v>
      </c>
      <c r="K1364" s="4">
        <v>-1.655934</v>
      </c>
      <c r="L1364" s="4">
        <v>-3.2579189999999998</v>
      </c>
      <c r="M1364" s="5">
        <v>-3.389065</v>
      </c>
      <c r="N1364" s="4">
        <v>21.705584000000002</v>
      </c>
      <c r="O1364" s="4" t="s">
        <v>2934</v>
      </c>
      <c r="P1364" s="4">
        <v>1.0727009999999999</v>
      </c>
      <c r="Q1364" s="4" t="s">
        <v>2934</v>
      </c>
      <c r="R1364" s="4" t="s">
        <v>2934</v>
      </c>
      <c r="S1364" s="3" t="s">
        <v>5101</v>
      </c>
      <c r="T1364" s="4">
        <v>21.38</v>
      </c>
      <c r="U1364" s="4">
        <v>1200.0594000000001</v>
      </c>
      <c r="V1364" s="10">
        <v>1197.9685099999999</v>
      </c>
      <c r="W1364" s="4">
        <v>4.3403180542563096</v>
      </c>
      <c r="X1364" s="4">
        <v>23.22</v>
      </c>
      <c r="Y1364" s="4">
        <v>19.2225</v>
      </c>
      <c r="Z1364" s="4">
        <v>21.705584000000002</v>
      </c>
      <c r="AA1364" s="10" t="s">
        <v>2934</v>
      </c>
      <c r="AB1364" s="10" t="s">
        <v>2934</v>
      </c>
      <c r="AC1364" s="4">
        <v>17.957301000000001</v>
      </c>
      <c r="AD1364" s="4" t="s">
        <v>2934</v>
      </c>
      <c r="AE1364" s="4" t="s">
        <v>2934</v>
      </c>
      <c r="AF1364" s="4" t="s">
        <v>2934</v>
      </c>
      <c r="AG1364" s="4" t="s">
        <v>2934</v>
      </c>
      <c r="AH1364" s="4" t="s">
        <v>2934</v>
      </c>
      <c r="AI1364" s="4">
        <v>1.0727009999999999</v>
      </c>
      <c r="AJ1364" s="4">
        <v>1.0727009999999999</v>
      </c>
    </row>
    <row r="1365" spans="1:36" x14ac:dyDescent="0.3">
      <c r="A1365" s="1" t="s">
        <v>1359</v>
      </c>
      <c r="B1365" s="2">
        <v>5724655</v>
      </c>
      <c r="C1365" s="3" t="s">
        <v>2940</v>
      </c>
      <c r="D1365" s="4">
        <v>808.45214999999996</v>
      </c>
      <c r="E1365" s="3" t="s">
        <v>2930</v>
      </c>
      <c r="F1365" s="3" t="s">
        <v>2953</v>
      </c>
      <c r="G1365" s="3" t="s">
        <v>2954</v>
      </c>
      <c r="H1365" s="3" t="s">
        <v>2955</v>
      </c>
      <c r="I1365" s="3"/>
      <c r="J1365" s="4">
        <v>-0.66557999999999995</v>
      </c>
      <c r="K1365" s="4">
        <v>-7.896725</v>
      </c>
      <c r="L1365" s="4">
        <v>-3.776316</v>
      </c>
      <c r="M1365" s="4">
        <v>-3.471489</v>
      </c>
      <c r="N1365" s="4" t="s">
        <v>2934</v>
      </c>
      <c r="O1365" s="4" t="s">
        <v>2934</v>
      </c>
      <c r="P1365" s="4" t="s">
        <v>2934</v>
      </c>
      <c r="Q1365" s="4" t="s">
        <v>2934</v>
      </c>
      <c r="R1365" s="4" t="s">
        <v>2934</v>
      </c>
      <c r="S1365" s="3" t="s">
        <v>5102</v>
      </c>
      <c r="T1365" s="4">
        <v>18.350000000000001</v>
      </c>
      <c r="U1365" s="4">
        <v>808.45214999999996</v>
      </c>
      <c r="V1365" s="10" t="s">
        <v>2934</v>
      </c>
      <c r="W1365" s="4">
        <v>4.6667578285245499</v>
      </c>
      <c r="X1365" s="4">
        <v>19.989000000000001</v>
      </c>
      <c r="Y1365" s="4">
        <v>17.2837</v>
      </c>
      <c r="Z1365" s="4" t="s">
        <v>2934</v>
      </c>
      <c r="AA1365" s="10" t="s">
        <v>2934</v>
      </c>
      <c r="AB1365" s="10" t="s">
        <v>2934</v>
      </c>
      <c r="AC1365" s="4" t="s">
        <v>2934</v>
      </c>
      <c r="AD1365" s="4" t="s">
        <v>2934</v>
      </c>
      <c r="AE1365" s="4" t="s">
        <v>2934</v>
      </c>
      <c r="AF1365" s="4" t="s">
        <v>2934</v>
      </c>
      <c r="AG1365" s="4" t="s">
        <v>2934</v>
      </c>
      <c r="AH1365" s="4" t="s">
        <v>2934</v>
      </c>
      <c r="AI1365" s="4" t="s">
        <v>2934</v>
      </c>
      <c r="AJ1365" s="4" t="s">
        <v>2934</v>
      </c>
    </row>
    <row r="1366" spans="1:36" x14ac:dyDescent="0.3">
      <c r="A1366" s="1" t="s">
        <v>1360</v>
      </c>
      <c r="B1366" s="2">
        <v>5728541</v>
      </c>
      <c r="C1366" s="3" t="s">
        <v>2940</v>
      </c>
      <c r="D1366" s="4">
        <v>851.02729999999997</v>
      </c>
      <c r="E1366" s="3" t="s">
        <v>2930</v>
      </c>
      <c r="F1366" s="3" t="s">
        <v>2953</v>
      </c>
      <c r="G1366" s="3" t="s">
        <v>2954</v>
      </c>
      <c r="H1366" s="3" t="s">
        <v>2955</v>
      </c>
      <c r="I1366" s="3"/>
      <c r="J1366" s="4">
        <v>31.699888999999999</v>
      </c>
      <c r="K1366" s="4">
        <v>11.588084</v>
      </c>
      <c r="L1366" s="4">
        <v>2.642998</v>
      </c>
      <c r="M1366" s="4">
        <v>-2.159605</v>
      </c>
      <c r="N1366" s="4" t="s">
        <v>2934</v>
      </c>
      <c r="O1366" s="4" t="s">
        <v>2934</v>
      </c>
      <c r="P1366" s="4" t="s">
        <v>2934</v>
      </c>
      <c r="Q1366" s="4" t="s">
        <v>2934</v>
      </c>
      <c r="R1366" s="4" t="s">
        <v>2934</v>
      </c>
      <c r="S1366" s="3" t="s">
        <v>5103</v>
      </c>
      <c r="T1366" s="4">
        <v>47.57</v>
      </c>
      <c r="U1366" s="4">
        <v>851.02729999999997</v>
      </c>
      <c r="V1366" s="10" t="s">
        <v>2934</v>
      </c>
      <c r="W1366" s="4">
        <v>0</v>
      </c>
      <c r="X1366" s="4">
        <v>49.61</v>
      </c>
      <c r="Y1366" s="4">
        <v>34.58</v>
      </c>
      <c r="Z1366" s="4" t="s">
        <v>2934</v>
      </c>
      <c r="AA1366" s="10" t="s">
        <v>2934</v>
      </c>
      <c r="AB1366" s="10" t="s">
        <v>2934</v>
      </c>
      <c r="AC1366" s="4" t="s">
        <v>2934</v>
      </c>
      <c r="AD1366" s="4" t="s">
        <v>2934</v>
      </c>
      <c r="AE1366" s="4" t="s">
        <v>2934</v>
      </c>
      <c r="AF1366" s="4" t="s">
        <v>2934</v>
      </c>
      <c r="AG1366" s="4" t="s">
        <v>2934</v>
      </c>
      <c r="AH1366" s="4" t="s">
        <v>2934</v>
      </c>
      <c r="AI1366" s="4" t="s">
        <v>2934</v>
      </c>
      <c r="AJ1366" s="4" t="s">
        <v>2934</v>
      </c>
    </row>
    <row r="1367" spans="1:36" x14ac:dyDescent="0.3">
      <c r="A1367" s="1" t="s">
        <v>1361</v>
      </c>
      <c r="B1367" s="2">
        <v>5724685</v>
      </c>
      <c r="C1367" s="3" t="s">
        <v>2940</v>
      </c>
      <c r="D1367" s="4">
        <v>2158.5059999999999</v>
      </c>
      <c r="E1367" s="3" t="s">
        <v>2930</v>
      </c>
      <c r="F1367" s="3" t="s">
        <v>2953</v>
      </c>
      <c r="G1367" s="3" t="s">
        <v>2954</v>
      </c>
      <c r="H1367" s="3" t="s">
        <v>2955</v>
      </c>
      <c r="I1367" s="3"/>
      <c r="J1367" s="4">
        <v>9.7018609999999992</v>
      </c>
      <c r="K1367" s="4">
        <v>-3.8961039999999998</v>
      </c>
      <c r="L1367" s="4">
        <v>-4.1588719999999997</v>
      </c>
      <c r="M1367" s="4">
        <v>-4.1588719999999997</v>
      </c>
      <c r="N1367" s="4" t="s">
        <v>2934</v>
      </c>
      <c r="O1367" s="4" t="s">
        <v>2934</v>
      </c>
      <c r="P1367" s="4" t="s">
        <v>2934</v>
      </c>
      <c r="Q1367" s="4" t="s">
        <v>2934</v>
      </c>
      <c r="R1367" s="4" t="s">
        <v>2934</v>
      </c>
      <c r="S1367" s="3" t="s">
        <v>5104</v>
      </c>
      <c r="T1367" s="4">
        <v>66.599999999999994</v>
      </c>
      <c r="U1367" s="4">
        <v>2158.5059999999999</v>
      </c>
      <c r="V1367" s="10" t="s">
        <v>2934</v>
      </c>
      <c r="W1367" s="4">
        <v>0.30252252252252299</v>
      </c>
      <c r="X1367" s="4">
        <v>72.59</v>
      </c>
      <c r="Y1367" s="4">
        <v>58.319899999999997</v>
      </c>
      <c r="Z1367" s="4" t="s">
        <v>2934</v>
      </c>
      <c r="AA1367" s="10" t="s">
        <v>2934</v>
      </c>
      <c r="AB1367" s="10" t="s">
        <v>2934</v>
      </c>
      <c r="AC1367" s="4" t="s">
        <v>2934</v>
      </c>
      <c r="AD1367" s="4" t="s">
        <v>2934</v>
      </c>
      <c r="AE1367" s="4" t="s">
        <v>2934</v>
      </c>
      <c r="AF1367" s="4" t="s">
        <v>2934</v>
      </c>
      <c r="AG1367" s="4" t="s">
        <v>2934</v>
      </c>
      <c r="AH1367" s="4" t="s">
        <v>2934</v>
      </c>
      <c r="AI1367" s="4" t="s">
        <v>2934</v>
      </c>
      <c r="AJ1367" s="4" t="s">
        <v>2934</v>
      </c>
    </row>
    <row r="1368" spans="1:36" x14ac:dyDescent="0.3">
      <c r="A1368" s="1" t="s">
        <v>1362</v>
      </c>
      <c r="B1368" s="2">
        <v>5733452</v>
      </c>
      <c r="C1368" s="3" t="s">
        <v>2940</v>
      </c>
      <c r="D1368" s="4">
        <v>1012.8252</v>
      </c>
      <c r="E1368" s="3" t="s">
        <v>2930</v>
      </c>
      <c r="F1368" s="3" t="s">
        <v>2953</v>
      </c>
      <c r="G1368" s="3" t="s">
        <v>2954</v>
      </c>
      <c r="H1368" s="3" t="s">
        <v>2955</v>
      </c>
      <c r="I1368" s="3"/>
      <c r="J1368" s="4">
        <v>10.411448999999999</v>
      </c>
      <c r="K1368" s="4">
        <v>-1.2163889999999999</v>
      </c>
      <c r="L1368" s="4">
        <v>-6.2860610000000001</v>
      </c>
      <c r="M1368" s="4">
        <v>-3.902844</v>
      </c>
      <c r="N1368" s="4" t="s">
        <v>2934</v>
      </c>
      <c r="O1368" s="4" t="s">
        <v>2934</v>
      </c>
      <c r="P1368" s="4" t="s">
        <v>2934</v>
      </c>
      <c r="Q1368" s="4" t="s">
        <v>2934</v>
      </c>
      <c r="R1368" s="4" t="s">
        <v>2934</v>
      </c>
      <c r="S1368" s="3" t="s">
        <v>5105</v>
      </c>
      <c r="T1368" s="4">
        <v>92.66</v>
      </c>
      <c r="U1368" s="4">
        <v>1012.8252</v>
      </c>
      <c r="V1368" s="10" t="s">
        <v>2934</v>
      </c>
      <c r="W1368" s="4">
        <v>2.2233311730395302</v>
      </c>
      <c r="X1368" s="5">
        <v>104.4573</v>
      </c>
      <c r="Y1368" s="4">
        <v>79.19</v>
      </c>
      <c r="Z1368" s="4" t="s">
        <v>2934</v>
      </c>
      <c r="AA1368" s="10" t="s">
        <v>2934</v>
      </c>
      <c r="AB1368" s="10" t="s">
        <v>2934</v>
      </c>
      <c r="AC1368" s="4" t="s">
        <v>2934</v>
      </c>
      <c r="AD1368" s="4" t="s">
        <v>2934</v>
      </c>
      <c r="AE1368" s="4" t="s">
        <v>2934</v>
      </c>
      <c r="AF1368" s="4" t="s">
        <v>2934</v>
      </c>
      <c r="AG1368" s="4" t="s">
        <v>2934</v>
      </c>
      <c r="AH1368" s="4" t="s">
        <v>2934</v>
      </c>
      <c r="AI1368" s="4" t="s">
        <v>2934</v>
      </c>
      <c r="AJ1368" s="4" t="s">
        <v>2934</v>
      </c>
    </row>
    <row r="1369" spans="1:36" x14ac:dyDescent="0.3">
      <c r="A1369" s="1" t="s">
        <v>1363</v>
      </c>
      <c r="B1369" s="2">
        <v>5727949</v>
      </c>
      <c r="C1369" s="3" t="s">
        <v>2940</v>
      </c>
      <c r="D1369" s="4">
        <v>999.16319999999996</v>
      </c>
      <c r="E1369" s="3" t="s">
        <v>2930</v>
      </c>
      <c r="F1369" s="3" t="s">
        <v>2953</v>
      </c>
      <c r="G1369" s="3" t="s">
        <v>2954</v>
      </c>
      <c r="H1369" s="3" t="s">
        <v>2955</v>
      </c>
      <c r="I1369" s="3"/>
      <c r="J1369" s="4">
        <v>-5.3180399999999999</v>
      </c>
      <c r="K1369" s="4">
        <v>-7.0624359999999999</v>
      </c>
      <c r="L1369" s="4">
        <v>-0.87336199999999997</v>
      </c>
      <c r="M1369" s="4">
        <v>-1.125227</v>
      </c>
      <c r="N1369" s="4" t="s">
        <v>2934</v>
      </c>
      <c r="O1369" s="4" t="s">
        <v>2934</v>
      </c>
      <c r="P1369" s="4" t="s">
        <v>2934</v>
      </c>
      <c r="Q1369" s="4" t="s">
        <v>2934</v>
      </c>
      <c r="R1369" s="4" t="s">
        <v>2934</v>
      </c>
      <c r="S1369" s="3" t="s">
        <v>5106</v>
      </c>
      <c r="T1369" s="4">
        <v>27.24</v>
      </c>
      <c r="U1369" s="4">
        <v>999.16319999999996</v>
      </c>
      <c r="V1369" s="10" t="s">
        <v>2934</v>
      </c>
      <c r="W1369" s="4">
        <v>3.34405286343612</v>
      </c>
      <c r="X1369" s="4">
        <v>29.74</v>
      </c>
      <c r="Y1369" s="4">
        <v>26.59</v>
      </c>
      <c r="Z1369" s="4" t="s">
        <v>2934</v>
      </c>
      <c r="AA1369" s="10" t="s">
        <v>2934</v>
      </c>
      <c r="AB1369" s="10" t="s">
        <v>2934</v>
      </c>
      <c r="AC1369" s="4" t="s">
        <v>2934</v>
      </c>
      <c r="AD1369" s="4" t="s">
        <v>2934</v>
      </c>
      <c r="AE1369" s="4" t="s">
        <v>2934</v>
      </c>
      <c r="AF1369" s="4" t="s">
        <v>2934</v>
      </c>
      <c r="AG1369" s="4" t="s">
        <v>2934</v>
      </c>
      <c r="AH1369" s="4" t="s">
        <v>2934</v>
      </c>
      <c r="AI1369" s="4" t="s">
        <v>2934</v>
      </c>
      <c r="AJ1369" s="4" t="s">
        <v>2934</v>
      </c>
    </row>
    <row r="1370" spans="1:36" x14ac:dyDescent="0.3">
      <c r="A1370" s="1" t="s">
        <v>1364</v>
      </c>
      <c r="B1370" s="2">
        <v>5732619</v>
      </c>
      <c r="C1370" s="3" t="s">
        <v>2940</v>
      </c>
      <c r="D1370" s="4">
        <v>2684.7640999999999</v>
      </c>
      <c r="E1370" s="3" t="s">
        <v>2930</v>
      </c>
      <c r="F1370" s="3" t="s">
        <v>2953</v>
      </c>
      <c r="G1370" s="3" t="s">
        <v>2954</v>
      </c>
      <c r="H1370" s="3" t="s">
        <v>2955</v>
      </c>
      <c r="I1370" s="3"/>
      <c r="J1370" s="4">
        <v>34.365389</v>
      </c>
      <c r="K1370" s="4">
        <v>10.729976000000001</v>
      </c>
      <c r="L1370" s="4">
        <v>-4.2798720000000001</v>
      </c>
      <c r="M1370" s="4">
        <v>-3.362336</v>
      </c>
      <c r="N1370" s="4" t="s">
        <v>2934</v>
      </c>
      <c r="O1370" s="4" t="s">
        <v>2934</v>
      </c>
      <c r="P1370" s="4" t="s">
        <v>2934</v>
      </c>
      <c r="Q1370" s="4" t="s">
        <v>2934</v>
      </c>
      <c r="R1370" s="4" t="s">
        <v>2934</v>
      </c>
      <c r="S1370" s="3" t="s">
        <v>5107</v>
      </c>
      <c r="T1370" s="4">
        <v>65.53</v>
      </c>
      <c r="U1370" s="4">
        <v>2684.7640999999999</v>
      </c>
      <c r="V1370" s="10" t="s">
        <v>2934</v>
      </c>
      <c r="W1370" s="4">
        <v>2.5887379826033898</v>
      </c>
      <c r="X1370" s="4">
        <v>71.78</v>
      </c>
      <c r="Y1370" s="4">
        <v>46.53</v>
      </c>
      <c r="Z1370" s="4" t="s">
        <v>2934</v>
      </c>
      <c r="AA1370" s="10" t="s">
        <v>2934</v>
      </c>
      <c r="AB1370" s="10" t="s">
        <v>2934</v>
      </c>
      <c r="AC1370" s="4" t="s">
        <v>2934</v>
      </c>
      <c r="AD1370" s="4" t="s">
        <v>2934</v>
      </c>
      <c r="AE1370" s="4" t="s">
        <v>2934</v>
      </c>
      <c r="AF1370" s="4" t="s">
        <v>2934</v>
      </c>
      <c r="AG1370" s="4" t="s">
        <v>2934</v>
      </c>
      <c r="AH1370" s="4" t="s">
        <v>2934</v>
      </c>
      <c r="AI1370" s="4" t="s">
        <v>2934</v>
      </c>
      <c r="AJ1370" s="4" t="s">
        <v>2934</v>
      </c>
    </row>
    <row r="1371" spans="1:36" x14ac:dyDescent="0.3">
      <c r="A1371" s="1" t="s">
        <v>1365</v>
      </c>
      <c r="B1371" s="2">
        <v>24791749</v>
      </c>
      <c r="C1371" s="3" t="s">
        <v>2940</v>
      </c>
      <c r="D1371" s="4">
        <v>38635.792200000004</v>
      </c>
      <c r="E1371" s="3" t="s">
        <v>2930</v>
      </c>
      <c r="F1371" s="3" t="s">
        <v>2953</v>
      </c>
      <c r="G1371" s="3" t="s">
        <v>2954</v>
      </c>
      <c r="H1371" s="3" t="s">
        <v>2955</v>
      </c>
      <c r="I1371" s="3"/>
      <c r="J1371" s="4">
        <v>27.092013000000001</v>
      </c>
      <c r="K1371" s="4">
        <v>7.528073</v>
      </c>
      <c r="L1371" s="4">
        <v>3.1046299999999998</v>
      </c>
      <c r="M1371" s="4">
        <v>-2.2297509999999998</v>
      </c>
      <c r="N1371" s="4" t="s">
        <v>2934</v>
      </c>
      <c r="O1371" s="4" t="s">
        <v>2934</v>
      </c>
      <c r="P1371" s="4" t="s">
        <v>2934</v>
      </c>
      <c r="Q1371" s="4" t="s">
        <v>2934</v>
      </c>
      <c r="R1371" s="4" t="s">
        <v>2934</v>
      </c>
      <c r="S1371" s="3" t="s">
        <v>5108</v>
      </c>
      <c r="T1371" s="4">
        <v>213.54</v>
      </c>
      <c r="U1371" s="4">
        <v>38635.792200000004</v>
      </c>
      <c r="V1371" s="10" t="s">
        <v>2934</v>
      </c>
      <c r="W1371" s="4">
        <v>0.56171209141144496</v>
      </c>
      <c r="X1371" s="4">
        <v>221.92</v>
      </c>
      <c r="Y1371" s="4">
        <v>162.74</v>
      </c>
      <c r="Z1371" s="4" t="s">
        <v>2934</v>
      </c>
      <c r="AA1371" s="10" t="s">
        <v>2934</v>
      </c>
      <c r="AB1371" s="10" t="s">
        <v>2934</v>
      </c>
      <c r="AC1371" s="4" t="s">
        <v>2934</v>
      </c>
      <c r="AD1371" s="4" t="s">
        <v>2934</v>
      </c>
      <c r="AE1371" s="4" t="s">
        <v>2934</v>
      </c>
      <c r="AF1371" s="4" t="s">
        <v>2934</v>
      </c>
      <c r="AG1371" s="4" t="s">
        <v>2934</v>
      </c>
      <c r="AH1371" s="4" t="s">
        <v>2934</v>
      </c>
      <c r="AI1371" s="4" t="s">
        <v>2934</v>
      </c>
      <c r="AJ1371" s="4" t="s">
        <v>2934</v>
      </c>
    </row>
    <row r="1372" spans="1:36" x14ac:dyDescent="0.3">
      <c r="A1372" s="1" t="s">
        <v>1366</v>
      </c>
      <c r="B1372" s="2">
        <v>24791747</v>
      </c>
      <c r="C1372" s="3" t="s">
        <v>2940</v>
      </c>
      <c r="D1372" s="4">
        <v>669.84960000000001</v>
      </c>
      <c r="E1372" s="3" t="s">
        <v>2930</v>
      </c>
      <c r="F1372" s="3" t="s">
        <v>2953</v>
      </c>
      <c r="G1372" s="3" t="s">
        <v>2954</v>
      </c>
      <c r="H1372" s="3" t="s">
        <v>2955</v>
      </c>
      <c r="I1372" s="3"/>
      <c r="J1372" s="4">
        <v>16.536604000000001</v>
      </c>
      <c r="K1372" s="4">
        <v>6.0893100000000002</v>
      </c>
      <c r="L1372" s="4">
        <v>1.390236</v>
      </c>
      <c r="M1372" s="4">
        <v>-2.3052959999999998</v>
      </c>
      <c r="N1372" s="4" t="s">
        <v>2934</v>
      </c>
      <c r="O1372" s="4" t="s">
        <v>2934</v>
      </c>
      <c r="P1372" s="4" t="s">
        <v>2934</v>
      </c>
      <c r="Q1372" s="4" t="s">
        <v>2934</v>
      </c>
      <c r="R1372" s="4" t="s">
        <v>2934</v>
      </c>
      <c r="S1372" s="3" t="s">
        <v>5109</v>
      </c>
      <c r="T1372" s="4">
        <v>31.36</v>
      </c>
      <c r="U1372" s="4">
        <v>669.84960000000001</v>
      </c>
      <c r="V1372" s="10" t="s">
        <v>2934</v>
      </c>
      <c r="W1372" s="4">
        <v>0.58928571428571397</v>
      </c>
      <c r="X1372" s="4">
        <v>32.954900000000002</v>
      </c>
      <c r="Y1372" s="4">
        <v>25.605</v>
      </c>
      <c r="Z1372" s="4" t="s">
        <v>2934</v>
      </c>
      <c r="AA1372" s="10" t="s">
        <v>2934</v>
      </c>
      <c r="AB1372" s="10" t="s">
        <v>2934</v>
      </c>
      <c r="AC1372" s="4" t="s">
        <v>2934</v>
      </c>
      <c r="AD1372" s="4" t="s">
        <v>2934</v>
      </c>
      <c r="AE1372" s="4" t="s">
        <v>2934</v>
      </c>
      <c r="AF1372" s="4" t="s">
        <v>2934</v>
      </c>
      <c r="AG1372" s="4" t="s">
        <v>2934</v>
      </c>
      <c r="AH1372" s="4" t="s">
        <v>2934</v>
      </c>
      <c r="AI1372" s="4" t="s">
        <v>2934</v>
      </c>
      <c r="AJ1372" s="4" t="s">
        <v>2934</v>
      </c>
    </row>
    <row r="1373" spans="1:36" x14ac:dyDescent="0.3">
      <c r="A1373" s="1" t="s">
        <v>1367</v>
      </c>
      <c r="B1373" s="2">
        <v>5736151</v>
      </c>
      <c r="C1373" s="3" t="s">
        <v>2940</v>
      </c>
      <c r="D1373" s="4" t="s">
        <v>2934</v>
      </c>
      <c r="E1373" s="3" t="s">
        <v>2930</v>
      </c>
      <c r="F1373" s="3" t="s">
        <v>2953</v>
      </c>
      <c r="G1373" s="3" t="s">
        <v>2954</v>
      </c>
      <c r="H1373" s="3" t="s">
        <v>2955</v>
      </c>
      <c r="I1373" s="3"/>
      <c r="J1373" s="4" t="s">
        <v>2934</v>
      </c>
      <c r="K1373" s="4" t="s">
        <v>2934</v>
      </c>
      <c r="L1373" s="4" t="s">
        <v>2934</v>
      </c>
      <c r="M1373" s="4" t="s">
        <v>2934</v>
      </c>
      <c r="N1373" s="4" t="s">
        <v>2934</v>
      </c>
      <c r="O1373" s="4" t="s">
        <v>2934</v>
      </c>
      <c r="P1373" s="4" t="s">
        <v>2934</v>
      </c>
      <c r="Q1373" s="4" t="s">
        <v>2934</v>
      </c>
      <c r="R1373" s="4" t="s">
        <v>2934</v>
      </c>
      <c r="S1373" s="3" t="s">
        <v>5110</v>
      </c>
      <c r="T1373" s="4" t="s">
        <v>2934</v>
      </c>
      <c r="U1373" s="4" t="s">
        <v>2934</v>
      </c>
      <c r="V1373" s="10" t="s">
        <v>2934</v>
      </c>
      <c r="W1373" s="4" t="s">
        <v>2934</v>
      </c>
      <c r="X1373" s="4" t="s">
        <v>2934</v>
      </c>
      <c r="Y1373" s="4" t="s">
        <v>2934</v>
      </c>
      <c r="Z1373" s="4" t="s">
        <v>2934</v>
      </c>
      <c r="AA1373" s="10" t="s">
        <v>2934</v>
      </c>
      <c r="AB1373" s="10" t="s">
        <v>2934</v>
      </c>
      <c r="AC1373" s="4" t="s">
        <v>2934</v>
      </c>
      <c r="AD1373" s="4" t="s">
        <v>2934</v>
      </c>
      <c r="AE1373" s="4" t="s">
        <v>2934</v>
      </c>
      <c r="AF1373" s="4" t="s">
        <v>2934</v>
      </c>
      <c r="AG1373" s="4" t="s">
        <v>2934</v>
      </c>
      <c r="AH1373" s="4" t="s">
        <v>2934</v>
      </c>
      <c r="AI1373" s="4" t="s">
        <v>2934</v>
      </c>
      <c r="AJ1373" s="4" t="s">
        <v>2934</v>
      </c>
    </row>
    <row r="1374" spans="1:36" x14ac:dyDescent="0.3">
      <c r="A1374" s="1" t="s">
        <v>1368</v>
      </c>
      <c r="B1374" s="2">
        <v>10532799</v>
      </c>
      <c r="C1374" s="3" t="s">
        <v>2940</v>
      </c>
      <c r="D1374" s="4">
        <v>4053.0037499999999</v>
      </c>
      <c r="E1374" s="3" t="s">
        <v>2930</v>
      </c>
      <c r="F1374" s="3" t="s">
        <v>2953</v>
      </c>
      <c r="G1374" s="3" t="s">
        <v>2954</v>
      </c>
      <c r="H1374" s="3" t="s">
        <v>2955</v>
      </c>
      <c r="I1374" s="3"/>
      <c r="J1374" s="4">
        <v>1.395691</v>
      </c>
      <c r="K1374" s="4">
        <v>-2.4143000000000001E-2</v>
      </c>
      <c r="L1374" s="4">
        <v>0.412221</v>
      </c>
      <c r="M1374" s="4">
        <v>0.12089</v>
      </c>
      <c r="N1374" s="4" t="s">
        <v>2934</v>
      </c>
      <c r="O1374" s="4" t="s">
        <v>2934</v>
      </c>
      <c r="P1374" s="4" t="s">
        <v>2934</v>
      </c>
      <c r="Q1374" s="4" t="s">
        <v>2934</v>
      </c>
      <c r="R1374" s="4" t="s">
        <v>2934</v>
      </c>
      <c r="S1374" s="3" t="s">
        <v>5111</v>
      </c>
      <c r="T1374" s="4">
        <v>20.704999999999998</v>
      </c>
      <c r="U1374" s="4">
        <v>4053.0037499999999</v>
      </c>
      <c r="V1374" s="10" t="s">
        <v>2934</v>
      </c>
      <c r="W1374" s="4">
        <v>4.0830717218063297</v>
      </c>
      <c r="X1374" s="4">
        <v>20.71</v>
      </c>
      <c r="Y1374" s="4">
        <v>20.37</v>
      </c>
      <c r="Z1374" s="4" t="s">
        <v>2934</v>
      </c>
      <c r="AA1374" s="10" t="s">
        <v>2934</v>
      </c>
      <c r="AB1374" s="10" t="s">
        <v>2934</v>
      </c>
      <c r="AC1374" s="4" t="s">
        <v>2934</v>
      </c>
      <c r="AD1374" s="4" t="s">
        <v>2934</v>
      </c>
      <c r="AE1374" s="4" t="s">
        <v>2934</v>
      </c>
      <c r="AF1374" s="4" t="s">
        <v>2934</v>
      </c>
      <c r="AG1374" s="4" t="s">
        <v>2934</v>
      </c>
      <c r="AH1374" s="4" t="s">
        <v>2934</v>
      </c>
      <c r="AI1374" s="4" t="s">
        <v>2934</v>
      </c>
      <c r="AJ1374" s="4" t="s">
        <v>2934</v>
      </c>
    </row>
    <row r="1375" spans="1:36" x14ac:dyDescent="0.3">
      <c r="A1375" s="1" t="s">
        <v>1369</v>
      </c>
      <c r="B1375" s="2">
        <v>5738507</v>
      </c>
      <c r="C1375" s="3" t="s">
        <v>2940</v>
      </c>
      <c r="D1375" s="4">
        <v>4134.63</v>
      </c>
      <c r="E1375" s="3" t="s">
        <v>2930</v>
      </c>
      <c r="F1375" s="3" t="s">
        <v>2953</v>
      </c>
      <c r="G1375" s="3" t="s">
        <v>2954</v>
      </c>
      <c r="H1375" s="3" t="s">
        <v>2955</v>
      </c>
      <c r="I1375" s="3"/>
      <c r="J1375" s="4">
        <v>1.1422639999999999</v>
      </c>
      <c r="K1375" s="4">
        <v>-0.76413699999999996</v>
      </c>
      <c r="L1375" s="4">
        <v>0.41237099999999999</v>
      </c>
      <c r="M1375" s="4">
        <v>0</v>
      </c>
      <c r="N1375" s="4" t="s">
        <v>2934</v>
      </c>
      <c r="O1375" s="4" t="s">
        <v>2934</v>
      </c>
      <c r="P1375" s="4" t="s">
        <v>2934</v>
      </c>
      <c r="Q1375" s="4" t="s">
        <v>2934</v>
      </c>
      <c r="R1375" s="4" t="s">
        <v>2934</v>
      </c>
      <c r="S1375" s="3" t="s">
        <v>5112</v>
      </c>
      <c r="T1375" s="4">
        <v>19.48</v>
      </c>
      <c r="U1375" s="4">
        <v>4134.63</v>
      </c>
      <c r="V1375" s="10" t="s">
        <v>2934</v>
      </c>
      <c r="W1375" s="4">
        <v>4.1969199178644798</v>
      </c>
      <c r="X1375" s="4">
        <v>19.64</v>
      </c>
      <c r="Y1375" s="4">
        <v>19.05</v>
      </c>
      <c r="Z1375" s="4" t="s">
        <v>2934</v>
      </c>
      <c r="AA1375" s="10" t="s">
        <v>2934</v>
      </c>
      <c r="AB1375" s="10" t="s">
        <v>2934</v>
      </c>
      <c r="AC1375" s="4" t="s">
        <v>2934</v>
      </c>
      <c r="AD1375" s="4" t="s">
        <v>2934</v>
      </c>
      <c r="AE1375" s="4" t="s">
        <v>2934</v>
      </c>
      <c r="AF1375" s="4" t="s">
        <v>2934</v>
      </c>
      <c r="AG1375" s="4" t="s">
        <v>2934</v>
      </c>
      <c r="AH1375" s="4" t="s">
        <v>2934</v>
      </c>
      <c r="AI1375" s="4" t="s">
        <v>2934</v>
      </c>
      <c r="AJ1375" s="4" t="s">
        <v>2934</v>
      </c>
    </row>
    <row r="1376" spans="1:36" x14ac:dyDescent="0.3">
      <c r="A1376" s="1" t="s">
        <v>1370</v>
      </c>
      <c r="B1376" s="2">
        <v>7261629</v>
      </c>
      <c r="C1376" s="3" t="s">
        <v>2940</v>
      </c>
      <c r="D1376" s="4">
        <v>2393.877</v>
      </c>
      <c r="E1376" s="3" t="s">
        <v>2930</v>
      </c>
      <c r="F1376" s="3" t="s">
        <v>2953</v>
      </c>
      <c r="G1376" s="3" t="s">
        <v>2954</v>
      </c>
      <c r="H1376" s="3" t="s">
        <v>2955</v>
      </c>
      <c r="I1376" s="3"/>
      <c r="J1376" s="4">
        <v>0.61887599999999998</v>
      </c>
      <c r="K1376" s="4">
        <v>-1.5640769999999999</v>
      </c>
      <c r="L1376" s="4">
        <v>0.36008200000000001</v>
      </c>
      <c r="M1376" s="4">
        <v>-7.6825000000000004E-2</v>
      </c>
      <c r="N1376" s="4" t="s">
        <v>2934</v>
      </c>
      <c r="O1376" s="4" t="s">
        <v>2934</v>
      </c>
      <c r="P1376" s="4" t="s">
        <v>2934</v>
      </c>
      <c r="Q1376" s="4" t="s">
        <v>2934</v>
      </c>
      <c r="R1376" s="4" t="s">
        <v>2934</v>
      </c>
      <c r="S1376" s="3" t="s">
        <v>5113</v>
      </c>
      <c r="T1376" s="4">
        <v>19.510000000000002</v>
      </c>
      <c r="U1376" s="4">
        <v>2393.877</v>
      </c>
      <c r="V1376" s="10" t="s">
        <v>2934</v>
      </c>
      <c r="W1376" s="4">
        <v>4.3356227575602304</v>
      </c>
      <c r="X1376" s="4">
        <v>19.8399</v>
      </c>
      <c r="Y1376" s="4">
        <v>19.010000000000002</v>
      </c>
      <c r="Z1376" s="4" t="s">
        <v>2934</v>
      </c>
      <c r="AA1376" s="10" t="s">
        <v>2934</v>
      </c>
      <c r="AB1376" s="10" t="s">
        <v>2934</v>
      </c>
      <c r="AC1376" s="4" t="s">
        <v>2934</v>
      </c>
      <c r="AD1376" s="4" t="s">
        <v>2934</v>
      </c>
      <c r="AE1376" s="4" t="s">
        <v>2934</v>
      </c>
      <c r="AF1376" s="4" t="s">
        <v>2934</v>
      </c>
      <c r="AG1376" s="4" t="s">
        <v>2934</v>
      </c>
      <c r="AH1376" s="4" t="s">
        <v>2934</v>
      </c>
      <c r="AI1376" s="4" t="s">
        <v>2934</v>
      </c>
      <c r="AJ1376" s="4" t="s">
        <v>2934</v>
      </c>
    </row>
    <row r="1377" spans="1:36" x14ac:dyDescent="0.3">
      <c r="A1377" s="1" t="s">
        <v>1371</v>
      </c>
      <c r="B1377" s="2">
        <v>10829284</v>
      </c>
      <c r="C1377" s="3" t="s">
        <v>2940</v>
      </c>
      <c r="D1377" s="4">
        <v>2159.32052019</v>
      </c>
      <c r="E1377" s="3" t="s">
        <v>2930</v>
      </c>
      <c r="F1377" s="3" t="s">
        <v>2953</v>
      </c>
      <c r="G1377" s="3" t="s">
        <v>2954</v>
      </c>
      <c r="H1377" s="3" t="s">
        <v>2955</v>
      </c>
      <c r="I1377" s="3"/>
      <c r="J1377" s="4">
        <v>-4.9505E-2</v>
      </c>
      <c r="K1377" s="4">
        <v>-2.322206</v>
      </c>
      <c r="L1377" s="4">
        <v>0.19851099999999999</v>
      </c>
      <c r="M1377" s="4">
        <v>-0.39467200000000002</v>
      </c>
      <c r="N1377" s="4" t="s">
        <v>2934</v>
      </c>
      <c r="O1377" s="4" t="s">
        <v>2934</v>
      </c>
      <c r="P1377" s="4" t="s">
        <v>2934</v>
      </c>
      <c r="Q1377" s="4" t="s">
        <v>2934</v>
      </c>
      <c r="R1377" s="4" t="s">
        <v>2934</v>
      </c>
      <c r="S1377" s="3" t="s">
        <v>5114</v>
      </c>
      <c r="T1377" s="4">
        <v>20.190000000000001</v>
      </c>
      <c r="U1377" s="4">
        <v>2159.32052019</v>
      </c>
      <c r="V1377" s="10" t="s">
        <v>2934</v>
      </c>
      <c r="W1377" s="4">
        <v>4.5236255572065396</v>
      </c>
      <c r="X1377" s="4">
        <v>20.699000000000002</v>
      </c>
      <c r="Y1377" s="4">
        <v>19.648800000000001</v>
      </c>
      <c r="Z1377" s="4" t="s">
        <v>2934</v>
      </c>
      <c r="AA1377" s="10" t="s">
        <v>2934</v>
      </c>
      <c r="AB1377" s="10" t="s">
        <v>2934</v>
      </c>
      <c r="AC1377" s="4" t="s">
        <v>2934</v>
      </c>
      <c r="AD1377" s="4" t="s">
        <v>2934</v>
      </c>
      <c r="AE1377" s="4" t="s">
        <v>2934</v>
      </c>
      <c r="AF1377" s="4" t="s">
        <v>2934</v>
      </c>
      <c r="AG1377" s="4" t="s">
        <v>2934</v>
      </c>
      <c r="AH1377" s="4" t="s">
        <v>2934</v>
      </c>
      <c r="AI1377" s="4" t="s">
        <v>2934</v>
      </c>
      <c r="AJ1377" s="4" t="s">
        <v>2934</v>
      </c>
    </row>
    <row r="1378" spans="1:36" x14ac:dyDescent="0.3">
      <c r="A1378" s="1" t="s">
        <v>1372</v>
      </c>
      <c r="B1378" s="2">
        <v>16351304</v>
      </c>
      <c r="C1378" s="3" t="s">
        <v>2940</v>
      </c>
      <c r="D1378" s="4">
        <v>1521.03601837</v>
      </c>
      <c r="E1378" s="3" t="s">
        <v>2930</v>
      </c>
      <c r="F1378" s="3" t="s">
        <v>2953</v>
      </c>
      <c r="G1378" s="3" t="s">
        <v>2954</v>
      </c>
      <c r="H1378" s="3" t="s">
        <v>2955</v>
      </c>
      <c r="I1378" s="3"/>
      <c r="J1378" s="5">
        <v>-0.43360399999999999</v>
      </c>
      <c r="K1378" s="4">
        <v>-2.9069769999999999</v>
      </c>
      <c r="L1378" s="4">
        <v>5.4466000000000001E-2</v>
      </c>
      <c r="M1378" s="4">
        <v>-0.54141899999999998</v>
      </c>
      <c r="N1378" s="4" t="s">
        <v>2934</v>
      </c>
      <c r="O1378" s="4" t="s">
        <v>2934</v>
      </c>
      <c r="P1378" s="4" t="s">
        <v>2934</v>
      </c>
      <c r="Q1378" s="4" t="s">
        <v>2934</v>
      </c>
      <c r="R1378" s="4" t="s">
        <v>2934</v>
      </c>
      <c r="S1378" s="3" t="s">
        <v>5115</v>
      </c>
      <c r="T1378" s="4">
        <v>18.37</v>
      </c>
      <c r="U1378" s="4">
        <v>1521.03601837</v>
      </c>
      <c r="V1378" s="10" t="s">
        <v>2934</v>
      </c>
      <c r="W1378" s="4">
        <v>4.4857920522591197</v>
      </c>
      <c r="X1378" s="4">
        <v>18.96</v>
      </c>
      <c r="Y1378" s="4">
        <v>17.84</v>
      </c>
      <c r="Z1378" s="4" t="s">
        <v>2934</v>
      </c>
      <c r="AA1378" s="10" t="s">
        <v>2934</v>
      </c>
      <c r="AB1378" s="10" t="s">
        <v>2934</v>
      </c>
      <c r="AC1378" s="4" t="s">
        <v>2934</v>
      </c>
      <c r="AD1378" s="4" t="s">
        <v>2934</v>
      </c>
      <c r="AE1378" s="4" t="s">
        <v>2934</v>
      </c>
      <c r="AF1378" s="4" t="s">
        <v>2934</v>
      </c>
      <c r="AG1378" s="4" t="s">
        <v>2934</v>
      </c>
      <c r="AH1378" s="4" t="s">
        <v>2934</v>
      </c>
      <c r="AI1378" s="4" t="s">
        <v>2934</v>
      </c>
      <c r="AJ1378" s="4" t="s">
        <v>2934</v>
      </c>
    </row>
    <row r="1379" spans="1:36" x14ac:dyDescent="0.3">
      <c r="A1379" s="1" t="s">
        <v>1373</v>
      </c>
      <c r="B1379" s="2">
        <v>22298265</v>
      </c>
      <c r="C1379" s="3" t="s">
        <v>2940</v>
      </c>
      <c r="D1379" s="4">
        <v>1085.5215000000001</v>
      </c>
      <c r="E1379" s="3" t="s">
        <v>2930</v>
      </c>
      <c r="F1379" s="3" t="s">
        <v>2953</v>
      </c>
      <c r="G1379" s="3" t="s">
        <v>2954</v>
      </c>
      <c r="H1379" s="3" t="s">
        <v>2955</v>
      </c>
      <c r="I1379" s="3"/>
      <c r="J1379" s="4">
        <v>-0.84592199999999995</v>
      </c>
      <c r="K1379" s="4">
        <v>-3.7536659999999999</v>
      </c>
      <c r="L1379" s="4">
        <v>-6.0900999999999997E-2</v>
      </c>
      <c r="M1379" s="4">
        <v>-0.72595299999999996</v>
      </c>
      <c r="N1379" s="4" t="s">
        <v>2934</v>
      </c>
      <c r="O1379" s="4" t="s">
        <v>2934</v>
      </c>
      <c r="P1379" s="4" t="s">
        <v>2934</v>
      </c>
      <c r="Q1379" s="4" t="s">
        <v>2934</v>
      </c>
      <c r="R1379" s="4" t="s">
        <v>2934</v>
      </c>
      <c r="S1379" s="3" t="s">
        <v>5116</v>
      </c>
      <c r="T1379" s="4">
        <v>16.41</v>
      </c>
      <c r="U1379" s="4">
        <v>1085.5215000000001</v>
      </c>
      <c r="V1379" s="10" t="s">
        <v>2934</v>
      </c>
      <c r="W1379" s="4">
        <v>4.7685557586837302</v>
      </c>
      <c r="X1379" s="4">
        <v>17.129899999999999</v>
      </c>
      <c r="Y1379" s="4">
        <v>15.89</v>
      </c>
      <c r="Z1379" s="4" t="s">
        <v>2934</v>
      </c>
      <c r="AA1379" s="10" t="s">
        <v>2934</v>
      </c>
      <c r="AB1379" s="10" t="s">
        <v>2934</v>
      </c>
      <c r="AC1379" s="4" t="s">
        <v>2934</v>
      </c>
      <c r="AD1379" s="4" t="s">
        <v>2934</v>
      </c>
      <c r="AE1379" s="4" t="s">
        <v>2934</v>
      </c>
      <c r="AF1379" s="4" t="s">
        <v>2934</v>
      </c>
      <c r="AG1379" s="4" t="s">
        <v>2934</v>
      </c>
      <c r="AH1379" s="4" t="s">
        <v>2934</v>
      </c>
      <c r="AI1379" s="4" t="s">
        <v>2934</v>
      </c>
      <c r="AJ1379" s="4" t="s">
        <v>2934</v>
      </c>
    </row>
    <row r="1380" spans="1:36" x14ac:dyDescent="0.3">
      <c r="A1380" s="1" t="s">
        <v>1374</v>
      </c>
      <c r="B1380" s="2">
        <v>29444706</v>
      </c>
      <c r="C1380" s="3" t="s">
        <v>2940</v>
      </c>
      <c r="D1380" s="4">
        <v>746.23500000000001</v>
      </c>
      <c r="E1380" s="3" t="s">
        <v>2930</v>
      </c>
      <c r="F1380" s="3" t="s">
        <v>2953</v>
      </c>
      <c r="G1380" s="3" t="s">
        <v>2954</v>
      </c>
      <c r="H1380" s="3" t="s">
        <v>2955</v>
      </c>
      <c r="I1380" s="3"/>
      <c r="J1380" s="4">
        <v>-1.4084509999999999</v>
      </c>
      <c r="K1380" s="4">
        <v>-3.937948</v>
      </c>
      <c r="L1380" s="4">
        <v>-0.18598899999999999</v>
      </c>
      <c r="M1380" s="4">
        <v>-0.86206899999999997</v>
      </c>
      <c r="N1380" s="4" t="s">
        <v>2934</v>
      </c>
      <c r="O1380" s="4" t="s">
        <v>2934</v>
      </c>
      <c r="P1380" s="4" t="s">
        <v>2934</v>
      </c>
      <c r="Q1380" s="4" t="s">
        <v>2934</v>
      </c>
      <c r="R1380" s="4" t="s">
        <v>2934</v>
      </c>
      <c r="S1380" s="3" t="s">
        <v>5117</v>
      </c>
      <c r="T1380" s="4">
        <v>16.100000000000001</v>
      </c>
      <c r="U1380" s="4">
        <v>746.23500000000001</v>
      </c>
      <c r="V1380" s="10" t="s">
        <v>2934</v>
      </c>
      <c r="W1380" s="4">
        <v>4.8886956521739098</v>
      </c>
      <c r="X1380" s="4">
        <v>17.8</v>
      </c>
      <c r="Y1380" s="4">
        <v>15.567</v>
      </c>
      <c r="Z1380" s="4" t="s">
        <v>2934</v>
      </c>
      <c r="AA1380" s="10" t="s">
        <v>2934</v>
      </c>
      <c r="AB1380" s="10" t="s">
        <v>2934</v>
      </c>
      <c r="AC1380" s="4" t="s">
        <v>2934</v>
      </c>
      <c r="AD1380" s="4" t="s">
        <v>2934</v>
      </c>
      <c r="AE1380" s="4" t="s">
        <v>2934</v>
      </c>
      <c r="AF1380" s="4" t="s">
        <v>2934</v>
      </c>
      <c r="AG1380" s="4" t="s">
        <v>2934</v>
      </c>
      <c r="AH1380" s="4" t="s">
        <v>2934</v>
      </c>
      <c r="AI1380" s="4" t="s">
        <v>2934</v>
      </c>
      <c r="AJ1380" s="4" t="s">
        <v>2934</v>
      </c>
    </row>
    <row r="1381" spans="1:36" x14ac:dyDescent="0.3">
      <c r="A1381" s="1" t="s">
        <v>1375</v>
      </c>
      <c r="B1381" s="2">
        <v>106466647</v>
      </c>
      <c r="C1381" s="3" t="s">
        <v>2940</v>
      </c>
      <c r="D1381" s="4">
        <v>669.63</v>
      </c>
      <c r="E1381" s="3" t="s">
        <v>2930</v>
      </c>
      <c r="F1381" s="3" t="s">
        <v>2953</v>
      </c>
      <c r="G1381" s="3" t="s">
        <v>2954</v>
      </c>
      <c r="H1381" s="3" t="s">
        <v>2955</v>
      </c>
      <c r="I1381" s="3"/>
      <c r="J1381" s="4">
        <v>-1.7987359999999999</v>
      </c>
      <c r="K1381" s="4">
        <v>-4.3107530000000001</v>
      </c>
      <c r="L1381" s="4">
        <v>-0.24691399999999999</v>
      </c>
      <c r="M1381" s="4">
        <v>-0.93182900000000002</v>
      </c>
      <c r="N1381" s="4" t="s">
        <v>2934</v>
      </c>
      <c r="O1381" s="4" t="s">
        <v>2934</v>
      </c>
      <c r="P1381" s="4" t="s">
        <v>2934</v>
      </c>
      <c r="Q1381" s="4" t="s">
        <v>2934</v>
      </c>
      <c r="R1381" s="4" t="s">
        <v>2934</v>
      </c>
      <c r="S1381" s="3" t="s">
        <v>5118</v>
      </c>
      <c r="T1381" s="4">
        <v>20.2</v>
      </c>
      <c r="U1381" s="4">
        <v>669.63</v>
      </c>
      <c r="V1381" s="10" t="s">
        <v>2934</v>
      </c>
      <c r="W1381" s="4">
        <v>4.9449504950494996</v>
      </c>
      <c r="X1381" s="4">
        <v>21.5</v>
      </c>
      <c r="Y1381" s="4">
        <v>19.529900000000001</v>
      </c>
      <c r="Z1381" s="4" t="s">
        <v>2934</v>
      </c>
      <c r="AA1381" s="10" t="s">
        <v>2934</v>
      </c>
      <c r="AB1381" s="10" t="s">
        <v>2934</v>
      </c>
      <c r="AC1381" s="4" t="s">
        <v>2934</v>
      </c>
      <c r="AD1381" s="4" t="s">
        <v>2934</v>
      </c>
      <c r="AE1381" s="4" t="s">
        <v>2934</v>
      </c>
      <c r="AF1381" s="4" t="s">
        <v>2934</v>
      </c>
      <c r="AG1381" s="4" t="s">
        <v>2934</v>
      </c>
      <c r="AH1381" s="4" t="s">
        <v>2934</v>
      </c>
      <c r="AI1381" s="4" t="s">
        <v>2934</v>
      </c>
      <c r="AJ1381" s="4" t="s">
        <v>2934</v>
      </c>
    </row>
    <row r="1382" spans="1:36" x14ac:dyDescent="0.3">
      <c r="A1382" s="1" t="s">
        <v>1376</v>
      </c>
      <c r="B1382" s="2">
        <v>10821779</v>
      </c>
      <c r="C1382" s="3" t="s">
        <v>2940</v>
      </c>
      <c r="D1382" s="4">
        <v>626.87630005000005</v>
      </c>
      <c r="E1382" s="3" t="s">
        <v>2930</v>
      </c>
      <c r="F1382" s="3" t="s">
        <v>2953</v>
      </c>
      <c r="G1382" s="3" t="s">
        <v>2954</v>
      </c>
      <c r="H1382" s="3" t="s">
        <v>2955</v>
      </c>
      <c r="I1382" s="3"/>
      <c r="J1382" s="4">
        <v>15.856482</v>
      </c>
      <c r="K1382" s="4">
        <v>0.34081800000000001</v>
      </c>
      <c r="L1382" s="4">
        <v>-1.9396549999999999</v>
      </c>
      <c r="M1382" s="4">
        <v>-2.5885560000000001</v>
      </c>
      <c r="N1382" s="4" t="s">
        <v>2934</v>
      </c>
      <c r="O1382" s="4" t="s">
        <v>2934</v>
      </c>
      <c r="P1382" s="4" t="s">
        <v>2934</v>
      </c>
      <c r="Q1382" s="4" t="s">
        <v>2934</v>
      </c>
      <c r="R1382" s="4" t="s">
        <v>2934</v>
      </c>
      <c r="S1382" s="3" t="s">
        <v>5119</v>
      </c>
      <c r="T1382" s="4">
        <v>49.98</v>
      </c>
      <c r="U1382" s="4">
        <v>626.87630005000005</v>
      </c>
      <c r="V1382" s="10" t="s">
        <v>2934</v>
      </c>
      <c r="W1382" s="4">
        <v>1.6534665334665299</v>
      </c>
      <c r="X1382" s="4">
        <v>52.38</v>
      </c>
      <c r="Y1382" s="4">
        <v>42.580100000000002</v>
      </c>
      <c r="Z1382" s="4" t="s">
        <v>2934</v>
      </c>
      <c r="AA1382" s="10" t="s">
        <v>2934</v>
      </c>
      <c r="AB1382" s="10" t="s">
        <v>2934</v>
      </c>
      <c r="AC1382" s="4" t="s">
        <v>2934</v>
      </c>
      <c r="AD1382" s="4" t="s">
        <v>2934</v>
      </c>
      <c r="AE1382" s="4" t="s">
        <v>2934</v>
      </c>
      <c r="AF1382" s="4" t="s">
        <v>2934</v>
      </c>
      <c r="AG1382" s="4" t="s">
        <v>2934</v>
      </c>
      <c r="AH1382" s="4" t="s">
        <v>2934</v>
      </c>
      <c r="AI1382" s="4" t="s">
        <v>2934</v>
      </c>
      <c r="AJ1382" s="4" t="s">
        <v>2934</v>
      </c>
    </row>
    <row r="1383" spans="1:36" x14ac:dyDescent="0.3">
      <c r="A1383" s="1" t="s">
        <v>1377</v>
      </c>
      <c r="B1383" s="2">
        <v>103661</v>
      </c>
      <c r="C1383" s="3" t="s">
        <v>2935</v>
      </c>
      <c r="D1383" s="4">
        <v>7788.79436816</v>
      </c>
      <c r="E1383" s="3" t="s">
        <v>2930</v>
      </c>
      <c r="F1383" s="3" t="s">
        <v>2953</v>
      </c>
      <c r="G1383" s="3" t="s">
        <v>2954</v>
      </c>
      <c r="H1383" s="3" t="s">
        <v>2955</v>
      </c>
      <c r="I1383" s="3" t="s">
        <v>3097</v>
      </c>
      <c r="J1383" s="4">
        <v>-2.0903960000000001</v>
      </c>
      <c r="K1383" s="4">
        <v>0.93185799999999996</v>
      </c>
      <c r="L1383" s="4">
        <v>-0.45950600000000003</v>
      </c>
      <c r="M1383" s="4">
        <v>-3.9356979999999999</v>
      </c>
      <c r="N1383" s="4" t="s">
        <v>2924</v>
      </c>
      <c r="O1383" s="4">
        <v>6.4019209999999998</v>
      </c>
      <c r="P1383" s="4">
        <v>0.72495299999999996</v>
      </c>
      <c r="Q1383" s="4">
        <v>10.808272000000001</v>
      </c>
      <c r="R1383" s="4" t="s">
        <v>2924</v>
      </c>
      <c r="S1383" s="3" t="s">
        <v>5120</v>
      </c>
      <c r="T1383" s="4">
        <v>17.329999999999998</v>
      </c>
      <c r="U1383" s="4">
        <v>7788.79436816</v>
      </c>
      <c r="V1383" s="10">
        <v>12796.994368</v>
      </c>
      <c r="W1383" s="4">
        <v>4.7316791690709801</v>
      </c>
      <c r="X1383" s="4">
        <v>18.940000000000001</v>
      </c>
      <c r="Y1383" s="4">
        <v>14.16</v>
      </c>
      <c r="Z1383" s="4" t="s">
        <v>2934</v>
      </c>
      <c r="AA1383" s="10">
        <v>9.2777985973000003</v>
      </c>
      <c r="AB1383" s="10">
        <v>10.3252483004</v>
      </c>
      <c r="AC1383" s="4">
        <v>2.1736239999999998</v>
      </c>
      <c r="AD1383" s="4">
        <v>2.7793776059256001</v>
      </c>
      <c r="AE1383" s="4">
        <v>2.9082601175629001</v>
      </c>
      <c r="AF1383" s="4">
        <v>10.808272000000001</v>
      </c>
      <c r="AG1383" s="4">
        <v>8.3151360415854008</v>
      </c>
      <c r="AH1383" s="4">
        <v>8.3489479789199006</v>
      </c>
      <c r="AI1383" s="4">
        <v>0.72495299999999996</v>
      </c>
      <c r="AJ1383" s="4" t="s">
        <v>2924</v>
      </c>
    </row>
    <row r="1384" spans="1:36" x14ac:dyDescent="0.3">
      <c r="A1384" s="1" t="s">
        <v>1378</v>
      </c>
      <c r="B1384" s="2">
        <v>5721442</v>
      </c>
      <c r="C1384" s="3" t="s">
        <v>2935</v>
      </c>
      <c r="D1384" s="4">
        <v>640.68650749999995</v>
      </c>
      <c r="E1384" s="3" t="s">
        <v>2930</v>
      </c>
      <c r="F1384" s="3" t="s">
        <v>2953</v>
      </c>
      <c r="G1384" s="3" t="s">
        <v>2954</v>
      </c>
      <c r="H1384" s="3" t="s">
        <v>2955</v>
      </c>
      <c r="I1384" s="3"/>
      <c r="J1384" s="4">
        <v>0</v>
      </c>
      <c r="K1384" s="4">
        <v>-7.5875490000000001</v>
      </c>
      <c r="L1384" s="4">
        <v>-3.7487339999999998</v>
      </c>
      <c r="M1384" s="4">
        <v>-4.5226129999999998</v>
      </c>
      <c r="N1384" s="4">
        <v>9.8547720000000005</v>
      </c>
      <c r="O1384" s="4">
        <v>9.7435899999999993</v>
      </c>
      <c r="P1384" s="4">
        <v>0.86465800000000004</v>
      </c>
      <c r="Q1384" s="4" t="s">
        <v>2934</v>
      </c>
      <c r="R1384" s="4">
        <v>33.517738999999999</v>
      </c>
      <c r="S1384" s="3" t="s">
        <v>5121</v>
      </c>
      <c r="T1384" s="4">
        <v>9.5</v>
      </c>
      <c r="U1384" s="4">
        <v>640.68650749999995</v>
      </c>
      <c r="V1384" s="10">
        <v>1046.789567</v>
      </c>
      <c r="W1384" s="4">
        <v>7.8947368421052602</v>
      </c>
      <c r="X1384" s="4">
        <v>10.39</v>
      </c>
      <c r="Y1384" s="4">
        <v>9.1649999999999991</v>
      </c>
      <c r="Z1384" s="4">
        <v>9.8547720000000005</v>
      </c>
      <c r="AA1384" s="10" t="s">
        <v>2934</v>
      </c>
      <c r="AB1384" s="10" t="s">
        <v>2934</v>
      </c>
      <c r="AC1384" s="4">
        <v>19.386889</v>
      </c>
      <c r="AD1384" s="4" t="s">
        <v>2934</v>
      </c>
      <c r="AE1384" s="4" t="s">
        <v>2934</v>
      </c>
      <c r="AF1384" s="4" t="s">
        <v>2934</v>
      </c>
      <c r="AG1384" s="4" t="s">
        <v>2934</v>
      </c>
      <c r="AH1384" s="4" t="s">
        <v>2934</v>
      </c>
      <c r="AI1384" s="4">
        <v>0.86465800000000004</v>
      </c>
      <c r="AJ1384" s="4">
        <v>0.86465800000000004</v>
      </c>
    </row>
    <row r="1385" spans="1:36" x14ac:dyDescent="0.3">
      <c r="A1385" s="1" t="s">
        <v>1379</v>
      </c>
      <c r="B1385" s="2">
        <v>5721449</v>
      </c>
      <c r="C1385" s="3" t="s">
        <v>2935</v>
      </c>
      <c r="D1385" s="4">
        <v>528.45415869999999</v>
      </c>
      <c r="E1385" s="3" t="s">
        <v>2930</v>
      </c>
      <c r="F1385" s="3" t="s">
        <v>2953</v>
      </c>
      <c r="G1385" s="3" t="s">
        <v>2954</v>
      </c>
      <c r="H1385" s="3" t="s">
        <v>2955</v>
      </c>
      <c r="I1385" s="3"/>
      <c r="J1385" s="4">
        <v>1.0582009999999999</v>
      </c>
      <c r="K1385" s="4">
        <v>-6.9200780000000002</v>
      </c>
      <c r="L1385" s="4">
        <v>-4.116466</v>
      </c>
      <c r="M1385" s="4">
        <v>-4.9751240000000001</v>
      </c>
      <c r="N1385" s="4">
        <v>9.9272349999999996</v>
      </c>
      <c r="O1385" s="4">
        <v>9.9169260000000001</v>
      </c>
      <c r="P1385" s="4">
        <v>0.86652799999999996</v>
      </c>
      <c r="Q1385" s="4" t="s">
        <v>2934</v>
      </c>
      <c r="R1385" s="4">
        <v>37.759438000000003</v>
      </c>
      <c r="S1385" s="3" t="s">
        <v>5122</v>
      </c>
      <c r="T1385" s="4">
        <v>9.5500000000000007</v>
      </c>
      <c r="U1385" s="4">
        <v>528.45415869999999</v>
      </c>
      <c r="V1385" s="10">
        <v>845.04401800000005</v>
      </c>
      <c r="W1385" s="4">
        <v>7.8910994764397904</v>
      </c>
      <c r="X1385" s="5">
        <v>10.4696</v>
      </c>
      <c r="Y1385" s="5">
        <v>9.15</v>
      </c>
      <c r="Z1385" s="4">
        <v>9.9272349999999996</v>
      </c>
      <c r="AA1385" s="10" t="s">
        <v>2934</v>
      </c>
      <c r="AB1385" s="10" t="s">
        <v>2934</v>
      </c>
      <c r="AC1385" s="4">
        <v>19.770619</v>
      </c>
      <c r="AD1385" s="4" t="s">
        <v>2934</v>
      </c>
      <c r="AE1385" s="4" t="s">
        <v>2934</v>
      </c>
      <c r="AF1385" s="4" t="s">
        <v>2934</v>
      </c>
      <c r="AG1385" s="4" t="s">
        <v>2934</v>
      </c>
      <c r="AH1385" s="4" t="s">
        <v>2934</v>
      </c>
      <c r="AI1385" s="4">
        <v>0.86652799999999996</v>
      </c>
      <c r="AJ1385" s="4">
        <v>0.86652799999999996</v>
      </c>
    </row>
    <row r="1386" spans="1:36" x14ac:dyDescent="0.3">
      <c r="A1386" s="1" t="s">
        <v>1380</v>
      </c>
      <c r="B1386" s="2">
        <v>5736326</v>
      </c>
      <c r="C1386" s="3" t="s">
        <v>2940</v>
      </c>
      <c r="D1386" s="4">
        <v>4195.3104999999996</v>
      </c>
      <c r="E1386" s="3" t="s">
        <v>2930</v>
      </c>
      <c r="F1386" s="3" t="s">
        <v>2953</v>
      </c>
      <c r="G1386" s="3" t="s">
        <v>2954</v>
      </c>
      <c r="H1386" s="3" t="s">
        <v>2955</v>
      </c>
      <c r="I1386" s="3"/>
      <c r="J1386" s="4">
        <v>-1.0439970000000001</v>
      </c>
      <c r="K1386" s="4">
        <v>-1.0439970000000001</v>
      </c>
      <c r="L1386" s="4">
        <v>-1.8491120000000001</v>
      </c>
      <c r="M1386" s="4">
        <v>-1.8491120000000001</v>
      </c>
      <c r="N1386" s="4" t="s">
        <v>2934</v>
      </c>
      <c r="O1386" s="4" t="s">
        <v>2934</v>
      </c>
      <c r="P1386" s="4" t="s">
        <v>2934</v>
      </c>
      <c r="Q1386" s="4" t="s">
        <v>2934</v>
      </c>
      <c r="R1386" s="4" t="s">
        <v>2934</v>
      </c>
      <c r="S1386" s="3" t="s">
        <v>5123</v>
      </c>
      <c r="T1386" s="4">
        <v>13.27</v>
      </c>
      <c r="U1386" s="4">
        <v>4195.3104999999996</v>
      </c>
      <c r="V1386" s="10" t="s">
        <v>2934</v>
      </c>
      <c r="W1386" s="4">
        <v>4.2209495101733197</v>
      </c>
      <c r="X1386" s="4">
        <v>14.55</v>
      </c>
      <c r="Y1386" s="5">
        <v>12.595000000000001</v>
      </c>
      <c r="Z1386" s="4" t="s">
        <v>2934</v>
      </c>
      <c r="AA1386" s="10" t="s">
        <v>2934</v>
      </c>
      <c r="AB1386" s="10" t="s">
        <v>2934</v>
      </c>
      <c r="AC1386" s="4" t="s">
        <v>2934</v>
      </c>
      <c r="AD1386" s="4" t="s">
        <v>2934</v>
      </c>
      <c r="AE1386" s="4" t="s">
        <v>2934</v>
      </c>
      <c r="AF1386" s="4" t="s">
        <v>2934</v>
      </c>
      <c r="AG1386" s="4" t="s">
        <v>2934</v>
      </c>
      <c r="AH1386" s="4" t="s">
        <v>2934</v>
      </c>
      <c r="AI1386" s="4" t="s">
        <v>2934</v>
      </c>
      <c r="AJ1386" s="4" t="s">
        <v>2934</v>
      </c>
    </row>
    <row r="1387" spans="1:36" x14ac:dyDescent="0.3">
      <c r="A1387" s="1" t="s">
        <v>1381</v>
      </c>
      <c r="B1387" s="2">
        <v>5721768</v>
      </c>
      <c r="C1387" s="3" t="s">
        <v>2940</v>
      </c>
      <c r="D1387" s="4">
        <v>319831.68900000001</v>
      </c>
      <c r="E1387" s="3" t="s">
        <v>2930</v>
      </c>
      <c r="F1387" s="3" t="s">
        <v>2953</v>
      </c>
      <c r="G1387" s="3" t="s">
        <v>2954</v>
      </c>
      <c r="H1387" s="3" t="s">
        <v>2955</v>
      </c>
      <c r="I1387" s="3" t="s">
        <v>3254</v>
      </c>
      <c r="J1387" s="4">
        <v>27.004261</v>
      </c>
      <c r="K1387" s="4">
        <v>7.5076689999999999</v>
      </c>
      <c r="L1387" s="4">
        <v>3.0784820000000002</v>
      </c>
      <c r="M1387" s="4">
        <v>-2.2373850000000002</v>
      </c>
      <c r="N1387" s="4">
        <v>5.6865629999999996</v>
      </c>
      <c r="O1387" s="4" t="s">
        <v>2934</v>
      </c>
      <c r="P1387" s="4">
        <v>1.4474450000000001</v>
      </c>
      <c r="Q1387" s="4" t="s">
        <v>2934</v>
      </c>
      <c r="R1387" s="4" t="s">
        <v>2934</v>
      </c>
      <c r="S1387" s="3" t="s">
        <v>5124</v>
      </c>
      <c r="T1387" s="4">
        <v>518.66</v>
      </c>
      <c r="U1387" s="4">
        <v>319831.68900000001</v>
      </c>
      <c r="V1387" s="10">
        <v>319401.47655999998</v>
      </c>
      <c r="W1387" s="4">
        <v>0.52200670959781004</v>
      </c>
      <c r="X1387" s="4">
        <v>539.15</v>
      </c>
      <c r="Y1387" s="4">
        <v>395.34</v>
      </c>
      <c r="Z1387" s="4">
        <v>5.6865629999999996</v>
      </c>
      <c r="AA1387" s="10" t="s">
        <v>2934</v>
      </c>
      <c r="AB1387" s="10" t="s">
        <v>2934</v>
      </c>
      <c r="AC1387" s="4">
        <v>209.130426</v>
      </c>
      <c r="AD1387" s="4" t="s">
        <v>2934</v>
      </c>
      <c r="AE1387" s="4" t="s">
        <v>2934</v>
      </c>
      <c r="AF1387" s="4" t="s">
        <v>2934</v>
      </c>
      <c r="AG1387" s="4" t="s">
        <v>2934</v>
      </c>
      <c r="AH1387" s="4" t="s">
        <v>2934</v>
      </c>
      <c r="AI1387" s="4">
        <v>1.4474450000000001</v>
      </c>
      <c r="AJ1387" s="4">
        <v>1.4474450000000001</v>
      </c>
    </row>
    <row r="1388" spans="1:36" x14ac:dyDescent="0.3">
      <c r="A1388" s="1" t="s">
        <v>1382</v>
      </c>
      <c r="B1388" s="2">
        <v>5721734</v>
      </c>
      <c r="C1388" s="3" t="s">
        <v>2935</v>
      </c>
      <c r="D1388" s="4" t="s">
        <v>2934</v>
      </c>
      <c r="E1388" s="3" t="s">
        <v>2930</v>
      </c>
      <c r="F1388" s="3" t="s">
        <v>2953</v>
      </c>
      <c r="G1388" s="3" t="s">
        <v>2954</v>
      </c>
      <c r="H1388" s="3" t="s">
        <v>2955</v>
      </c>
      <c r="I1388" s="3"/>
      <c r="J1388" s="4">
        <v>1.473684</v>
      </c>
      <c r="K1388" s="4">
        <v>-6.9498069999999998</v>
      </c>
      <c r="L1388" s="4">
        <v>-3.4068139999999998</v>
      </c>
      <c r="M1388" s="4">
        <v>-4.4598610000000001</v>
      </c>
      <c r="N1388" s="4" t="s">
        <v>2934</v>
      </c>
      <c r="O1388" s="4" t="s">
        <v>2934</v>
      </c>
      <c r="P1388" s="4" t="s">
        <v>2934</v>
      </c>
      <c r="Q1388" s="4" t="s">
        <v>2934</v>
      </c>
      <c r="R1388" s="4" t="s">
        <v>2934</v>
      </c>
      <c r="S1388" s="3" t="s">
        <v>5125</v>
      </c>
      <c r="T1388" s="4">
        <v>9.64</v>
      </c>
      <c r="U1388" s="4" t="s">
        <v>2934</v>
      </c>
      <c r="V1388" s="10" t="s">
        <v>2934</v>
      </c>
      <c r="W1388" s="4">
        <v>7.8547717842323701</v>
      </c>
      <c r="X1388" s="4">
        <v>10.53</v>
      </c>
      <c r="Y1388" s="5">
        <v>9.23</v>
      </c>
      <c r="Z1388" s="4" t="s">
        <v>2934</v>
      </c>
      <c r="AA1388" s="10" t="s">
        <v>2934</v>
      </c>
      <c r="AB1388" s="10" t="s">
        <v>2934</v>
      </c>
      <c r="AC1388" s="4" t="s">
        <v>2934</v>
      </c>
      <c r="AD1388" s="4" t="s">
        <v>2934</v>
      </c>
      <c r="AE1388" s="4" t="s">
        <v>2934</v>
      </c>
      <c r="AF1388" s="4" t="s">
        <v>2934</v>
      </c>
      <c r="AG1388" s="4" t="s">
        <v>2934</v>
      </c>
      <c r="AH1388" s="4" t="s">
        <v>2934</v>
      </c>
      <c r="AI1388" s="4" t="s">
        <v>2934</v>
      </c>
      <c r="AJ1388" s="4" t="s">
        <v>2934</v>
      </c>
    </row>
    <row r="1389" spans="1:36" x14ac:dyDescent="0.3">
      <c r="A1389" s="1" t="s">
        <v>1383</v>
      </c>
      <c r="B1389" s="2">
        <v>10702054</v>
      </c>
      <c r="C1389" s="3" t="s">
        <v>2935</v>
      </c>
      <c r="D1389" s="4">
        <v>536.35416352000004</v>
      </c>
      <c r="E1389" s="3" t="s">
        <v>2930</v>
      </c>
      <c r="F1389" s="3" t="s">
        <v>2953</v>
      </c>
      <c r="G1389" s="3" t="s">
        <v>2954</v>
      </c>
      <c r="H1389" s="3" t="s">
        <v>2955</v>
      </c>
      <c r="I1389" s="3"/>
      <c r="J1389" s="4">
        <v>0.71283099999999999</v>
      </c>
      <c r="K1389" s="4">
        <v>-5.9885929999999998</v>
      </c>
      <c r="L1389" s="4">
        <v>-2.9440629999999999</v>
      </c>
      <c r="M1389" s="4">
        <v>-3.8872689999999999</v>
      </c>
      <c r="N1389" s="4">
        <v>10.061038</v>
      </c>
      <c r="O1389" s="4">
        <v>8.1803139999999992</v>
      </c>
      <c r="P1389" s="4">
        <v>0.87144200000000005</v>
      </c>
      <c r="Q1389" s="4" t="s">
        <v>2934</v>
      </c>
      <c r="R1389" s="4">
        <v>33.741889999999998</v>
      </c>
      <c r="S1389" s="3" t="s">
        <v>5126</v>
      </c>
      <c r="T1389" s="5">
        <v>9.89</v>
      </c>
      <c r="U1389" s="4">
        <v>536.35416352000004</v>
      </c>
      <c r="V1389" s="10">
        <v>835.10479299999997</v>
      </c>
      <c r="W1389" s="4">
        <v>7.8382204246713902</v>
      </c>
      <c r="X1389" s="5">
        <v>10.7</v>
      </c>
      <c r="Y1389" s="4">
        <v>9.4700000000000006</v>
      </c>
      <c r="Z1389" s="4">
        <v>10.061038</v>
      </c>
      <c r="AA1389" s="10" t="s">
        <v>2934</v>
      </c>
      <c r="AB1389" s="10" t="s">
        <v>2934</v>
      </c>
      <c r="AC1389" s="4">
        <v>19.367142000000001</v>
      </c>
      <c r="AD1389" s="4" t="s">
        <v>2934</v>
      </c>
      <c r="AE1389" s="4" t="s">
        <v>2934</v>
      </c>
      <c r="AF1389" s="4" t="s">
        <v>2934</v>
      </c>
      <c r="AG1389" s="4" t="s">
        <v>2934</v>
      </c>
      <c r="AH1389" s="4" t="s">
        <v>2934</v>
      </c>
      <c r="AI1389" s="4">
        <v>0.87144200000000005</v>
      </c>
      <c r="AJ1389" s="4">
        <v>0.87144200000000005</v>
      </c>
    </row>
    <row r="1390" spans="1:36" x14ac:dyDescent="0.3">
      <c r="A1390" s="1" t="s">
        <v>1384</v>
      </c>
      <c r="B1390" s="2">
        <v>5721743</v>
      </c>
      <c r="C1390" s="3" t="s">
        <v>2935</v>
      </c>
      <c r="D1390" s="4">
        <v>555.87826458999996</v>
      </c>
      <c r="E1390" s="3" t="s">
        <v>2930</v>
      </c>
      <c r="F1390" s="3" t="s">
        <v>2953</v>
      </c>
      <c r="G1390" s="3" t="s">
        <v>2954</v>
      </c>
      <c r="H1390" s="3" t="s">
        <v>2955</v>
      </c>
      <c r="I1390" s="3"/>
      <c r="J1390" s="4">
        <v>0.596252</v>
      </c>
      <c r="K1390" s="4">
        <v>-8.0933849999999996</v>
      </c>
      <c r="L1390" s="4">
        <v>-3.5130720000000002</v>
      </c>
      <c r="M1390" s="4">
        <v>-4.5270820000000001</v>
      </c>
      <c r="N1390" s="4">
        <v>10.119966</v>
      </c>
      <c r="O1390" s="4">
        <v>11.183712</v>
      </c>
      <c r="P1390" s="4">
        <v>0.87248800000000004</v>
      </c>
      <c r="Q1390" s="4" t="s">
        <v>2934</v>
      </c>
      <c r="R1390" s="4">
        <v>35.230303999999997</v>
      </c>
      <c r="S1390" s="3" t="s">
        <v>5127</v>
      </c>
      <c r="T1390" s="5">
        <v>11.81</v>
      </c>
      <c r="U1390" s="4">
        <v>555.87826458999996</v>
      </c>
      <c r="V1390" s="10">
        <v>859.33867399999997</v>
      </c>
      <c r="W1390" s="4">
        <v>7.8340389500423404</v>
      </c>
      <c r="X1390" s="4">
        <v>13.1</v>
      </c>
      <c r="Y1390" s="5">
        <v>11.28</v>
      </c>
      <c r="Z1390" s="4">
        <v>10.119966</v>
      </c>
      <c r="AA1390" s="10" t="s">
        <v>2934</v>
      </c>
      <c r="AB1390" s="10" t="s">
        <v>2934</v>
      </c>
      <c r="AC1390" s="4">
        <v>19.403003999999999</v>
      </c>
      <c r="AD1390" s="4" t="s">
        <v>2934</v>
      </c>
      <c r="AE1390" s="4" t="s">
        <v>2934</v>
      </c>
      <c r="AF1390" s="4" t="s">
        <v>2934</v>
      </c>
      <c r="AG1390" s="4" t="s">
        <v>2934</v>
      </c>
      <c r="AH1390" s="4" t="s">
        <v>2934</v>
      </c>
      <c r="AI1390" s="4">
        <v>0.87248800000000004</v>
      </c>
      <c r="AJ1390" s="4">
        <v>0.87248800000000004</v>
      </c>
    </row>
    <row r="1391" spans="1:36" x14ac:dyDescent="0.3">
      <c r="A1391" s="1" t="s">
        <v>1385</v>
      </c>
      <c r="B1391" s="2">
        <v>103413</v>
      </c>
      <c r="C1391" s="3" t="s">
        <v>2919</v>
      </c>
      <c r="D1391" s="4">
        <v>458.28775428</v>
      </c>
      <c r="E1391" s="3" t="s">
        <v>2930</v>
      </c>
      <c r="F1391" s="3" t="s">
        <v>2957</v>
      </c>
      <c r="G1391" s="3" t="s">
        <v>2957</v>
      </c>
      <c r="H1391" s="3" t="s">
        <v>3113</v>
      </c>
      <c r="I1391" s="3" t="s">
        <v>3446</v>
      </c>
      <c r="J1391" s="4">
        <v>49.787548999999999</v>
      </c>
      <c r="K1391" s="4">
        <v>6.5486880000000003</v>
      </c>
      <c r="L1391" s="4">
        <v>-12.390146</v>
      </c>
      <c r="M1391" s="4">
        <v>-9.9010999999999996</v>
      </c>
      <c r="N1391" s="4">
        <v>16.097948378557199</v>
      </c>
      <c r="O1391" s="4">
        <v>19.5021797335814</v>
      </c>
      <c r="P1391" s="4">
        <v>1.6890609999999999</v>
      </c>
      <c r="Q1391" s="4">
        <v>10.534808999999999</v>
      </c>
      <c r="R1391" s="4">
        <v>10.103338000000001</v>
      </c>
      <c r="S1391" s="3" t="s">
        <v>5128</v>
      </c>
      <c r="T1391" s="5">
        <v>243.24</v>
      </c>
      <c r="U1391" s="4">
        <v>458.28775428</v>
      </c>
      <c r="V1391" s="10">
        <v>438.91175399999997</v>
      </c>
      <c r="W1391" s="4">
        <v>0.75645453050485101</v>
      </c>
      <c r="X1391" s="4">
        <v>290.39999999999998</v>
      </c>
      <c r="Y1391" s="4">
        <v>146.41</v>
      </c>
      <c r="Z1391" s="4">
        <v>16.108609000000001</v>
      </c>
      <c r="AA1391" s="10">
        <v>23.058103975535168</v>
      </c>
      <c r="AB1391" s="10">
        <v>15.086818181818183</v>
      </c>
      <c r="AC1391" s="4">
        <v>1.821075</v>
      </c>
      <c r="AD1391" s="4">
        <v>0.80000703567039999</v>
      </c>
      <c r="AE1391" s="4">
        <v>0.76971091124260005</v>
      </c>
      <c r="AF1391" s="4">
        <v>10.534808999999999</v>
      </c>
      <c r="AG1391" s="4" t="s">
        <v>2934</v>
      </c>
      <c r="AH1391" s="4" t="s">
        <v>2934</v>
      </c>
      <c r="AI1391" s="4">
        <v>1.6890609999999999</v>
      </c>
      <c r="AJ1391" s="4">
        <v>1.801604</v>
      </c>
    </row>
    <row r="1392" spans="1:36" x14ac:dyDescent="0.3">
      <c r="A1392" s="1" t="s">
        <v>1386</v>
      </c>
      <c r="B1392" s="2">
        <v>4426247</v>
      </c>
      <c r="C1392" s="3" t="s">
        <v>2935</v>
      </c>
      <c r="D1392" s="4">
        <v>19689.14006292</v>
      </c>
      <c r="E1392" s="3" t="s">
        <v>2976</v>
      </c>
      <c r="F1392" s="3" t="s">
        <v>2977</v>
      </c>
      <c r="G1392" s="3" t="s">
        <v>3127</v>
      </c>
      <c r="H1392" s="3" t="s">
        <v>3128</v>
      </c>
      <c r="I1392" s="3" t="s">
        <v>3383</v>
      </c>
      <c r="J1392" s="4">
        <v>-6.1057550000000003</v>
      </c>
      <c r="K1392" s="4">
        <v>-10.82131</v>
      </c>
      <c r="L1392" s="4">
        <v>-4.6290800000000001</v>
      </c>
      <c r="M1392" s="4">
        <v>-2.812217</v>
      </c>
      <c r="N1392" s="4">
        <v>45.267605633802802</v>
      </c>
      <c r="O1392" s="4">
        <v>18.984051999999998</v>
      </c>
      <c r="P1392" s="4">
        <v>1.985544</v>
      </c>
      <c r="Q1392" s="4">
        <v>19.591944000000002</v>
      </c>
      <c r="R1392" s="4">
        <v>24.128955999999999</v>
      </c>
      <c r="S1392" s="3" t="s">
        <v>5129</v>
      </c>
      <c r="T1392" s="4">
        <v>32.14</v>
      </c>
      <c r="U1392" s="4">
        <v>19689.14006292</v>
      </c>
      <c r="V1392" s="10">
        <v>27711.316062000002</v>
      </c>
      <c r="W1392" s="4">
        <v>3.6092097075295602</v>
      </c>
      <c r="X1392" s="4">
        <v>37.799999999999997</v>
      </c>
      <c r="Y1392" s="4">
        <v>31.01</v>
      </c>
      <c r="Z1392" s="4" t="s">
        <v>2934</v>
      </c>
      <c r="AA1392" s="10">
        <v>42.535733192099997</v>
      </c>
      <c r="AB1392" s="10">
        <v>46.801508598700003</v>
      </c>
      <c r="AC1392" s="4">
        <v>10.847772000000001</v>
      </c>
      <c r="AD1392" s="4">
        <v>10.2017509592172</v>
      </c>
      <c r="AE1392" s="4">
        <v>10.592116187221199</v>
      </c>
      <c r="AF1392" s="4">
        <v>19.591944000000002</v>
      </c>
      <c r="AG1392" s="4">
        <v>18.303501273026999</v>
      </c>
      <c r="AH1392" s="4">
        <v>18.761042660930201</v>
      </c>
      <c r="AI1392" s="4">
        <v>1.985544</v>
      </c>
      <c r="AJ1392" s="4">
        <v>2.0386929999999999</v>
      </c>
    </row>
    <row r="1393" spans="1:36" x14ac:dyDescent="0.3">
      <c r="A1393" s="1" t="s">
        <v>1387</v>
      </c>
      <c r="B1393" s="2">
        <v>4106589</v>
      </c>
      <c r="C1393" s="3" t="s">
        <v>2919</v>
      </c>
      <c r="D1393" s="4">
        <v>5625.8803358100004</v>
      </c>
      <c r="E1393" s="3" t="s">
        <v>2920</v>
      </c>
      <c r="F1393" s="3" t="s">
        <v>2921</v>
      </c>
      <c r="G1393" s="3" t="s">
        <v>2941</v>
      </c>
      <c r="H1393" s="3" t="s">
        <v>2941</v>
      </c>
      <c r="I1393" s="3" t="s">
        <v>2942</v>
      </c>
      <c r="J1393" s="4">
        <v>-30.396561999999999</v>
      </c>
      <c r="K1393" s="4">
        <v>-16.674461999999998</v>
      </c>
      <c r="L1393" s="4">
        <v>0.64971800000000002</v>
      </c>
      <c r="M1393" s="4">
        <v>-2.6768640000000001</v>
      </c>
      <c r="N1393" s="4" t="s">
        <v>2924</v>
      </c>
      <c r="O1393" s="4" t="s">
        <v>2924</v>
      </c>
      <c r="P1393" s="4">
        <v>8.4873750000000001</v>
      </c>
      <c r="Q1393" s="4" t="s">
        <v>2924</v>
      </c>
      <c r="R1393" s="4" t="s">
        <v>2924</v>
      </c>
      <c r="S1393" s="3" t="s">
        <v>5130</v>
      </c>
      <c r="T1393" s="4">
        <v>35.630000000000003</v>
      </c>
      <c r="U1393" s="4">
        <v>5625.8803358100004</v>
      </c>
      <c r="V1393" s="10">
        <v>5129.6953350000003</v>
      </c>
      <c r="W1393" s="4">
        <v>0</v>
      </c>
      <c r="X1393" s="4">
        <v>54.444600000000001</v>
      </c>
      <c r="Y1393" s="4">
        <v>33.33</v>
      </c>
      <c r="Z1393" s="4" t="s">
        <v>2924</v>
      </c>
      <c r="AA1393" s="10" t="s">
        <v>2924</v>
      </c>
      <c r="AB1393" s="10" t="s">
        <v>2924</v>
      </c>
      <c r="AC1393" s="4">
        <v>6.3876309999999998</v>
      </c>
      <c r="AD1393" s="4">
        <v>8.7532832478144993</v>
      </c>
      <c r="AE1393" s="4">
        <v>8.2719618391897995</v>
      </c>
      <c r="AF1393" s="4" t="s">
        <v>2924</v>
      </c>
      <c r="AG1393" s="4" t="s">
        <v>2924</v>
      </c>
      <c r="AH1393" s="4" t="s">
        <v>2924</v>
      </c>
      <c r="AI1393" s="4">
        <v>8.4873750000000001</v>
      </c>
      <c r="AJ1393" s="4">
        <v>8.4873750000000001</v>
      </c>
    </row>
    <row r="1394" spans="1:36" x14ac:dyDescent="0.3">
      <c r="A1394" s="1" t="s">
        <v>1388</v>
      </c>
      <c r="B1394" s="2">
        <v>6910410</v>
      </c>
      <c r="C1394" s="3" t="s">
        <v>2935</v>
      </c>
      <c r="D1394" s="4">
        <v>9612.1433896399994</v>
      </c>
      <c r="E1394" s="3" t="s">
        <v>2945</v>
      </c>
      <c r="F1394" s="3" t="s">
        <v>3021</v>
      </c>
      <c r="G1394" s="3" t="s">
        <v>3157</v>
      </c>
      <c r="H1394" s="3" t="s">
        <v>3157</v>
      </c>
      <c r="I1394" s="3" t="s">
        <v>3523</v>
      </c>
      <c r="J1394" s="4">
        <v>225.65982399999999</v>
      </c>
      <c r="K1394" s="4">
        <v>440.38929400000001</v>
      </c>
      <c r="L1394" s="4">
        <v>53.915453999999997</v>
      </c>
      <c r="M1394" s="4">
        <v>31.303577000000001</v>
      </c>
      <c r="N1394" s="4" t="s">
        <v>2924</v>
      </c>
      <c r="O1394" s="4" t="s">
        <v>2924</v>
      </c>
      <c r="P1394" s="4">
        <v>22.022805999999999</v>
      </c>
      <c r="Q1394" s="4" t="s">
        <v>2924</v>
      </c>
      <c r="R1394" s="4" t="s">
        <v>2924</v>
      </c>
      <c r="S1394" s="3" t="s">
        <v>5131</v>
      </c>
      <c r="T1394" s="4">
        <v>44.42</v>
      </c>
      <c r="U1394" s="4">
        <v>9612.1433896399994</v>
      </c>
      <c r="V1394" s="10">
        <v>9264.7363889999997</v>
      </c>
      <c r="W1394" s="4">
        <v>0</v>
      </c>
      <c r="X1394" s="4">
        <v>47.41</v>
      </c>
      <c r="Y1394" s="5">
        <v>6.22</v>
      </c>
      <c r="Z1394" s="4" t="s">
        <v>2924</v>
      </c>
      <c r="AA1394" s="10" t="s">
        <v>2924</v>
      </c>
      <c r="AB1394" s="10" t="s">
        <v>2924</v>
      </c>
      <c r="AC1394" s="4">
        <v>247.26404199999999</v>
      </c>
      <c r="AD1394" s="4">
        <v>135.95023168691671</v>
      </c>
      <c r="AE1394" s="4">
        <v>222.46999844878891</v>
      </c>
      <c r="AF1394" s="4" t="s">
        <v>2924</v>
      </c>
      <c r="AG1394" s="4" t="s">
        <v>2924</v>
      </c>
      <c r="AH1394" s="4" t="s">
        <v>2924</v>
      </c>
      <c r="AI1394" s="4">
        <v>22.022805999999999</v>
      </c>
      <c r="AJ1394" s="4">
        <v>22.979824000000001</v>
      </c>
    </row>
    <row r="1395" spans="1:36" x14ac:dyDescent="0.3">
      <c r="A1395" s="1" t="s">
        <v>1389</v>
      </c>
      <c r="B1395" s="2">
        <v>4811516</v>
      </c>
      <c r="C1395" s="3" t="s">
        <v>2940</v>
      </c>
      <c r="D1395" s="4">
        <v>2249.2822302</v>
      </c>
      <c r="E1395" s="3" t="s">
        <v>2920</v>
      </c>
      <c r="F1395" s="3" t="s">
        <v>2921</v>
      </c>
      <c r="G1395" s="3" t="s">
        <v>2941</v>
      </c>
      <c r="H1395" s="3" t="s">
        <v>2941</v>
      </c>
      <c r="I1395" s="3" t="s">
        <v>2942</v>
      </c>
      <c r="J1395" s="4">
        <v>-11.510790999999999</v>
      </c>
      <c r="K1395" s="4">
        <v>-27.29064</v>
      </c>
      <c r="L1395" s="4">
        <v>-9.3366089999999993</v>
      </c>
      <c r="M1395" s="4">
        <v>-5.7471259999999997</v>
      </c>
      <c r="N1395" s="4" t="s">
        <v>2924</v>
      </c>
      <c r="O1395" s="4" t="s">
        <v>2924</v>
      </c>
      <c r="P1395" s="4">
        <v>2.9066559999999999</v>
      </c>
      <c r="Q1395" s="4" t="s">
        <v>2924</v>
      </c>
      <c r="R1395" s="4" t="s">
        <v>2924</v>
      </c>
      <c r="S1395" s="3" t="s">
        <v>5132</v>
      </c>
      <c r="T1395" s="4">
        <v>7.38</v>
      </c>
      <c r="U1395" s="4">
        <v>2249.2822302</v>
      </c>
      <c r="V1395" s="10">
        <v>1930.73723</v>
      </c>
      <c r="W1395" s="4">
        <v>0</v>
      </c>
      <c r="X1395" s="4">
        <v>18.329999999999998</v>
      </c>
      <c r="Y1395" s="4">
        <v>6.7</v>
      </c>
      <c r="Z1395" s="4" t="s">
        <v>2924</v>
      </c>
      <c r="AA1395" s="10" t="s">
        <v>2924</v>
      </c>
      <c r="AB1395" s="10" t="s">
        <v>2924</v>
      </c>
      <c r="AC1395" s="4">
        <v>21.250052</v>
      </c>
      <c r="AD1395" s="4">
        <v>4.9912395314472997</v>
      </c>
      <c r="AE1395" s="4">
        <v>11.9172225450714</v>
      </c>
      <c r="AF1395" s="4" t="s">
        <v>2924</v>
      </c>
      <c r="AG1395" s="4" t="s">
        <v>2924</v>
      </c>
      <c r="AH1395" s="4" t="s">
        <v>2924</v>
      </c>
      <c r="AI1395" s="4">
        <v>2.9066559999999999</v>
      </c>
      <c r="AJ1395" s="4">
        <v>4.8172319999999997</v>
      </c>
    </row>
    <row r="1396" spans="1:36" x14ac:dyDescent="0.3">
      <c r="A1396" s="1" t="s">
        <v>1390</v>
      </c>
      <c r="B1396" s="2">
        <v>4966118</v>
      </c>
      <c r="C1396" s="3" t="s">
        <v>2919</v>
      </c>
      <c r="D1396" s="4">
        <v>3193.4382271999998</v>
      </c>
      <c r="E1396" s="3" t="s">
        <v>2945</v>
      </c>
      <c r="F1396" s="3" t="s">
        <v>3021</v>
      </c>
      <c r="G1396" s="3" t="s">
        <v>3027</v>
      </c>
      <c r="H1396" s="3" t="s">
        <v>3238</v>
      </c>
      <c r="I1396" s="3" t="s">
        <v>3401</v>
      </c>
      <c r="J1396" s="4">
        <v>-32.584679999999999</v>
      </c>
      <c r="K1396" s="4">
        <v>5.1103199999999998</v>
      </c>
      <c r="L1396" s="4">
        <v>0.43525599999999998</v>
      </c>
      <c r="M1396" s="4">
        <v>-4.8821329999999996</v>
      </c>
      <c r="N1396" s="4" t="s">
        <v>2924</v>
      </c>
      <c r="O1396" s="4">
        <v>18.627649000000002</v>
      </c>
      <c r="P1396" s="4">
        <v>1.510175</v>
      </c>
      <c r="Q1396" s="4">
        <v>22.980236000000001</v>
      </c>
      <c r="R1396" s="4">
        <v>9.3784240000000008</v>
      </c>
      <c r="S1396" s="3" t="s">
        <v>5133</v>
      </c>
      <c r="T1396" s="4">
        <v>73.84</v>
      </c>
      <c r="U1396" s="4">
        <v>3193.4382271999998</v>
      </c>
      <c r="V1396" s="10">
        <v>2190.585227</v>
      </c>
      <c r="W1396" s="4">
        <v>0</v>
      </c>
      <c r="X1396" s="5">
        <v>111.11</v>
      </c>
      <c r="Y1396" s="4">
        <v>61.856900000000003</v>
      </c>
      <c r="Z1396" s="4" t="s">
        <v>2924</v>
      </c>
      <c r="AA1396" s="10">
        <v>44.554395703799997</v>
      </c>
      <c r="AB1396" s="10">
        <v>49.6126531078</v>
      </c>
      <c r="AC1396" s="4">
        <v>2.1029149999999999</v>
      </c>
      <c r="AD1396" s="4">
        <v>2.2226487128010999</v>
      </c>
      <c r="AE1396" s="4">
        <v>2.2493768523841999</v>
      </c>
      <c r="AF1396" s="4">
        <v>22.980236000000001</v>
      </c>
      <c r="AG1396" s="4">
        <v>16.674546725735102</v>
      </c>
      <c r="AH1396" s="4">
        <v>32.026338602817098</v>
      </c>
      <c r="AI1396" s="4">
        <v>1.510175</v>
      </c>
      <c r="AJ1396" s="4">
        <v>1.5546899999999999</v>
      </c>
    </row>
    <row r="1397" spans="1:36" x14ac:dyDescent="0.3">
      <c r="A1397" s="1" t="s">
        <v>1391</v>
      </c>
      <c r="B1397" s="2">
        <v>4326091</v>
      </c>
      <c r="C1397" s="3" t="s">
        <v>2935</v>
      </c>
      <c r="D1397" s="4">
        <v>35804.504999999997</v>
      </c>
      <c r="E1397" s="3" t="s">
        <v>2920</v>
      </c>
      <c r="F1397" s="3" t="s">
        <v>2921</v>
      </c>
      <c r="G1397" s="3" t="s">
        <v>2922</v>
      </c>
      <c r="H1397" s="3" t="s">
        <v>2922</v>
      </c>
      <c r="I1397" s="3" t="s">
        <v>3217</v>
      </c>
      <c r="J1397" s="4">
        <v>-13.998605</v>
      </c>
      <c r="K1397" s="4">
        <v>-18.523872999999998</v>
      </c>
      <c r="L1397" s="4">
        <v>1.4867790000000001</v>
      </c>
      <c r="M1397" s="4">
        <v>-0.89922599999999997</v>
      </c>
      <c r="N1397" s="4">
        <v>25.888451</v>
      </c>
      <c r="O1397" s="4">
        <v>18.31662</v>
      </c>
      <c r="P1397" s="4">
        <v>5.1419259999999998</v>
      </c>
      <c r="Q1397" s="4">
        <v>16.161636999999999</v>
      </c>
      <c r="R1397" s="4">
        <v>19.998753000000001</v>
      </c>
      <c r="S1397" s="3" t="s">
        <v>5134</v>
      </c>
      <c r="T1397" s="4">
        <v>197.27</v>
      </c>
      <c r="U1397" s="4">
        <v>35804.504999999997</v>
      </c>
      <c r="V1397" s="10">
        <v>48044.504999999997</v>
      </c>
      <c r="W1397" s="4">
        <v>0</v>
      </c>
      <c r="X1397" s="4">
        <v>261.73</v>
      </c>
      <c r="Y1397" s="4">
        <v>187.62</v>
      </c>
      <c r="Z1397" s="4">
        <v>25.888451</v>
      </c>
      <c r="AA1397" s="10">
        <v>16.9525462764</v>
      </c>
      <c r="AB1397" s="10">
        <v>17.7494774669</v>
      </c>
      <c r="AC1397" s="4">
        <v>3.1370879999999999</v>
      </c>
      <c r="AD1397" s="4">
        <v>3.0365025879743999</v>
      </c>
      <c r="AE1397" s="4">
        <v>3.1236941562577001</v>
      </c>
      <c r="AF1397" s="4">
        <v>16.161636999999999</v>
      </c>
      <c r="AG1397" s="4">
        <v>12.675503580428</v>
      </c>
      <c r="AH1397" s="4">
        <v>13.0421509641555</v>
      </c>
      <c r="AI1397" s="4">
        <v>5.1419259999999998</v>
      </c>
      <c r="AJ1397" s="4" t="s">
        <v>2924</v>
      </c>
    </row>
    <row r="1398" spans="1:36" x14ac:dyDescent="0.3">
      <c r="A1398" s="1" t="s">
        <v>1392</v>
      </c>
      <c r="B1398" s="2">
        <v>4810302</v>
      </c>
      <c r="C1398" s="3" t="s">
        <v>2940</v>
      </c>
      <c r="D1398" s="4">
        <v>692.60355064999999</v>
      </c>
      <c r="E1398" s="3" t="s">
        <v>2920</v>
      </c>
      <c r="F1398" s="3" t="s">
        <v>2960</v>
      </c>
      <c r="G1398" s="3" t="s">
        <v>2961</v>
      </c>
      <c r="H1398" s="3" t="s">
        <v>2962</v>
      </c>
      <c r="I1398" s="3" t="s">
        <v>3263</v>
      </c>
      <c r="J1398" s="4">
        <v>17.958127000000001</v>
      </c>
      <c r="K1398" s="4">
        <v>13.901626</v>
      </c>
      <c r="L1398" s="4">
        <v>4.9347159999999999</v>
      </c>
      <c r="M1398" s="4">
        <v>3.8381150000000002</v>
      </c>
      <c r="N1398" s="4">
        <v>37.431507000000003</v>
      </c>
      <c r="O1398" s="4">
        <v>40.30236</v>
      </c>
      <c r="P1398" s="4">
        <v>8.2991650000000003</v>
      </c>
      <c r="Q1398" s="4">
        <v>28.070395000000001</v>
      </c>
      <c r="R1398" s="4">
        <v>48.779643999999998</v>
      </c>
      <c r="S1398" s="3" t="s">
        <v>5135</v>
      </c>
      <c r="T1398" s="4">
        <v>54.65</v>
      </c>
      <c r="U1398" s="4">
        <v>692.60355064999999</v>
      </c>
      <c r="V1398" s="10">
        <v>641.14657</v>
      </c>
      <c r="W1398" s="4">
        <v>1.0978956999085101</v>
      </c>
      <c r="X1398" s="4">
        <v>57.95</v>
      </c>
      <c r="Y1398" s="4">
        <v>40.18</v>
      </c>
      <c r="Z1398" s="4">
        <v>37.431507000000003</v>
      </c>
      <c r="AA1398" s="10">
        <v>34.371069182299998</v>
      </c>
      <c r="AB1398" s="10">
        <v>36.312292358800001</v>
      </c>
      <c r="AC1398" s="4">
        <v>8.9915909999999997</v>
      </c>
      <c r="AD1398" s="4">
        <v>8.1532948439974007</v>
      </c>
      <c r="AE1398" s="4">
        <v>8.8044186429739</v>
      </c>
      <c r="AF1398" s="4">
        <v>28.070395000000001</v>
      </c>
      <c r="AG1398" s="4" t="s">
        <v>2934</v>
      </c>
      <c r="AH1398" s="4" t="s">
        <v>2934</v>
      </c>
      <c r="AI1398" s="4">
        <v>8.2991650000000003</v>
      </c>
      <c r="AJ1398" s="4">
        <v>8.5968219999999995</v>
      </c>
    </row>
    <row r="1399" spans="1:36" x14ac:dyDescent="0.3">
      <c r="A1399" s="1" t="s">
        <v>1393</v>
      </c>
      <c r="B1399" s="2">
        <v>4971010</v>
      </c>
      <c r="C1399" s="3" t="s">
        <v>2919</v>
      </c>
      <c r="D1399" s="4">
        <v>2829.02929326</v>
      </c>
      <c r="E1399" s="3" t="s">
        <v>2920</v>
      </c>
      <c r="F1399" s="3" t="s">
        <v>2960</v>
      </c>
      <c r="G1399" s="3" t="s">
        <v>2961</v>
      </c>
      <c r="H1399" s="3" t="s">
        <v>2962</v>
      </c>
      <c r="I1399" s="3" t="s">
        <v>2963</v>
      </c>
      <c r="J1399" s="4">
        <v>-15.586477</v>
      </c>
      <c r="K1399" s="4">
        <v>29.128571000000001</v>
      </c>
      <c r="L1399" s="4">
        <v>22.579332999999998</v>
      </c>
      <c r="M1399" s="4">
        <v>4.5817430000000003</v>
      </c>
      <c r="N1399" s="4" t="s">
        <v>2924</v>
      </c>
      <c r="O1399" s="4" t="s">
        <v>2924</v>
      </c>
      <c r="P1399" s="4">
        <v>39.402790000000003</v>
      </c>
      <c r="Q1399" s="4" t="s">
        <v>2924</v>
      </c>
      <c r="R1399" s="4" t="s">
        <v>2924</v>
      </c>
      <c r="S1399" s="3" t="s">
        <v>5136</v>
      </c>
      <c r="T1399" s="4">
        <v>90.39</v>
      </c>
      <c r="U1399" s="4">
        <v>2829.02929326</v>
      </c>
      <c r="V1399" s="10">
        <v>3042.3602930000002</v>
      </c>
      <c r="W1399" s="4">
        <v>0</v>
      </c>
      <c r="X1399" s="4">
        <v>124.11499999999999</v>
      </c>
      <c r="Y1399" s="4">
        <v>55.92</v>
      </c>
      <c r="Z1399" s="4" t="s">
        <v>2924</v>
      </c>
      <c r="AA1399" s="10" t="s">
        <v>2924</v>
      </c>
      <c r="AB1399" s="10" t="s">
        <v>2924</v>
      </c>
      <c r="AC1399" s="4">
        <v>5.432544</v>
      </c>
      <c r="AD1399" s="4">
        <v>4.6428727417509998</v>
      </c>
      <c r="AE1399" s="4">
        <v>5.2044054043179999</v>
      </c>
      <c r="AF1399" s="4" t="s">
        <v>2924</v>
      </c>
      <c r="AG1399" s="4">
        <v>69.619547297699299</v>
      </c>
      <c r="AH1399" s="4" t="s">
        <v>2924</v>
      </c>
      <c r="AI1399" s="4">
        <v>39.402790000000003</v>
      </c>
      <c r="AJ1399" s="4">
        <v>39.889673000000002</v>
      </c>
    </row>
    <row r="1400" spans="1:36" x14ac:dyDescent="0.3">
      <c r="A1400" s="1" t="s">
        <v>1394</v>
      </c>
      <c r="B1400" s="2">
        <v>4217413</v>
      </c>
      <c r="C1400" s="3" t="s">
        <v>2919</v>
      </c>
      <c r="D1400" s="4">
        <v>3325.4937122199999</v>
      </c>
      <c r="E1400" s="3" t="s">
        <v>3102</v>
      </c>
      <c r="F1400" s="3" t="s">
        <v>3142</v>
      </c>
      <c r="G1400" s="3" t="s">
        <v>3143</v>
      </c>
      <c r="H1400" s="3" t="s">
        <v>3144</v>
      </c>
      <c r="I1400" s="3" t="s">
        <v>3189</v>
      </c>
      <c r="J1400" s="4">
        <v>-28.160354000000002</v>
      </c>
      <c r="K1400" s="4">
        <v>-3.4223000000000003E-2</v>
      </c>
      <c r="L1400" s="4">
        <v>4.6578290000000004</v>
      </c>
      <c r="M1400" s="4">
        <v>-3.310162</v>
      </c>
      <c r="N1400" s="4">
        <v>31.578378000000001</v>
      </c>
      <c r="O1400" s="5">
        <v>11.927317</v>
      </c>
      <c r="P1400" s="4">
        <v>5.027539</v>
      </c>
      <c r="Q1400" s="4">
        <v>11.821904999999999</v>
      </c>
      <c r="R1400" s="4">
        <v>15.168979999999999</v>
      </c>
      <c r="S1400" s="3" t="s">
        <v>5137</v>
      </c>
      <c r="T1400" s="4">
        <v>29.21</v>
      </c>
      <c r="U1400" s="4">
        <v>3325.4937122199999</v>
      </c>
      <c r="V1400" s="10">
        <v>4976.1707120000001</v>
      </c>
      <c r="W1400" s="4">
        <v>1.9171516603902801</v>
      </c>
      <c r="X1400" s="4">
        <v>41.634999999999998</v>
      </c>
      <c r="Y1400" s="4">
        <v>24.14</v>
      </c>
      <c r="Z1400" s="4">
        <v>31.578378000000001</v>
      </c>
      <c r="AA1400" s="10">
        <v>36.173374613</v>
      </c>
      <c r="AB1400" s="10">
        <v>35.704681579199999</v>
      </c>
      <c r="AC1400" s="4">
        <v>6.125038</v>
      </c>
      <c r="AD1400" s="4">
        <v>5.9235367538918</v>
      </c>
      <c r="AE1400" s="4">
        <v>6.0562423690282001</v>
      </c>
      <c r="AF1400" s="4">
        <v>11.821904999999999</v>
      </c>
      <c r="AG1400" s="4">
        <v>10.2987437909046</v>
      </c>
      <c r="AH1400" s="4">
        <v>10.624361619683</v>
      </c>
      <c r="AI1400" s="4">
        <v>5.027539</v>
      </c>
      <c r="AJ1400" s="4">
        <v>7.0966959999999997</v>
      </c>
    </row>
    <row r="1401" spans="1:36" x14ac:dyDescent="0.3">
      <c r="A1401" s="1" t="s">
        <v>1395</v>
      </c>
      <c r="B1401" s="2">
        <v>27845249</v>
      </c>
      <c r="C1401" s="3" t="s">
        <v>2919</v>
      </c>
      <c r="D1401" s="4">
        <v>2532.1315768200002</v>
      </c>
      <c r="E1401" s="3" t="s">
        <v>2945</v>
      </c>
      <c r="F1401" s="3" t="s">
        <v>2946</v>
      </c>
      <c r="G1401" s="3" t="s">
        <v>2947</v>
      </c>
      <c r="H1401" s="3" t="s">
        <v>2989</v>
      </c>
      <c r="I1401" s="3" t="s">
        <v>2949</v>
      </c>
      <c r="J1401" s="4">
        <v>41.099164000000002</v>
      </c>
      <c r="K1401" s="4">
        <v>57.256990999999999</v>
      </c>
      <c r="L1401" s="4">
        <v>16.930693000000002</v>
      </c>
      <c r="M1401" s="4">
        <v>-9.9160950000000003</v>
      </c>
      <c r="N1401" s="4" t="s">
        <v>2924</v>
      </c>
      <c r="O1401" s="4" t="s">
        <v>2924</v>
      </c>
      <c r="P1401" s="4">
        <v>2.0610819999999999</v>
      </c>
      <c r="Q1401" s="4">
        <v>114.84737800000001</v>
      </c>
      <c r="R1401" s="4" t="s">
        <v>2934</v>
      </c>
      <c r="S1401" s="3" t="s">
        <v>5138</v>
      </c>
      <c r="T1401" s="4">
        <v>11.81</v>
      </c>
      <c r="U1401" s="4">
        <v>2532.1315768200002</v>
      </c>
      <c r="V1401" s="10">
        <v>2436.1425760000002</v>
      </c>
      <c r="W1401" s="4">
        <v>0</v>
      </c>
      <c r="X1401" s="4">
        <v>15.92</v>
      </c>
      <c r="Y1401" s="5">
        <v>3.56</v>
      </c>
      <c r="Z1401" s="4" t="s">
        <v>2924</v>
      </c>
      <c r="AA1401" s="10">
        <v>17.372756693100001</v>
      </c>
      <c r="AB1401" s="10">
        <v>86.210672311799996</v>
      </c>
      <c r="AC1401" s="4">
        <v>11.670088</v>
      </c>
      <c r="AD1401" s="4">
        <v>3.2776566718339999</v>
      </c>
      <c r="AE1401" s="4">
        <v>4.4842216011640001</v>
      </c>
      <c r="AF1401" s="4">
        <v>114.84737800000001</v>
      </c>
      <c r="AG1401" s="4">
        <v>5.8616876100655997</v>
      </c>
      <c r="AH1401" s="4">
        <v>9.2690996045720002</v>
      </c>
      <c r="AI1401" s="4">
        <v>2.0610819999999999</v>
      </c>
      <c r="AJ1401" s="4">
        <v>2.0610819999999999</v>
      </c>
    </row>
    <row r="1402" spans="1:36" x14ac:dyDescent="0.3">
      <c r="A1402" s="1" t="s">
        <v>1396</v>
      </c>
      <c r="B1402" s="2">
        <v>4094831</v>
      </c>
      <c r="C1402" s="3" t="s">
        <v>2935</v>
      </c>
      <c r="D1402" s="4">
        <v>30842.684992099999</v>
      </c>
      <c r="E1402" s="3" t="s">
        <v>2976</v>
      </c>
      <c r="F1402" s="3" t="s">
        <v>2977</v>
      </c>
      <c r="G1402" s="3" t="s">
        <v>3133</v>
      </c>
      <c r="H1402" s="3" t="s">
        <v>3423</v>
      </c>
      <c r="I1402" s="3" t="s">
        <v>3524</v>
      </c>
      <c r="J1402" s="4">
        <v>51.506414999999997</v>
      </c>
      <c r="K1402" s="4">
        <v>-8.8938970000000008</v>
      </c>
      <c r="L1402" s="4">
        <v>-9.6302669999999999</v>
      </c>
      <c r="M1402" s="4">
        <v>-6.076854</v>
      </c>
      <c r="N1402" s="4">
        <v>291.944444444444</v>
      </c>
      <c r="O1402" s="4" t="s">
        <v>2924</v>
      </c>
      <c r="P1402" s="4" t="s">
        <v>2924</v>
      </c>
      <c r="Q1402" s="4">
        <v>17.508741000000001</v>
      </c>
      <c r="R1402" s="4">
        <v>260.16126300000002</v>
      </c>
      <c r="S1402" s="3" t="s">
        <v>5139</v>
      </c>
      <c r="T1402" s="5">
        <v>105.1</v>
      </c>
      <c r="U1402" s="4">
        <v>30842.684992099999</v>
      </c>
      <c r="V1402" s="10">
        <v>47037.318992</v>
      </c>
      <c r="W1402" s="4">
        <v>2.7212178877259801</v>
      </c>
      <c r="X1402" s="4">
        <v>130.24</v>
      </c>
      <c r="Y1402" s="4">
        <v>64.680000000000007</v>
      </c>
      <c r="Z1402" s="4" t="s">
        <v>2934</v>
      </c>
      <c r="AA1402" s="10">
        <v>53.521413657799997</v>
      </c>
      <c r="AB1402" s="10">
        <v>57.595984173399998</v>
      </c>
      <c r="AC1402" s="4">
        <v>7.8546620000000003</v>
      </c>
      <c r="AD1402" s="4">
        <v>7.1323855755109999</v>
      </c>
      <c r="AE1402" s="4">
        <v>7.6237369262132999</v>
      </c>
      <c r="AF1402" s="4">
        <v>17.508741000000001</v>
      </c>
      <c r="AG1402" s="4">
        <v>19.910711198313901</v>
      </c>
      <c r="AH1402" s="4">
        <v>21.301190060801801</v>
      </c>
      <c r="AI1402" s="4" t="s">
        <v>2924</v>
      </c>
      <c r="AJ1402" s="4" t="s">
        <v>2924</v>
      </c>
    </row>
    <row r="1403" spans="1:36" x14ac:dyDescent="0.3">
      <c r="A1403" s="1" t="s">
        <v>1397</v>
      </c>
      <c r="B1403" s="2">
        <v>111754789</v>
      </c>
      <c r="C1403" s="3" t="s">
        <v>2940</v>
      </c>
      <c r="D1403" s="4">
        <v>53338.899599999997</v>
      </c>
      <c r="E1403" s="3" t="s">
        <v>2930</v>
      </c>
      <c r="F1403" s="3" t="s">
        <v>2953</v>
      </c>
      <c r="G1403" s="3" t="s">
        <v>2954</v>
      </c>
      <c r="H1403" s="3" t="s">
        <v>2955</v>
      </c>
      <c r="I1403" s="3" t="s">
        <v>3525</v>
      </c>
      <c r="J1403" s="4">
        <v>105.820503</v>
      </c>
      <c r="K1403" s="4">
        <v>53.100558999999997</v>
      </c>
      <c r="L1403" s="4">
        <v>2.0290400000000002</v>
      </c>
      <c r="M1403" s="4">
        <v>-5.3531339999999998</v>
      </c>
      <c r="N1403" s="4" t="s">
        <v>2934</v>
      </c>
      <c r="O1403" s="4" t="s">
        <v>2934</v>
      </c>
      <c r="P1403" s="4" t="s">
        <v>2934</v>
      </c>
      <c r="Q1403" s="4" t="s">
        <v>2934</v>
      </c>
      <c r="R1403" s="4" t="s">
        <v>2934</v>
      </c>
      <c r="S1403" s="3" t="s">
        <v>5140</v>
      </c>
      <c r="T1403" s="4">
        <v>54.81</v>
      </c>
      <c r="U1403" s="4">
        <v>53338.899599999997</v>
      </c>
      <c r="V1403" s="10" t="s">
        <v>2934</v>
      </c>
      <c r="W1403" s="4">
        <v>0</v>
      </c>
      <c r="X1403" s="4">
        <v>61.75</v>
      </c>
      <c r="Y1403" s="4">
        <v>22.02</v>
      </c>
      <c r="Z1403" s="4" t="s">
        <v>2934</v>
      </c>
      <c r="AA1403" s="10" t="s">
        <v>2934</v>
      </c>
      <c r="AB1403" s="10" t="s">
        <v>2934</v>
      </c>
      <c r="AC1403" s="4" t="s">
        <v>2934</v>
      </c>
      <c r="AD1403" s="4" t="s">
        <v>2934</v>
      </c>
      <c r="AE1403" s="4" t="s">
        <v>2934</v>
      </c>
      <c r="AF1403" s="4" t="s">
        <v>2934</v>
      </c>
      <c r="AG1403" s="4" t="s">
        <v>2934</v>
      </c>
      <c r="AH1403" s="4" t="s">
        <v>2934</v>
      </c>
      <c r="AI1403" s="4" t="s">
        <v>2934</v>
      </c>
      <c r="AJ1403" s="4" t="s">
        <v>2934</v>
      </c>
    </row>
    <row r="1404" spans="1:36" x14ac:dyDescent="0.3">
      <c r="A1404" s="1" t="s">
        <v>1398</v>
      </c>
      <c r="B1404" s="2">
        <v>119045424</v>
      </c>
      <c r="C1404" s="3" t="s">
        <v>2940</v>
      </c>
      <c r="D1404" s="4">
        <v>3608.7687999999998</v>
      </c>
      <c r="E1404" s="3" t="s">
        <v>2930</v>
      </c>
      <c r="F1404" s="3" t="s">
        <v>2953</v>
      </c>
      <c r="G1404" s="3" t="s">
        <v>2954</v>
      </c>
      <c r="H1404" s="3" t="s">
        <v>2955</v>
      </c>
      <c r="I1404" s="3" t="s">
        <v>3254</v>
      </c>
      <c r="J1404" s="4">
        <v>-0.57164599999999999</v>
      </c>
      <c r="K1404" s="4">
        <v>35.251426000000002</v>
      </c>
      <c r="L1404" s="4">
        <v>11.974249</v>
      </c>
      <c r="M1404" s="4">
        <v>-12.213997000000001</v>
      </c>
      <c r="N1404" s="4" t="s">
        <v>2934</v>
      </c>
      <c r="O1404" s="4" t="s">
        <v>2934</v>
      </c>
      <c r="P1404" s="4" t="s">
        <v>2934</v>
      </c>
      <c r="Q1404" s="4" t="s">
        <v>2934</v>
      </c>
      <c r="R1404" s="4" t="s">
        <v>2934</v>
      </c>
      <c r="S1404" s="3" t="s">
        <v>5141</v>
      </c>
      <c r="T1404" s="4">
        <v>26.09</v>
      </c>
      <c r="U1404" s="4">
        <v>3608.7687999999998</v>
      </c>
      <c r="V1404" s="10" t="s">
        <v>2934</v>
      </c>
      <c r="W1404" s="4">
        <v>0</v>
      </c>
      <c r="X1404" s="4">
        <v>31.18</v>
      </c>
      <c r="Y1404" s="4">
        <v>16.579999999999998</v>
      </c>
      <c r="Z1404" s="4" t="s">
        <v>2934</v>
      </c>
      <c r="AA1404" s="10" t="s">
        <v>2934</v>
      </c>
      <c r="AB1404" s="10" t="s">
        <v>2934</v>
      </c>
      <c r="AC1404" s="4" t="s">
        <v>2934</v>
      </c>
      <c r="AD1404" s="4" t="s">
        <v>2934</v>
      </c>
      <c r="AE1404" s="4" t="s">
        <v>2934</v>
      </c>
      <c r="AF1404" s="4" t="s">
        <v>2934</v>
      </c>
      <c r="AG1404" s="4" t="s">
        <v>2934</v>
      </c>
      <c r="AH1404" s="4" t="s">
        <v>2934</v>
      </c>
      <c r="AI1404" s="4" t="s">
        <v>2934</v>
      </c>
      <c r="AJ1404" s="4" t="s">
        <v>2934</v>
      </c>
    </row>
    <row r="1405" spans="1:36" x14ac:dyDescent="0.3">
      <c r="A1405" s="1" t="s">
        <v>1399</v>
      </c>
      <c r="B1405" s="2">
        <v>5734630</v>
      </c>
      <c r="C1405" s="3" t="s">
        <v>2940</v>
      </c>
      <c r="D1405" s="4">
        <v>2136.1410000000001</v>
      </c>
      <c r="E1405" s="3" t="s">
        <v>2930</v>
      </c>
      <c r="F1405" s="3" t="s">
        <v>2953</v>
      </c>
      <c r="G1405" s="3" t="s">
        <v>2954</v>
      </c>
      <c r="H1405" s="3" t="s">
        <v>2955</v>
      </c>
      <c r="I1405" s="3"/>
      <c r="J1405" s="4">
        <v>1.1002449999999999</v>
      </c>
      <c r="K1405" s="4">
        <v>-1.625694</v>
      </c>
      <c r="L1405" s="4">
        <v>-0.441413</v>
      </c>
      <c r="M1405" s="4">
        <v>-0.600962</v>
      </c>
      <c r="N1405" s="4" t="s">
        <v>2934</v>
      </c>
      <c r="O1405" s="4" t="s">
        <v>2934</v>
      </c>
      <c r="P1405" s="4" t="s">
        <v>2934</v>
      </c>
      <c r="Q1405" s="4" t="s">
        <v>2934</v>
      </c>
      <c r="R1405" s="4" t="s">
        <v>2934</v>
      </c>
      <c r="S1405" s="3" t="s">
        <v>5142</v>
      </c>
      <c r="T1405" s="4">
        <v>49.62</v>
      </c>
      <c r="U1405" s="4">
        <v>2136.1410000000001</v>
      </c>
      <c r="V1405" s="10" t="s">
        <v>2934</v>
      </c>
      <c r="W1405" s="4">
        <v>4.00118500604595</v>
      </c>
      <c r="X1405" s="4">
        <v>50.46</v>
      </c>
      <c r="Y1405" s="4">
        <v>48.7</v>
      </c>
      <c r="Z1405" s="4" t="s">
        <v>2934</v>
      </c>
      <c r="AA1405" s="10" t="s">
        <v>2934</v>
      </c>
      <c r="AB1405" s="10" t="s">
        <v>2934</v>
      </c>
      <c r="AC1405" s="4" t="s">
        <v>2934</v>
      </c>
      <c r="AD1405" s="4" t="s">
        <v>2934</v>
      </c>
      <c r="AE1405" s="4" t="s">
        <v>2934</v>
      </c>
      <c r="AF1405" s="4" t="s">
        <v>2934</v>
      </c>
      <c r="AG1405" s="4" t="s">
        <v>2934</v>
      </c>
      <c r="AH1405" s="4" t="s">
        <v>2934</v>
      </c>
      <c r="AI1405" s="4" t="s">
        <v>2934</v>
      </c>
      <c r="AJ1405" s="4" t="s">
        <v>2934</v>
      </c>
    </row>
    <row r="1406" spans="1:36" x14ac:dyDescent="0.3">
      <c r="A1406" s="1" t="s">
        <v>1400</v>
      </c>
      <c r="B1406" s="2">
        <v>5721836</v>
      </c>
      <c r="C1406" s="3" t="s">
        <v>2940</v>
      </c>
      <c r="D1406" s="4" t="s">
        <v>2934</v>
      </c>
      <c r="E1406" s="3" t="s">
        <v>2930</v>
      </c>
      <c r="F1406" s="3" t="s">
        <v>2953</v>
      </c>
      <c r="G1406" s="3" t="s">
        <v>2954</v>
      </c>
      <c r="H1406" s="3" t="s">
        <v>2955</v>
      </c>
      <c r="I1406" s="3"/>
      <c r="J1406" s="4">
        <v>-0.21964600000000001</v>
      </c>
      <c r="K1406" s="4">
        <v>-1.730561</v>
      </c>
      <c r="L1406" s="4">
        <v>-0.32910800000000001</v>
      </c>
      <c r="M1406" s="4">
        <v>-0.389816</v>
      </c>
      <c r="N1406" s="4" t="s">
        <v>2934</v>
      </c>
      <c r="O1406" s="4" t="s">
        <v>2934</v>
      </c>
      <c r="P1406" s="4" t="s">
        <v>2934</v>
      </c>
      <c r="Q1406" s="4" t="s">
        <v>2934</v>
      </c>
      <c r="R1406" s="4" t="s">
        <v>2934</v>
      </c>
      <c r="S1406" s="3" t="s">
        <v>5143</v>
      </c>
      <c r="T1406" s="4">
        <v>81.78</v>
      </c>
      <c r="U1406" s="4" t="s">
        <v>2934</v>
      </c>
      <c r="V1406" s="10" t="s">
        <v>2934</v>
      </c>
      <c r="W1406" s="4">
        <v>4.11495658554482</v>
      </c>
      <c r="X1406" s="4">
        <v>83.3</v>
      </c>
      <c r="Y1406" s="4">
        <v>80.91</v>
      </c>
      <c r="Z1406" s="4" t="s">
        <v>2934</v>
      </c>
      <c r="AA1406" s="10" t="s">
        <v>2934</v>
      </c>
      <c r="AB1406" s="10" t="s">
        <v>2934</v>
      </c>
      <c r="AC1406" s="4" t="s">
        <v>2934</v>
      </c>
      <c r="AD1406" s="4" t="s">
        <v>2934</v>
      </c>
      <c r="AE1406" s="4" t="s">
        <v>2934</v>
      </c>
      <c r="AF1406" s="4" t="s">
        <v>2934</v>
      </c>
      <c r="AG1406" s="4" t="s">
        <v>2934</v>
      </c>
      <c r="AH1406" s="4" t="s">
        <v>2934</v>
      </c>
      <c r="AI1406" s="4" t="s">
        <v>2934</v>
      </c>
      <c r="AJ1406" s="4" t="s">
        <v>2934</v>
      </c>
    </row>
    <row r="1407" spans="1:36" x14ac:dyDescent="0.3">
      <c r="A1407" s="1" t="s">
        <v>1401</v>
      </c>
      <c r="B1407" s="2">
        <v>5726658</v>
      </c>
      <c r="C1407" s="3" t="s">
        <v>2940</v>
      </c>
      <c r="D1407" s="4">
        <v>20882.52</v>
      </c>
      <c r="E1407" s="3" t="s">
        <v>2930</v>
      </c>
      <c r="F1407" s="3" t="s">
        <v>2953</v>
      </c>
      <c r="G1407" s="3" t="s">
        <v>2954</v>
      </c>
      <c r="H1407" s="3" t="s">
        <v>2955</v>
      </c>
      <c r="I1407" s="3"/>
      <c r="J1407" s="4">
        <v>0.909358</v>
      </c>
      <c r="K1407" s="4">
        <v>-2.0687039999999999</v>
      </c>
      <c r="L1407" s="4">
        <v>-0.46296300000000001</v>
      </c>
      <c r="M1407" s="4">
        <v>-0.62590299999999999</v>
      </c>
      <c r="N1407" s="4" t="s">
        <v>2934</v>
      </c>
      <c r="O1407" s="4" t="s">
        <v>2934</v>
      </c>
      <c r="P1407" s="4" t="s">
        <v>2934</v>
      </c>
      <c r="Q1407" s="4" t="s">
        <v>2934</v>
      </c>
      <c r="R1407" s="4" t="s">
        <v>2934</v>
      </c>
      <c r="S1407" s="3" t="s">
        <v>5144</v>
      </c>
      <c r="T1407" s="4">
        <v>51.6</v>
      </c>
      <c r="U1407" s="4">
        <v>20882.52</v>
      </c>
      <c r="V1407" s="10" t="s">
        <v>2934</v>
      </c>
      <c r="W1407" s="4">
        <v>4.2084651162790703</v>
      </c>
      <c r="X1407" s="4">
        <v>52.74</v>
      </c>
      <c r="Y1407" s="4">
        <v>50.58</v>
      </c>
      <c r="Z1407" s="4" t="s">
        <v>2934</v>
      </c>
      <c r="AA1407" s="10" t="s">
        <v>2934</v>
      </c>
      <c r="AB1407" s="10" t="s">
        <v>2934</v>
      </c>
      <c r="AC1407" s="4" t="s">
        <v>2934</v>
      </c>
      <c r="AD1407" s="4" t="s">
        <v>2934</v>
      </c>
      <c r="AE1407" s="4" t="s">
        <v>2934</v>
      </c>
      <c r="AF1407" s="4" t="s">
        <v>2934</v>
      </c>
      <c r="AG1407" s="4" t="s">
        <v>2934</v>
      </c>
      <c r="AH1407" s="4" t="s">
        <v>2934</v>
      </c>
      <c r="AI1407" s="4" t="s">
        <v>2934</v>
      </c>
      <c r="AJ1407" s="4" t="s">
        <v>2934</v>
      </c>
    </row>
    <row r="1408" spans="1:36" x14ac:dyDescent="0.3">
      <c r="A1408" s="1" t="s">
        <v>1402</v>
      </c>
      <c r="B1408" s="2">
        <v>5721837</v>
      </c>
      <c r="C1408" s="3" t="s">
        <v>2940</v>
      </c>
      <c r="D1408" s="4">
        <v>52323.675000000003</v>
      </c>
      <c r="E1408" s="3" t="s">
        <v>2930</v>
      </c>
      <c r="F1408" s="3" t="s">
        <v>2953</v>
      </c>
      <c r="G1408" s="3" t="s">
        <v>2954</v>
      </c>
      <c r="H1408" s="3" t="s">
        <v>2955</v>
      </c>
      <c r="I1408" s="3"/>
      <c r="J1408" s="4">
        <v>-10.322417</v>
      </c>
      <c r="K1408" s="4">
        <v>-10.689724999999999</v>
      </c>
      <c r="L1408" s="4">
        <v>-2.3227519999999999</v>
      </c>
      <c r="M1408" s="4">
        <v>-2.0410430000000002</v>
      </c>
      <c r="N1408" s="4">
        <v>19.624444</v>
      </c>
      <c r="O1408" s="4" t="s">
        <v>2934</v>
      </c>
      <c r="P1408" s="4">
        <v>0.91448499999999999</v>
      </c>
      <c r="Q1408" s="4" t="s">
        <v>2934</v>
      </c>
      <c r="R1408" s="4" t="s">
        <v>2934</v>
      </c>
      <c r="S1408" s="3" t="s">
        <v>5145</v>
      </c>
      <c r="T1408" s="4">
        <v>88.31</v>
      </c>
      <c r="U1408" s="4">
        <v>52323.675000000003</v>
      </c>
      <c r="V1408" s="10">
        <v>51363.269590000004</v>
      </c>
      <c r="W1408" s="4">
        <v>4.7695617710338603</v>
      </c>
      <c r="X1408" s="4">
        <v>101.64</v>
      </c>
      <c r="Y1408" s="4">
        <v>87.34</v>
      </c>
      <c r="Z1408" s="4">
        <v>19.624444</v>
      </c>
      <c r="AA1408" s="10" t="s">
        <v>2934</v>
      </c>
      <c r="AB1408" s="10" t="s">
        <v>2934</v>
      </c>
      <c r="AC1408" s="4">
        <v>25.846352</v>
      </c>
      <c r="AD1408" s="4" t="s">
        <v>2934</v>
      </c>
      <c r="AE1408" s="4" t="s">
        <v>2934</v>
      </c>
      <c r="AF1408" s="4" t="s">
        <v>2934</v>
      </c>
      <c r="AG1408" s="4" t="s">
        <v>2934</v>
      </c>
      <c r="AH1408" s="4" t="s">
        <v>2934</v>
      </c>
      <c r="AI1408" s="4">
        <v>0.91448499999999999</v>
      </c>
      <c r="AJ1408" s="4">
        <v>0.91448499999999999</v>
      </c>
    </row>
    <row r="1409" spans="1:36" x14ac:dyDescent="0.3">
      <c r="A1409" s="1" t="s">
        <v>1403</v>
      </c>
      <c r="B1409" s="2">
        <v>5726660</v>
      </c>
      <c r="C1409" s="3" t="s">
        <v>2940</v>
      </c>
      <c r="D1409" s="4">
        <v>14452.102000000001</v>
      </c>
      <c r="E1409" s="3" t="s">
        <v>2930</v>
      </c>
      <c r="F1409" s="3" t="s">
        <v>2953</v>
      </c>
      <c r="G1409" s="3" t="s">
        <v>2954</v>
      </c>
      <c r="H1409" s="3" t="s">
        <v>2955</v>
      </c>
      <c r="I1409" s="3"/>
      <c r="J1409" s="4">
        <v>-1.326033</v>
      </c>
      <c r="K1409" s="4">
        <v>-3.7790940000000002</v>
      </c>
      <c r="L1409" s="4">
        <v>-0.60324</v>
      </c>
      <c r="M1409" s="4">
        <v>-0.73155999999999999</v>
      </c>
      <c r="N1409" s="4" t="s">
        <v>2934</v>
      </c>
      <c r="O1409" s="4" t="s">
        <v>2934</v>
      </c>
      <c r="P1409" s="4" t="s">
        <v>2934</v>
      </c>
      <c r="Q1409" s="4" t="s">
        <v>2934</v>
      </c>
      <c r="R1409" s="4" t="s">
        <v>2934</v>
      </c>
      <c r="S1409" s="3" t="s">
        <v>5146</v>
      </c>
      <c r="T1409" s="4">
        <v>115.34</v>
      </c>
      <c r="U1409" s="4">
        <v>14452.102000000001</v>
      </c>
      <c r="V1409" s="10" t="s">
        <v>2934</v>
      </c>
      <c r="W1409" s="4">
        <v>3.43644876018727</v>
      </c>
      <c r="X1409" s="4">
        <v>120.33</v>
      </c>
      <c r="Y1409" s="4">
        <v>113.16</v>
      </c>
      <c r="Z1409" s="4" t="s">
        <v>2934</v>
      </c>
      <c r="AA1409" s="10" t="s">
        <v>2934</v>
      </c>
      <c r="AB1409" s="10" t="s">
        <v>2934</v>
      </c>
      <c r="AC1409" s="4" t="s">
        <v>2934</v>
      </c>
      <c r="AD1409" s="4" t="s">
        <v>2934</v>
      </c>
      <c r="AE1409" s="4" t="s">
        <v>2934</v>
      </c>
      <c r="AF1409" s="4" t="s">
        <v>2934</v>
      </c>
      <c r="AG1409" s="4" t="s">
        <v>2934</v>
      </c>
      <c r="AH1409" s="4" t="s">
        <v>2934</v>
      </c>
      <c r="AI1409" s="4" t="s">
        <v>2934</v>
      </c>
      <c r="AJ1409" s="4" t="s">
        <v>2934</v>
      </c>
    </row>
    <row r="1410" spans="1:36" x14ac:dyDescent="0.3">
      <c r="A1410" s="1" t="s">
        <v>1404</v>
      </c>
      <c r="B1410" s="2">
        <v>5726663</v>
      </c>
      <c r="C1410" s="3" t="s">
        <v>2940</v>
      </c>
      <c r="D1410" s="4">
        <v>14780.5</v>
      </c>
      <c r="E1410" s="3" t="s">
        <v>2930</v>
      </c>
      <c r="F1410" s="3" t="s">
        <v>2953</v>
      </c>
      <c r="G1410" s="3" t="s">
        <v>2954</v>
      </c>
      <c r="H1410" s="3" t="s">
        <v>2955</v>
      </c>
      <c r="I1410" s="3"/>
      <c r="J1410" s="4">
        <v>-0.57915099999999997</v>
      </c>
      <c r="K1410" s="4">
        <v>-4.3284409999999998</v>
      </c>
      <c r="L1410" s="4">
        <v>-0.98058100000000004</v>
      </c>
      <c r="M1410" s="4">
        <v>-1.2653369999999999</v>
      </c>
      <c r="N1410" s="4" t="s">
        <v>2934</v>
      </c>
      <c r="O1410" s="4" t="s">
        <v>2934</v>
      </c>
      <c r="P1410" s="4" t="s">
        <v>2934</v>
      </c>
      <c r="Q1410" s="4" t="s">
        <v>2934</v>
      </c>
      <c r="R1410" s="4" t="s">
        <v>2934</v>
      </c>
      <c r="S1410" s="3" t="s">
        <v>5147</v>
      </c>
      <c r="T1410" s="4">
        <v>51.5</v>
      </c>
      <c r="U1410" s="4">
        <v>14780.5</v>
      </c>
      <c r="V1410" s="10" t="s">
        <v>2934</v>
      </c>
      <c r="W1410" s="4">
        <v>4.6501048543689301</v>
      </c>
      <c r="X1410" s="4">
        <v>54.1</v>
      </c>
      <c r="Y1410" s="4">
        <v>49.905000000000001</v>
      </c>
      <c r="Z1410" s="4" t="s">
        <v>2934</v>
      </c>
      <c r="AA1410" s="10" t="s">
        <v>2934</v>
      </c>
      <c r="AB1410" s="10" t="s">
        <v>2934</v>
      </c>
      <c r="AC1410" s="4" t="s">
        <v>2934</v>
      </c>
      <c r="AD1410" s="4" t="s">
        <v>2934</v>
      </c>
      <c r="AE1410" s="4" t="s">
        <v>2934</v>
      </c>
      <c r="AF1410" s="4" t="s">
        <v>2934</v>
      </c>
      <c r="AG1410" s="4" t="s">
        <v>2934</v>
      </c>
      <c r="AH1410" s="4" t="s">
        <v>2934</v>
      </c>
      <c r="AI1410" s="4" t="s">
        <v>2934</v>
      </c>
      <c r="AJ1410" s="4" t="s">
        <v>2934</v>
      </c>
    </row>
    <row r="1411" spans="1:36" x14ac:dyDescent="0.3">
      <c r="A1411" s="1" t="s">
        <v>1405</v>
      </c>
      <c r="B1411" s="2">
        <v>5721838</v>
      </c>
      <c r="C1411" s="3" t="s">
        <v>2940</v>
      </c>
      <c r="D1411" s="4">
        <v>31496.661</v>
      </c>
      <c r="E1411" s="3" t="s">
        <v>2930</v>
      </c>
      <c r="F1411" s="3" t="s">
        <v>2953</v>
      </c>
      <c r="G1411" s="3" t="s">
        <v>2954</v>
      </c>
      <c r="H1411" s="3" t="s">
        <v>2955</v>
      </c>
      <c r="I1411" s="3"/>
      <c r="J1411" s="4">
        <v>-3.7218010000000001</v>
      </c>
      <c r="K1411" s="4">
        <v>-5.9032720000000003</v>
      </c>
      <c r="L1411" s="4">
        <v>-1.0471200000000001</v>
      </c>
      <c r="M1411" s="4">
        <v>-1.152738</v>
      </c>
      <c r="N1411" s="4">
        <v>134.60755800000001</v>
      </c>
      <c r="O1411" s="4" t="s">
        <v>2934</v>
      </c>
      <c r="P1411" s="4">
        <v>0.983769</v>
      </c>
      <c r="Q1411" s="4" t="s">
        <v>2934</v>
      </c>
      <c r="R1411" s="4" t="s">
        <v>2934</v>
      </c>
      <c r="S1411" s="3" t="s">
        <v>5148</v>
      </c>
      <c r="T1411" s="4">
        <v>92.61</v>
      </c>
      <c r="U1411" s="4">
        <v>31496.661</v>
      </c>
      <c r="V1411" s="10">
        <v>31291.99338</v>
      </c>
      <c r="W1411" s="4">
        <v>3.9844509232264298</v>
      </c>
      <c r="X1411" s="4">
        <v>99.18</v>
      </c>
      <c r="Y1411" s="4">
        <v>91.02</v>
      </c>
      <c r="Z1411" s="4">
        <v>134.60755800000001</v>
      </c>
      <c r="AA1411" s="10" t="s">
        <v>2934</v>
      </c>
      <c r="AB1411" s="10" t="s">
        <v>2934</v>
      </c>
      <c r="AC1411" s="4">
        <v>34.875494000000003</v>
      </c>
      <c r="AD1411" s="4" t="s">
        <v>2934</v>
      </c>
      <c r="AE1411" s="4" t="s">
        <v>2934</v>
      </c>
      <c r="AF1411" s="4" t="s">
        <v>2934</v>
      </c>
      <c r="AG1411" s="4" t="s">
        <v>2934</v>
      </c>
      <c r="AH1411" s="4" t="s">
        <v>2934</v>
      </c>
      <c r="AI1411" s="4">
        <v>0.983769</v>
      </c>
      <c r="AJ1411" s="4">
        <v>0.983769</v>
      </c>
    </row>
    <row r="1412" spans="1:36" x14ac:dyDescent="0.3">
      <c r="A1412" s="1" t="s">
        <v>1406</v>
      </c>
      <c r="B1412" s="2">
        <v>5728058</v>
      </c>
      <c r="C1412" s="3" t="s">
        <v>2940</v>
      </c>
      <c r="D1412" s="4">
        <v>727.82100000000003</v>
      </c>
      <c r="E1412" s="3" t="s">
        <v>2930</v>
      </c>
      <c r="F1412" s="3" t="s">
        <v>2953</v>
      </c>
      <c r="G1412" s="3" t="s">
        <v>2954</v>
      </c>
      <c r="H1412" s="3" t="s">
        <v>2955</v>
      </c>
      <c r="I1412" s="3"/>
      <c r="J1412" s="4">
        <v>21.601424000000002</v>
      </c>
      <c r="K1412" s="4">
        <v>1.0946750000000001</v>
      </c>
      <c r="L1412" s="4">
        <v>-1.9230769999999999</v>
      </c>
      <c r="M1412" s="4">
        <v>-3.7464789999999999</v>
      </c>
      <c r="N1412" s="4" t="s">
        <v>2934</v>
      </c>
      <c r="O1412" s="4" t="s">
        <v>2934</v>
      </c>
      <c r="P1412" s="4" t="s">
        <v>2934</v>
      </c>
      <c r="Q1412" s="4" t="s">
        <v>2934</v>
      </c>
      <c r="R1412" s="4" t="s">
        <v>2934</v>
      </c>
      <c r="S1412" s="3" t="s">
        <v>5149</v>
      </c>
      <c r="T1412" s="4">
        <v>68.34</v>
      </c>
      <c r="U1412" s="4">
        <v>727.82100000000003</v>
      </c>
      <c r="V1412" s="10" t="s">
        <v>2934</v>
      </c>
      <c r="W1412" s="4">
        <v>4.4178782557799199</v>
      </c>
      <c r="X1412" s="4">
        <v>77.44</v>
      </c>
      <c r="Y1412" s="4">
        <v>52.02</v>
      </c>
      <c r="Z1412" s="4" t="s">
        <v>2934</v>
      </c>
      <c r="AA1412" s="10" t="s">
        <v>2934</v>
      </c>
      <c r="AB1412" s="10" t="s">
        <v>2934</v>
      </c>
      <c r="AC1412" s="4" t="s">
        <v>2934</v>
      </c>
      <c r="AD1412" s="4" t="s">
        <v>2934</v>
      </c>
      <c r="AE1412" s="4" t="s">
        <v>2934</v>
      </c>
      <c r="AF1412" s="4" t="s">
        <v>2934</v>
      </c>
      <c r="AG1412" s="4" t="s">
        <v>2934</v>
      </c>
      <c r="AH1412" s="4" t="s">
        <v>2934</v>
      </c>
      <c r="AI1412" s="4" t="s">
        <v>2934</v>
      </c>
      <c r="AJ1412" s="4" t="s">
        <v>2934</v>
      </c>
    </row>
    <row r="1413" spans="1:36" x14ac:dyDescent="0.3">
      <c r="A1413" s="1" t="s">
        <v>1407</v>
      </c>
      <c r="B1413" s="2">
        <v>5721841</v>
      </c>
      <c r="C1413" s="3" t="s">
        <v>2940</v>
      </c>
      <c r="D1413" s="4">
        <v>6536.9525000000003</v>
      </c>
      <c r="E1413" s="3" t="s">
        <v>2930</v>
      </c>
      <c r="F1413" s="3" t="s">
        <v>2953</v>
      </c>
      <c r="G1413" s="3" t="s">
        <v>2954</v>
      </c>
      <c r="H1413" s="3" t="s">
        <v>2955</v>
      </c>
      <c r="I1413" s="3"/>
      <c r="J1413" s="4">
        <v>-0.77745399999999998</v>
      </c>
      <c r="K1413" s="4">
        <v>-10.305446999999999</v>
      </c>
      <c r="L1413" s="4">
        <v>-1.564818</v>
      </c>
      <c r="M1413" s="4">
        <v>-2.8402020000000001</v>
      </c>
      <c r="N1413" s="4">
        <v>21.028199999999998</v>
      </c>
      <c r="O1413" s="4" t="s">
        <v>2934</v>
      </c>
      <c r="P1413" s="4">
        <v>1.0851219999999999</v>
      </c>
      <c r="Q1413" s="4" t="s">
        <v>2934</v>
      </c>
      <c r="R1413" s="4" t="s">
        <v>2934</v>
      </c>
      <c r="S1413" s="3" t="s">
        <v>5150</v>
      </c>
      <c r="T1413" s="4">
        <v>132.72999999999999</v>
      </c>
      <c r="U1413" s="4">
        <v>6536.9525000000003</v>
      </c>
      <c r="V1413" s="10">
        <v>6521.4858899999999</v>
      </c>
      <c r="W1413" s="4">
        <v>0.18794846681232599</v>
      </c>
      <c r="X1413" s="4">
        <v>150.565</v>
      </c>
      <c r="Y1413" s="4">
        <v>123.6</v>
      </c>
      <c r="Z1413" s="4">
        <v>21.028199999999998</v>
      </c>
      <c r="AA1413" s="10" t="s">
        <v>2934</v>
      </c>
      <c r="AB1413" s="10" t="s">
        <v>2934</v>
      </c>
      <c r="AC1413" s="4">
        <v>120.58547</v>
      </c>
      <c r="AD1413" s="4" t="s">
        <v>2934</v>
      </c>
      <c r="AE1413" s="4" t="s">
        <v>2934</v>
      </c>
      <c r="AF1413" s="4" t="s">
        <v>2934</v>
      </c>
      <c r="AG1413" s="4" t="s">
        <v>2934</v>
      </c>
      <c r="AH1413" s="4" t="s">
        <v>2934</v>
      </c>
      <c r="AI1413" s="4">
        <v>1.0851219999999999</v>
      </c>
      <c r="AJ1413" s="4">
        <v>1.0851219999999999</v>
      </c>
    </row>
    <row r="1414" spans="1:36" x14ac:dyDescent="0.3">
      <c r="A1414" s="1" t="s">
        <v>1408</v>
      </c>
      <c r="B1414" s="2">
        <v>5726661</v>
      </c>
      <c r="C1414" s="3" t="s">
        <v>2940</v>
      </c>
      <c r="D1414" s="4">
        <v>12323.368</v>
      </c>
      <c r="E1414" s="3" t="s">
        <v>2930</v>
      </c>
      <c r="F1414" s="3" t="s">
        <v>2953</v>
      </c>
      <c r="G1414" s="3" t="s">
        <v>2954</v>
      </c>
      <c r="H1414" s="3" t="s">
        <v>2955</v>
      </c>
      <c r="I1414" s="3"/>
      <c r="J1414" s="4">
        <v>-1.391338</v>
      </c>
      <c r="K1414" s="4">
        <v>-4.5342440000000002</v>
      </c>
      <c r="L1414" s="4">
        <v>-1.0811869999999999</v>
      </c>
      <c r="M1414" s="4">
        <v>-1.2752600000000001</v>
      </c>
      <c r="N1414" s="4" t="s">
        <v>2934</v>
      </c>
      <c r="O1414" s="4" t="s">
        <v>2934</v>
      </c>
      <c r="P1414" s="4" t="s">
        <v>2934</v>
      </c>
      <c r="Q1414" s="4" t="s">
        <v>2934</v>
      </c>
      <c r="R1414" s="4" t="s">
        <v>2934</v>
      </c>
      <c r="S1414" s="3" t="s">
        <v>5151</v>
      </c>
      <c r="T1414" s="4">
        <v>50.32</v>
      </c>
      <c r="U1414" s="4">
        <v>12323.368</v>
      </c>
      <c r="V1414" s="10" t="s">
        <v>2934</v>
      </c>
      <c r="W1414" s="4">
        <v>4.7555007949125603</v>
      </c>
      <c r="X1414" s="4">
        <v>52.935000000000002</v>
      </c>
      <c r="Y1414" s="4">
        <v>49.075000000000003</v>
      </c>
      <c r="Z1414" s="4" t="s">
        <v>2934</v>
      </c>
      <c r="AA1414" s="10" t="s">
        <v>2934</v>
      </c>
      <c r="AB1414" s="10" t="s">
        <v>2934</v>
      </c>
      <c r="AC1414" s="4" t="s">
        <v>2934</v>
      </c>
      <c r="AD1414" s="4" t="s">
        <v>2934</v>
      </c>
      <c r="AE1414" s="4" t="s">
        <v>2934</v>
      </c>
      <c r="AF1414" s="4" t="s">
        <v>2934</v>
      </c>
      <c r="AG1414" s="4" t="s">
        <v>2934</v>
      </c>
      <c r="AH1414" s="4" t="s">
        <v>2934</v>
      </c>
      <c r="AI1414" s="4" t="s">
        <v>2934</v>
      </c>
      <c r="AJ1414" s="4" t="s">
        <v>2934</v>
      </c>
    </row>
    <row r="1415" spans="1:36" x14ac:dyDescent="0.3">
      <c r="A1415" s="1" t="s">
        <v>1409</v>
      </c>
      <c r="B1415" s="2">
        <v>110358212</v>
      </c>
      <c r="C1415" s="3" t="s">
        <v>2940</v>
      </c>
      <c r="D1415" s="4">
        <v>2349.27</v>
      </c>
      <c r="E1415" s="3" t="s">
        <v>2930</v>
      </c>
      <c r="F1415" s="3" t="s">
        <v>2953</v>
      </c>
      <c r="G1415" s="3" t="s">
        <v>2954</v>
      </c>
      <c r="H1415" s="3" t="s">
        <v>2955</v>
      </c>
      <c r="I1415" s="3"/>
      <c r="J1415" s="4">
        <v>27.323716000000001</v>
      </c>
      <c r="K1415" s="4">
        <v>4.5405150000000001</v>
      </c>
      <c r="L1415" s="4">
        <v>0.33826600000000001</v>
      </c>
      <c r="M1415" s="4">
        <v>-2.171224</v>
      </c>
      <c r="N1415" s="4" t="s">
        <v>2934</v>
      </c>
      <c r="O1415" s="4" t="s">
        <v>2934</v>
      </c>
      <c r="P1415" s="4" t="s">
        <v>2934</v>
      </c>
      <c r="Q1415" s="4" t="s">
        <v>2934</v>
      </c>
      <c r="R1415" s="4" t="s">
        <v>2934</v>
      </c>
      <c r="S1415" s="3" t="s">
        <v>5152</v>
      </c>
      <c r="T1415" s="4">
        <v>70.97</v>
      </c>
      <c r="U1415" s="4">
        <v>2349.27</v>
      </c>
      <c r="V1415" s="10" t="s">
        <v>2934</v>
      </c>
      <c r="W1415" s="4">
        <v>1.5719117853631099</v>
      </c>
      <c r="X1415" s="4">
        <v>73.518900000000002</v>
      </c>
      <c r="Y1415" s="4">
        <v>55.24</v>
      </c>
      <c r="Z1415" s="4" t="s">
        <v>2934</v>
      </c>
      <c r="AA1415" s="10" t="s">
        <v>2934</v>
      </c>
      <c r="AB1415" s="10" t="s">
        <v>2934</v>
      </c>
      <c r="AC1415" s="4" t="s">
        <v>2934</v>
      </c>
      <c r="AD1415" s="4" t="s">
        <v>2934</v>
      </c>
      <c r="AE1415" s="4" t="s">
        <v>2934</v>
      </c>
      <c r="AF1415" s="4" t="s">
        <v>2934</v>
      </c>
      <c r="AG1415" s="4" t="s">
        <v>2934</v>
      </c>
      <c r="AH1415" s="4" t="s">
        <v>2934</v>
      </c>
      <c r="AI1415" s="4" t="s">
        <v>2934</v>
      </c>
      <c r="AJ1415" s="4" t="s">
        <v>2934</v>
      </c>
    </row>
    <row r="1416" spans="1:36" x14ac:dyDescent="0.3">
      <c r="A1416" s="1" t="s">
        <v>1410</v>
      </c>
      <c r="B1416" s="2">
        <v>5733695</v>
      </c>
      <c r="C1416" s="3" t="s">
        <v>2940</v>
      </c>
      <c r="D1416" s="4">
        <v>4174.1400000000003</v>
      </c>
      <c r="E1416" s="3" t="s">
        <v>2930</v>
      </c>
      <c r="F1416" s="3" t="s">
        <v>2953</v>
      </c>
      <c r="G1416" s="3" t="s">
        <v>2954</v>
      </c>
      <c r="H1416" s="3" t="s">
        <v>2955</v>
      </c>
      <c r="I1416" s="3"/>
      <c r="J1416" s="4">
        <v>0.35804599999999998</v>
      </c>
      <c r="K1416" s="4">
        <v>-2.176145</v>
      </c>
      <c r="L1416" s="4">
        <v>-0.43878</v>
      </c>
      <c r="M1416" s="4">
        <v>-0.56343900000000002</v>
      </c>
      <c r="N1416" s="4" t="s">
        <v>2934</v>
      </c>
      <c r="O1416" s="4" t="s">
        <v>2934</v>
      </c>
      <c r="P1416" s="4" t="s">
        <v>2934</v>
      </c>
      <c r="Q1416" s="4" t="s">
        <v>2934</v>
      </c>
      <c r="R1416" s="4" t="s">
        <v>2934</v>
      </c>
      <c r="S1416" s="3" t="s">
        <v>5153</v>
      </c>
      <c r="T1416" s="4">
        <v>47.65</v>
      </c>
      <c r="U1416" s="4">
        <v>4174.1400000000003</v>
      </c>
      <c r="V1416" s="10" t="s">
        <v>2934</v>
      </c>
      <c r="W1416" s="4">
        <v>3.9969443861489999</v>
      </c>
      <c r="X1416" s="4">
        <v>48.75</v>
      </c>
      <c r="Y1416" s="4">
        <v>46.65</v>
      </c>
      <c r="Z1416" s="4" t="s">
        <v>2934</v>
      </c>
      <c r="AA1416" s="10" t="s">
        <v>2934</v>
      </c>
      <c r="AB1416" s="10" t="s">
        <v>2934</v>
      </c>
      <c r="AC1416" s="4" t="s">
        <v>2934</v>
      </c>
      <c r="AD1416" s="4" t="s">
        <v>2934</v>
      </c>
      <c r="AE1416" s="4" t="s">
        <v>2934</v>
      </c>
      <c r="AF1416" s="4" t="s">
        <v>2934</v>
      </c>
      <c r="AG1416" s="4" t="s">
        <v>2934</v>
      </c>
      <c r="AH1416" s="4" t="s">
        <v>2934</v>
      </c>
      <c r="AI1416" s="4" t="s">
        <v>2934</v>
      </c>
      <c r="AJ1416" s="4" t="s">
        <v>2934</v>
      </c>
    </row>
    <row r="1417" spans="1:36" x14ac:dyDescent="0.3">
      <c r="A1417" s="1" t="s">
        <v>1411</v>
      </c>
      <c r="B1417" s="2">
        <v>5733694</v>
      </c>
      <c r="C1417" s="3" t="s">
        <v>2940</v>
      </c>
      <c r="D1417" s="4">
        <v>37257</v>
      </c>
      <c r="E1417" s="3" t="s">
        <v>2930</v>
      </c>
      <c r="F1417" s="3" t="s">
        <v>2953</v>
      </c>
      <c r="G1417" s="3" t="s">
        <v>2954</v>
      </c>
      <c r="H1417" s="3" t="s">
        <v>2955</v>
      </c>
      <c r="I1417" s="3"/>
      <c r="J1417" s="4">
        <v>2.8678300000000001</v>
      </c>
      <c r="K1417" s="4">
        <v>-6.8585940000000001</v>
      </c>
      <c r="L1417" s="4">
        <v>-2.9697149999999999</v>
      </c>
      <c r="M1417" s="4">
        <v>-4.6656069999999996</v>
      </c>
      <c r="N1417" s="4" t="s">
        <v>2934</v>
      </c>
      <c r="O1417" s="4" t="s">
        <v>2934</v>
      </c>
      <c r="P1417" s="4" t="s">
        <v>2934</v>
      </c>
      <c r="Q1417" s="4" t="s">
        <v>2934</v>
      </c>
      <c r="R1417" s="4" t="s">
        <v>2934</v>
      </c>
      <c r="S1417" s="3" t="s">
        <v>5154</v>
      </c>
      <c r="T1417" s="4">
        <v>66</v>
      </c>
      <c r="U1417" s="4">
        <v>37257</v>
      </c>
      <c r="V1417" s="10" t="s">
        <v>2934</v>
      </c>
      <c r="W1417" s="4">
        <v>3.5810515151515201</v>
      </c>
      <c r="X1417" s="4">
        <v>73.53</v>
      </c>
      <c r="Y1417" s="4">
        <v>61.984999999999999</v>
      </c>
      <c r="Z1417" s="4" t="s">
        <v>2934</v>
      </c>
      <c r="AA1417" s="10" t="s">
        <v>2934</v>
      </c>
      <c r="AB1417" s="10" t="s">
        <v>2934</v>
      </c>
      <c r="AC1417" s="4" t="s">
        <v>2934</v>
      </c>
      <c r="AD1417" s="4" t="s">
        <v>2934</v>
      </c>
      <c r="AE1417" s="4" t="s">
        <v>2934</v>
      </c>
      <c r="AF1417" s="4" t="s">
        <v>2934</v>
      </c>
      <c r="AG1417" s="4" t="s">
        <v>2934</v>
      </c>
      <c r="AH1417" s="4" t="s">
        <v>2934</v>
      </c>
      <c r="AI1417" s="4" t="s">
        <v>2934</v>
      </c>
      <c r="AJ1417" s="4" t="s">
        <v>2934</v>
      </c>
    </row>
    <row r="1418" spans="1:36" x14ac:dyDescent="0.3">
      <c r="A1418" s="1" t="s">
        <v>1412</v>
      </c>
      <c r="B1418" s="2">
        <v>5721849</v>
      </c>
      <c r="C1418" s="3" t="s">
        <v>2940</v>
      </c>
      <c r="D1418" s="4">
        <v>25736.15</v>
      </c>
      <c r="E1418" s="3" t="s">
        <v>2930</v>
      </c>
      <c r="F1418" s="3" t="s">
        <v>2953</v>
      </c>
      <c r="G1418" s="3" t="s">
        <v>2954</v>
      </c>
      <c r="H1418" s="3" t="s">
        <v>2955</v>
      </c>
      <c r="I1418" s="3"/>
      <c r="J1418" s="4">
        <v>35.661375999999997</v>
      </c>
      <c r="K1418" s="4">
        <v>7.8794370000000002</v>
      </c>
      <c r="L1418" s="4">
        <v>2.9192819999999999</v>
      </c>
      <c r="M1418" s="4">
        <v>-1.687117</v>
      </c>
      <c r="N1418" s="4">
        <v>3.8697110000000001</v>
      </c>
      <c r="O1418" s="4" t="s">
        <v>2934</v>
      </c>
      <c r="P1418" s="4">
        <v>1.0696460000000001</v>
      </c>
      <c r="Q1418" s="4" t="s">
        <v>2934</v>
      </c>
      <c r="R1418" s="4" t="s">
        <v>2934</v>
      </c>
      <c r="S1418" s="3" t="s">
        <v>5155</v>
      </c>
      <c r="T1418" s="4">
        <v>141.02000000000001</v>
      </c>
      <c r="U1418" s="4">
        <v>25736.15</v>
      </c>
      <c r="V1418" s="10">
        <v>25711.815279999999</v>
      </c>
      <c r="W1418" s="4">
        <v>0.72051340235427597</v>
      </c>
      <c r="X1418" s="4">
        <v>145.11000000000001</v>
      </c>
      <c r="Y1418" s="4">
        <v>100.72</v>
      </c>
      <c r="Z1418" s="4">
        <v>3.8697110000000001</v>
      </c>
      <c r="AA1418" s="10" t="s">
        <v>2934</v>
      </c>
      <c r="AB1418" s="10" t="s">
        <v>2934</v>
      </c>
      <c r="AC1418" s="4">
        <v>186.14522600000001</v>
      </c>
      <c r="AD1418" s="4" t="s">
        <v>2934</v>
      </c>
      <c r="AE1418" s="4" t="s">
        <v>2934</v>
      </c>
      <c r="AF1418" s="4" t="s">
        <v>2934</v>
      </c>
      <c r="AG1418" s="4" t="s">
        <v>2934</v>
      </c>
      <c r="AH1418" s="4" t="s">
        <v>2934</v>
      </c>
      <c r="AI1418" s="4">
        <v>1.0696460000000001</v>
      </c>
      <c r="AJ1418" s="4">
        <v>1.0696460000000001</v>
      </c>
    </row>
    <row r="1419" spans="1:36" x14ac:dyDescent="0.3">
      <c r="A1419" s="1" t="s">
        <v>1413</v>
      </c>
      <c r="B1419" s="2">
        <v>5721850</v>
      </c>
      <c r="C1419" s="3" t="s">
        <v>2940</v>
      </c>
      <c r="D1419" s="4">
        <v>24180.548999999999</v>
      </c>
      <c r="E1419" s="3" t="s">
        <v>2930</v>
      </c>
      <c r="F1419" s="3" t="s">
        <v>2953</v>
      </c>
      <c r="G1419" s="3" t="s">
        <v>2954</v>
      </c>
      <c r="H1419" s="3" t="s">
        <v>2955</v>
      </c>
      <c r="I1419" s="3"/>
      <c r="J1419" s="4">
        <v>10.962662999999999</v>
      </c>
      <c r="K1419" s="4">
        <v>-2.05328</v>
      </c>
      <c r="L1419" s="4">
        <v>-4.1327429999999996</v>
      </c>
      <c r="M1419" s="4">
        <v>-3.2855059999999998</v>
      </c>
      <c r="N1419" s="4">
        <v>5.1813070000000003</v>
      </c>
      <c r="O1419" s="4" t="s">
        <v>2934</v>
      </c>
      <c r="P1419" s="4">
        <v>1.0283</v>
      </c>
      <c r="Q1419" s="4" t="s">
        <v>2934</v>
      </c>
      <c r="R1419" s="4" t="s">
        <v>2934</v>
      </c>
      <c r="S1419" s="3" t="s">
        <v>5156</v>
      </c>
      <c r="T1419" s="4">
        <v>93.02</v>
      </c>
      <c r="U1419" s="4">
        <v>24180.548999999999</v>
      </c>
      <c r="V1419" s="10">
        <v>24283.84577</v>
      </c>
      <c r="W1419" s="4">
        <v>2.3462524188346601</v>
      </c>
      <c r="X1419" s="4">
        <v>100.285</v>
      </c>
      <c r="Y1419" s="4">
        <v>82.41</v>
      </c>
      <c r="Z1419" s="4">
        <v>5.1813070000000003</v>
      </c>
      <c r="AA1419" s="10" t="s">
        <v>2934</v>
      </c>
      <c r="AB1419" s="10" t="s">
        <v>2934</v>
      </c>
      <c r="AC1419" s="4">
        <v>80.426315000000002</v>
      </c>
      <c r="AD1419" s="4" t="s">
        <v>2934</v>
      </c>
      <c r="AE1419" s="4" t="s">
        <v>2934</v>
      </c>
      <c r="AF1419" s="4" t="s">
        <v>2934</v>
      </c>
      <c r="AG1419" s="4" t="s">
        <v>2934</v>
      </c>
      <c r="AH1419" s="4" t="s">
        <v>2934</v>
      </c>
      <c r="AI1419" s="4">
        <v>1.0283</v>
      </c>
      <c r="AJ1419" s="4">
        <v>1.0283</v>
      </c>
    </row>
    <row r="1420" spans="1:36" x14ac:dyDescent="0.3">
      <c r="A1420" s="1" t="s">
        <v>1414</v>
      </c>
      <c r="B1420" s="2">
        <v>5735988</v>
      </c>
      <c r="C1420" s="3" t="s">
        <v>2940</v>
      </c>
      <c r="D1420" s="4">
        <v>31481.8</v>
      </c>
      <c r="E1420" s="3" t="s">
        <v>2930</v>
      </c>
      <c r="F1420" s="3" t="s">
        <v>2953</v>
      </c>
      <c r="G1420" s="3" t="s">
        <v>2954</v>
      </c>
      <c r="H1420" s="3" t="s">
        <v>2955</v>
      </c>
      <c r="I1420" s="3"/>
      <c r="J1420" s="4">
        <v>-1.567944</v>
      </c>
      <c r="K1420" s="4">
        <v>-4.2981160000000003</v>
      </c>
      <c r="L1420" s="4">
        <v>-0.85545099999999996</v>
      </c>
      <c r="M1420" s="4">
        <v>-1.0074460000000001</v>
      </c>
      <c r="N1420" s="4" t="s">
        <v>2934</v>
      </c>
      <c r="O1420" s="4" t="s">
        <v>2934</v>
      </c>
      <c r="P1420" s="4" t="s">
        <v>2934</v>
      </c>
      <c r="Q1420" s="4" t="s">
        <v>2934</v>
      </c>
      <c r="R1420" s="4" t="s">
        <v>2934</v>
      </c>
      <c r="S1420" s="3" t="s">
        <v>5157</v>
      </c>
      <c r="T1420" s="4">
        <v>45.2</v>
      </c>
      <c r="U1420" s="4">
        <v>31481.8</v>
      </c>
      <c r="V1420" s="10" t="s">
        <v>2934</v>
      </c>
      <c r="W1420" s="4">
        <v>4.2610619469026503</v>
      </c>
      <c r="X1420" s="4">
        <v>47.438899999999997</v>
      </c>
      <c r="Y1420" s="4">
        <v>44.21</v>
      </c>
      <c r="Z1420" s="4" t="s">
        <v>2934</v>
      </c>
      <c r="AA1420" s="10" t="s">
        <v>2934</v>
      </c>
      <c r="AB1420" s="10" t="s">
        <v>2934</v>
      </c>
      <c r="AC1420" s="4" t="s">
        <v>2934</v>
      </c>
      <c r="AD1420" s="4" t="s">
        <v>2934</v>
      </c>
      <c r="AE1420" s="4" t="s">
        <v>2934</v>
      </c>
      <c r="AF1420" s="4" t="s">
        <v>2934</v>
      </c>
      <c r="AG1420" s="4" t="s">
        <v>2934</v>
      </c>
      <c r="AH1420" s="4" t="s">
        <v>2934</v>
      </c>
      <c r="AI1420" s="4" t="s">
        <v>2934</v>
      </c>
      <c r="AJ1420" s="4" t="s">
        <v>2934</v>
      </c>
    </row>
    <row r="1421" spans="1:36" x14ac:dyDescent="0.3">
      <c r="A1421" s="1" t="s">
        <v>1415</v>
      </c>
      <c r="B1421" s="2">
        <v>20030829</v>
      </c>
      <c r="C1421" s="3" t="s">
        <v>2940</v>
      </c>
      <c r="D1421" s="4">
        <v>774.6</v>
      </c>
      <c r="E1421" s="3" t="s">
        <v>2930</v>
      </c>
      <c r="F1421" s="3" t="s">
        <v>2953</v>
      </c>
      <c r="G1421" s="3" t="s">
        <v>2954</v>
      </c>
      <c r="H1421" s="3" t="s">
        <v>2955</v>
      </c>
      <c r="I1421" s="3"/>
      <c r="J1421" s="4">
        <v>1.573564</v>
      </c>
      <c r="K1421" s="4">
        <v>-9.1101100000000006</v>
      </c>
      <c r="L1421" s="4">
        <v>-2.3892329999999999</v>
      </c>
      <c r="M1421" s="4">
        <v>-4.5965119999999997</v>
      </c>
      <c r="N1421" s="4" t="s">
        <v>2934</v>
      </c>
      <c r="O1421" s="4" t="s">
        <v>2934</v>
      </c>
      <c r="P1421" s="4" t="s">
        <v>2934</v>
      </c>
      <c r="Q1421" s="4" t="s">
        <v>2934</v>
      </c>
      <c r="R1421" s="4" t="s">
        <v>2934</v>
      </c>
      <c r="S1421" s="3" t="s">
        <v>5158</v>
      </c>
      <c r="T1421" s="4">
        <v>64.44</v>
      </c>
      <c r="U1421" s="4">
        <v>774.6</v>
      </c>
      <c r="V1421" s="10" t="s">
        <v>2934</v>
      </c>
      <c r="W1421" s="4">
        <v>2.73968396591789</v>
      </c>
      <c r="X1421" s="4">
        <v>73.2</v>
      </c>
      <c r="Y1421" s="4">
        <v>61.911900000000003</v>
      </c>
      <c r="Z1421" s="4" t="s">
        <v>2934</v>
      </c>
      <c r="AA1421" s="10" t="s">
        <v>2934</v>
      </c>
      <c r="AB1421" s="10" t="s">
        <v>2934</v>
      </c>
      <c r="AC1421" s="4" t="s">
        <v>2934</v>
      </c>
      <c r="AD1421" s="4" t="s">
        <v>2934</v>
      </c>
      <c r="AE1421" s="4" t="s">
        <v>2934</v>
      </c>
      <c r="AF1421" s="4" t="s">
        <v>2934</v>
      </c>
      <c r="AG1421" s="4" t="s">
        <v>2934</v>
      </c>
      <c r="AH1421" s="4" t="s">
        <v>2934</v>
      </c>
      <c r="AI1421" s="4" t="s">
        <v>2934</v>
      </c>
      <c r="AJ1421" s="4" t="s">
        <v>2934</v>
      </c>
    </row>
    <row r="1422" spans="1:36" x14ac:dyDescent="0.3">
      <c r="A1422" s="1" t="s">
        <v>1416</v>
      </c>
      <c r="B1422" s="2">
        <v>20025925</v>
      </c>
      <c r="C1422" s="3" t="s">
        <v>2940</v>
      </c>
      <c r="D1422" s="4">
        <v>1293.2755</v>
      </c>
      <c r="E1422" s="3" t="s">
        <v>2930</v>
      </c>
      <c r="F1422" s="3" t="s">
        <v>2953</v>
      </c>
      <c r="G1422" s="3" t="s">
        <v>2954</v>
      </c>
      <c r="H1422" s="3" t="s">
        <v>2955</v>
      </c>
      <c r="I1422" s="3"/>
      <c r="J1422" s="4">
        <v>26.562104999999999</v>
      </c>
      <c r="K1422" s="4">
        <v>3.133375</v>
      </c>
      <c r="L1422" s="4">
        <v>-2.3233109999999999</v>
      </c>
      <c r="M1422" s="4">
        <v>-2.8920810000000001</v>
      </c>
      <c r="N1422" s="4" t="s">
        <v>2934</v>
      </c>
      <c r="O1422" s="4" t="s">
        <v>2934</v>
      </c>
      <c r="P1422" s="4" t="s">
        <v>2934</v>
      </c>
      <c r="Q1422" s="4" t="s">
        <v>2934</v>
      </c>
      <c r="R1422" s="4" t="s">
        <v>2934</v>
      </c>
      <c r="S1422" s="3" t="s">
        <v>5159</v>
      </c>
      <c r="T1422" s="4">
        <v>50.03</v>
      </c>
      <c r="U1422" s="4">
        <v>1293.2755</v>
      </c>
      <c r="V1422" s="10" t="s">
        <v>2934</v>
      </c>
      <c r="W1422" s="4">
        <v>1.3517569458325001</v>
      </c>
      <c r="X1422" s="4">
        <v>52.689300000000003</v>
      </c>
      <c r="Y1422" s="4">
        <v>38.770000000000003</v>
      </c>
      <c r="Z1422" s="4" t="s">
        <v>2934</v>
      </c>
      <c r="AA1422" s="10" t="s">
        <v>2934</v>
      </c>
      <c r="AB1422" s="10" t="s">
        <v>2934</v>
      </c>
      <c r="AC1422" s="4" t="s">
        <v>2934</v>
      </c>
      <c r="AD1422" s="4" t="s">
        <v>2934</v>
      </c>
      <c r="AE1422" s="4" t="s">
        <v>2934</v>
      </c>
      <c r="AF1422" s="4" t="s">
        <v>2934</v>
      </c>
      <c r="AG1422" s="4" t="s">
        <v>2934</v>
      </c>
      <c r="AH1422" s="4" t="s">
        <v>2934</v>
      </c>
      <c r="AI1422" s="4" t="s">
        <v>2934</v>
      </c>
      <c r="AJ1422" s="4" t="s">
        <v>2934</v>
      </c>
    </row>
    <row r="1423" spans="1:36" x14ac:dyDescent="0.3">
      <c r="A1423" s="1" t="s">
        <v>1417</v>
      </c>
      <c r="B1423" s="2">
        <v>6870350</v>
      </c>
      <c r="C1423" s="3" t="s">
        <v>2940</v>
      </c>
      <c r="D1423" s="4">
        <v>988.86599999999999</v>
      </c>
      <c r="E1423" s="3" t="s">
        <v>2930</v>
      </c>
      <c r="F1423" s="3" t="s">
        <v>2953</v>
      </c>
      <c r="G1423" s="3" t="s">
        <v>2954</v>
      </c>
      <c r="H1423" s="3" t="s">
        <v>2955</v>
      </c>
      <c r="I1423" s="3"/>
      <c r="J1423" s="4">
        <v>0.941465</v>
      </c>
      <c r="K1423" s="4">
        <v>-2.065131</v>
      </c>
      <c r="L1423" s="4">
        <v>-0.52440500000000001</v>
      </c>
      <c r="M1423" s="4">
        <v>-0.64464100000000002</v>
      </c>
      <c r="N1423" s="4" t="s">
        <v>2934</v>
      </c>
      <c r="O1423" s="4" t="s">
        <v>2934</v>
      </c>
      <c r="P1423" s="4" t="s">
        <v>2934</v>
      </c>
      <c r="Q1423" s="4" t="s">
        <v>2934</v>
      </c>
      <c r="R1423" s="4" t="s">
        <v>2934</v>
      </c>
      <c r="S1423" s="3" t="s">
        <v>5160</v>
      </c>
      <c r="T1423" s="4">
        <v>24.66</v>
      </c>
      <c r="U1423" s="4">
        <v>988.86599999999999</v>
      </c>
      <c r="V1423" s="10" t="s">
        <v>2934</v>
      </c>
      <c r="W1423" s="4">
        <v>4.3798540145985401</v>
      </c>
      <c r="X1423" s="4">
        <v>25.2</v>
      </c>
      <c r="Y1423" s="4">
        <v>24.164999999999999</v>
      </c>
      <c r="Z1423" s="4" t="s">
        <v>2934</v>
      </c>
      <c r="AA1423" s="10" t="s">
        <v>2934</v>
      </c>
      <c r="AB1423" s="10" t="s">
        <v>2934</v>
      </c>
      <c r="AC1423" s="4" t="s">
        <v>2934</v>
      </c>
      <c r="AD1423" s="4" t="s">
        <v>2934</v>
      </c>
      <c r="AE1423" s="4" t="s">
        <v>2934</v>
      </c>
      <c r="AF1423" s="4" t="s">
        <v>2934</v>
      </c>
      <c r="AG1423" s="4" t="s">
        <v>2934</v>
      </c>
      <c r="AH1423" s="4" t="s">
        <v>2934</v>
      </c>
      <c r="AI1423" s="4" t="s">
        <v>2934</v>
      </c>
      <c r="AJ1423" s="4" t="s">
        <v>2934</v>
      </c>
    </row>
    <row r="1424" spans="1:36" x14ac:dyDescent="0.3">
      <c r="A1424" s="1" t="s">
        <v>1418</v>
      </c>
      <c r="B1424" s="2">
        <v>5738194</v>
      </c>
      <c r="C1424" s="3" t="s">
        <v>2940</v>
      </c>
      <c r="D1424" s="4">
        <v>7974.7449999999999</v>
      </c>
      <c r="E1424" s="3" t="s">
        <v>2930</v>
      </c>
      <c r="F1424" s="3" t="s">
        <v>2953</v>
      </c>
      <c r="G1424" s="3" t="s">
        <v>2954</v>
      </c>
      <c r="H1424" s="3" t="s">
        <v>2955</v>
      </c>
      <c r="I1424" s="3"/>
      <c r="J1424" s="4">
        <v>0.86736100000000005</v>
      </c>
      <c r="K1424" s="4">
        <v>-8.6083909999999992</v>
      </c>
      <c r="L1424" s="4">
        <v>-2.6654650000000002</v>
      </c>
      <c r="M1424" s="4">
        <v>-4.5219149999999999</v>
      </c>
      <c r="N1424" s="4" t="s">
        <v>2934</v>
      </c>
      <c r="O1424" s="4" t="s">
        <v>2934</v>
      </c>
      <c r="P1424" s="4" t="s">
        <v>2934</v>
      </c>
      <c r="Q1424" s="4" t="s">
        <v>2934</v>
      </c>
      <c r="R1424" s="4" t="s">
        <v>2934</v>
      </c>
      <c r="S1424" s="3" t="s">
        <v>5161</v>
      </c>
      <c r="T1424" s="4">
        <v>75.59</v>
      </c>
      <c r="U1424" s="4">
        <v>7974.7449999999999</v>
      </c>
      <c r="V1424" s="10" t="s">
        <v>2934</v>
      </c>
      <c r="W1424" s="4">
        <v>2.6592327027384601</v>
      </c>
      <c r="X1424" s="4">
        <v>85.037000000000006</v>
      </c>
      <c r="Y1424" s="4">
        <v>72.835099999999997</v>
      </c>
      <c r="Z1424" s="4" t="s">
        <v>2934</v>
      </c>
      <c r="AA1424" s="10" t="s">
        <v>2934</v>
      </c>
      <c r="AB1424" s="10" t="s">
        <v>2934</v>
      </c>
      <c r="AC1424" s="4" t="s">
        <v>2934</v>
      </c>
      <c r="AD1424" s="4" t="s">
        <v>2934</v>
      </c>
      <c r="AE1424" s="4" t="s">
        <v>2934</v>
      </c>
      <c r="AF1424" s="4" t="s">
        <v>2934</v>
      </c>
      <c r="AG1424" s="4" t="s">
        <v>2934</v>
      </c>
      <c r="AH1424" s="4" t="s">
        <v>2934</v>
      </c>
      <c r="AI1424" s="4" t="s">
        <v>2934</v>
      </c>
      <c r="AJ1424" s="4" t="s">
        <v>2934</v>
      </c>
    </row>
    <row r="1425" spans="1:36" x14ac:dyDescent="0.3">
      <c r="A1425" s="1" t="s">
        <v>1419</v>
      </c>
      <c r="B1425" s="2">
        <v>5738552</v>
      </c>
      <c r="C1425" s="3" t="s">
        <v>2940</v>
      </c>
      <c r="D1425" s="4">
        <v>13429.299000000001</v>
      </c>
      <c r="E1425" s="3" t="s">
        <v>2930</v>
      </c>
      <c r="F1425" s="3" t="s">
        <v>2953</v>
      </c>
      <c r="G1425" s="3" t="s">
        <v>2954</v>
      </c>
      <c r="H1425" s="3" t="s">
        <v>2955</v>
      </c>
      <c r="I1425" s="3"/>
      <c r="J1425" s="4">
        <v>24.320703999999999</v>
      </c>
      <c r="K1425" s="4">
        <v>3.6534779999999998</v>
      </c>
      <c r="L1425" s="4">
        <v>-3.0773999999999999E-2</v>
      </c>
      <c r="M1425" s="4">
        <v>-2.3521459999999998</v>
      </c>
      <c r="N1425" s="4" t="s">
        <v>2934</v>
      </c>
      <c r="O1425" s="4" t="s">
        <v>2934</v>
      </c>
      <c r="P1425" s="4" t="s">
        <v>2934</v>
      </c>
      <c r="Q1425" s="4" t="s">
        <v>2934</v>
      </c>
      <c r="R1425" s="4" t="s">
        <v>2934</v>
      </c>
      <c r="S1425" s="3" t="s">
        <v>5162</v>
      </c>
      <c r="T1425" s="4">
        <v>129.94</v>
      </c>
      <c r="U1425" s="4">
        <v>13429.299000000001</v>
      </c>
      <c r="V1425" s="10" t="s">
        <v>2934</v>
      </c>
      <c r="W1425" s="4">
        <v>1.2559396644605201</v>
      </c>
      <c r="X1425" s="5">
        <v>134.27000000000001</v>
      </c>
      <c r="Y1425" s="4">
        <v>102.74</v>
      </c>
      <c r="Z1425" s="4" t="s">
        <v>2934</v>
      </c>
      <c r="AA1425" s="10" t="s">
        <v>2934</v>
      </c>
      <c r="AB1425" s="10" t="s">
        <v>2934</v>
      </c>
      <c r="AC1425" s="4" t="s">
        <v>2934</v>
      </c>
      <c r="AD1425" s="4" t="s">
        <v>2934</v>
      </c>
      <c r="AE1425" s="4" t="s">
        <v>2934</v>
      </c>
      <c r="AF1425" s="4" t="s">
        <v>2934</v>
      </c>
      <c r="AG1425" s="4" t="s">
        <v>2934</v>
      </c>
      <c r="AH1425" s="4" t="s">
        <v>2934</v>
      </c>
      <c r="AI1425" s="4" t="s">
        <v>2934</v>
      </c>
      <c r="AJ1425" s="4" t="s">
        <v>2934</v>
      </c>
    </row>
    <row r="1426" spans="1:36" x14ac:dyDescent="0.3">
      <c r="A1426" s="1" t="s">
        <v>1420</v>
      </c>
      <c r="B1426" s="2">
        <v>6870344</v>
      </c>
      <c r="C1426" s="3" t="s">
        <v>2940</v>
      </c>
      <c r="D1426" s="4">
        <v>1113.77</v>
      </c>
      <c r="E1426" s="3" t="s">
        <v>2930</v>
      </c>
      <c r="F1426" s="3" t="s">
        <v>2953</v>
      </c>
      <c r="G1426" s="3" t="s">
        <v>2954</v>
      </c>
      <c r="H1426" s="3" t="s">
        <v>2955</v>
      </c>
      <c r="I1426" s="3"/>
      <c r="J1426" s="4">
        <v>-1.8778330000000001</v>
      </c>
      <c r="K1426" s="4">
        <v>-4.7758690000000001</v>
      </c>
      <c r="L1426" s="4">
        <v>-1.130927</v>
      </c>
      <c r="M1426" s="4">
        <v>-1.3882859999999999</v>
      </c>
      <c r="N1426" s="4" t="s">
        <v>2934</v>
      </c>
      <c r="O1426" s="4" t="s">
        <v>2934</v>
      </c>
      <c r="P1426" s="4" t="s">
        <v>2934</v>
      </c>
      <c r="Q1426" s="4" t="s">
        <v>2934</v>
      </c>
      <c r="R1426" s="4" t="s">
        <v>2934</v>
      </c>
      <c r="S1426" s="3" t="s">
        <v>5163</v>
      </c>
      <c r="T1426" s="4">
        <v>22.73</v>
      </c>
      <c r="U1426" s="4">
        <v>1113.77</v>
      </c>
      <c r="V1426" s="10" t="s">
        <v>2934</v>
      </c>
      <c r="W1426" s="4">
        <v>4.6051913770347603</v>
      </c>
      <c r="X1426" s="4">
        <v>23.97</v>
      </c>
      <c r="Y1426" s="4">
        <v>22.18</v>
      </c>
      <c r="Z1426" s="4" t="s">
        <v>2934</v>
      </c>
      <c r="AA1426" s="10" t="s">
        <v>2934</v>
      </c>
      <c r="AB1426" s="10" t="s">
        <v>2934</v>
      </c>
      <c r="AC1426" s="4" t="s">
        <v>2934</v>
      </c>
      <c r="AD1426" s="4" t="s">
        <v>2934</v>
      </c>
      <c r="AE1426" s="4" t="s">
        <v>2934</v>
      </c>
      <c r="AF1426" s="4" t="s">
        <v>2934</v>
      </c>
      <c r="AG1426" s="4" t="s">
        <v>2934</v>
      </c>
      <c r="AH1426" s="4" t="s">
        <v>2934</v>
      </c>
      <c r="AI1426" s="4" t="s">
        <v>2934</v>
      </c>
      <c r="AJ1426" s="4" t="s">
        <v>2934</v>
      </c>
    </row>
    <row r="1427" spans="1:36" x14ac:dyDescent="0.3">
      <c r="A1427" s="1" t="s">
        <v>1421</v>
      </c>
      <c r="B1427" s="2">
        <v>14519783</v>
      </c>
      <c r="C1427" s="3" t="s">
        <v>2940</v>
      </c>
      <c r="D1427" s="4">
        <v>993.00900000000001</v>
      </c>
      <c r="E1427" s="3" t="s">
        <v>2930</v>
      </c>
      <c r="F1427" s="3" t="s">
        <v>2953</v>
      </c>
      <c r="G1427" s="3" t="s">
        <v>2954</v>
      </c>
      <c r="H1427" s="3" t="s">
        <v>2955</v>
      </c>
      <c r="I1427" s="3"/>
      <c r="J1427" s="4">
        <v>23.741520999999999</v>
      </c>
      <c r="K1427" s="4">
        <v>3.339296</v>
      </c>
      <c r="L1427" s="4">
        <v>-0.98085900000000004</v>
      </c>
      <c r="M1427" s="4">
        <v>-2.457786</v>
      </c>
      <c r="N1427" s="4" t="s">
        <v>2934</v>
      </c>
      <c r="O1427" s="4" t="s">
        <v>2934</v>
      </c>
      <c r="P1427" s="4" t="s">
        <v>2934</v>
      </c>
      <c r="Q1427" s="4" t="s">
        <v>2934</v>
      </c>
      <c r="R1427" s="4" t="s">
        <v>2934</v>
      </c>
      <c r="S1427" s="3" t="s">
        <v>5164</v>
      </c>
      <c r="T1427" s="4">
        <v>104.14</v>
      </c>
      <c r="U1427" s="4">
        <v>993.00900000000001</v>
      </c>
      <c r="V1427" s="10" t="s">
        <v>2934</v>
      </c>
      <c r="W1427" s="4">
        <v>1.2732371609925</v>
      </c>
      <c r="X1427" s="5">
        <v>108.0399</v>
      </c>
      <c r="Y1427" s="4">
        <v>82.8</v>
      </c>
      <c r="Z1427" s="4" t="s">
        <v>2934</v>
      </c>
      <c r="AA1427" s="10" t="s">
        <v>2934</v>
      </c>
      <c r="AB1427" s="10" t="s">
        <v>2934</v>
      </c>
      <c r="AC1427" s="4" t="s">
        <v>2934</v>
      </c>
      <c r="AD1427" s="4" t="s">
        <v>2934</v>
      </c>
      <c r="AE1427" s="4" t="s">
        <v>2934</v>
      </c>
      <c r="AF1427" s="4" t="s">
        <v>2934</v>
      </c>
      <c r="AG1427" s="4" t="s">
        <v>2934</v>
      </c>
      <c r="AH1427" s="4" t="s">
        <v>2934</v>
      </c>
      <c r="AI1427" s="4" t="s">
        <v>2934</v>
      </c>
      <c r="AJ1427" s="4" t="s">
        <v>2934</v>
      </c>
    </row>
    <row r="1428" spans="1:36" x14ac:dyDescent="0.3">
      <c r="A1428" s="1" t="s">
        <v>1422</v>
      </c>
      <c r="B1428" s="2">
        <v>5736724</v>
      </c>
      <c r="C1428" s="3" t="s">
        <v>2940</v>
      </c>
      <c r="D1428" s="4">
        <v>3270.66</v>
      </c>
      <c r="E1428" s="3" t="s">
        <v>2930</v>
      </c>
      <c r="F1428" s="3" t="s">
        <v>2953</v>
      </c>
      <c r="G1428" s="3" t="s">
        <v>2954</v>
      </c>
      <c r="H1428" s="3" t="s">
        <v>2955</v>
      </c>
      <c r="I1428" s="3"/>
      <c r="J1428" s="4">
        <v>1.563814</v>
      </c>
      <c r="K1428" s="4">
        <v>2.1650879999999999</v>
      </c>
      <c r="L1428" s="4">
        <v>1.189479</v>
      </c>
      <c r="M1428" s="4">
        <v>-2.4862769999999998</v>
      </c>
      <c r="N1428" s="4" t="s">
        <v>2934</v>
      </c>
      <c r="O1428" s="4" t="s">
        <v>2934</v>
      </c>
      <c r="P1428" s="4" t="s">
        <v>2934</v>
      </c>
      <c r="Q1428" s="4" t="s">
        <v>2934</v>
      </c>
      <c r="R1428" s="4" t="s">
        <v>2934</v>
      </c>
      <c r="S1428" s="3" t="s">
        <v>5165</v>
      </c>
      <c r="T1428" s="4">
        <v>60.4</v>
      </c>
      <c r="U1428" s="4">
        <v>3270.66</v>
      </c>
      <c r="V1428" s="10" t="s">
        <v>2934</v>
      </c>
      <c r="W1428" s="4">
        <v>0.74122185430463605</v>
      </c>
      <c r="X1428" s="4">
        <v>63.37</v>
      </c>
      <c r="Y1428" s="4">
        <v>53</v>
      </c>
      <c r="Z1428" s="4" t="s">
        <v>2934</v>
      </c>
      <c r="AA1428" s="10" t="s">
        <v>2934</v>
      </c>
      <c r="AB1428" s="10" t="s">
        <v>2934</v>
      </c>
      <c r="AC1428" s="4" t="s">
        <v>2934</v>
      </c>
      <c r="AD1428" s="4" t="s">
        <v>2934</v>
      </c>
      <c r="AE1428" s="4" t="s">
        <v>2934</v>
      </c>
      <c r="AF1428" s="4" t="s">
        <v>2934</v>
      </c>
      <c r="AG1428" s="4" t="s">
        <v>2934</v>
      </c>
      <c r="AH1428" s="4" t="s">
        <v>2934</v>
      </c>
      <c r="AI1428" s="4" t="s">
        <v>2934</v>
      </c>
      <c r="AJ1428" s="4" t="s">
        <v>2934</v>
      </c>
    </row>
    <row r="1429" spans="1:36" x14ac:dyDescent="0.3">
      <c r="A1429" s="1" t="s">
        <v>1423</v>
      </c>
      <c r="B1429" s="2">
        <v>5738220</v>
      </c>
      <c r="C1429" s="3" t="s">
        <v>2940</v>
      </c>
      <c r="D1429" s="4">
        <v>1876.307</v>
      </c>
      <c r="E1429" s="3" t="s">
        <v>2930</v>
      </c>
      <c r="F1429" s="3" t="s">
        <v>2953</v>
      </c>
      <c r="G1429" s="3" t="s">
        <v>2954</v>
      </c>
      <c r="H1429" s="3" t="s">
        <v>2955</v>
      </c>
      <c r="I1429" s="3"/>
      <c r="J1429" s="4">
        <v>0.90737199999999996</v>
      </c>
      <c r="K1429" s="4">
        <v>-2.4488300000000001</v>
      </c>
      <c r="L1429" s="4">
        <v>-1.257862</v>
      </c>
      <c r="M1429" s="4">
        <v>-1.4765600000000001</v>
      </c>
      <c r="N1429" s="4" t="s">
        <v>2934</v>
      </c>
      <c r="O1429" s="4" t="s">
        <v>2934</v>
      </c>
      <c r="P1429" s="4" t="s">
        <v>2934</v>
      </c>
      <c r="Q1429" s="4" t="s">
        <v>2934</v>
      </c>
      <c r="R1429" s="4" t="s">
        <v>2934</v>
      </c>
      <c r="S1429" s="3" t="s">
        <v>5166</v>
      </c>
      <c r="T1429" s="4">
        <v>26.69</v>
      </c>
      <c r="U1429" s="4">
        <v>1876.307</v>
      </c>
      <c r="V1429" s="10" t="s">
        <v>2934</v>
      </c>
      <c r="W1429" s="4">
        <v>6.1627575871112796</v>
      </c>
      <c r="X1429" s="4">
        <v>27.43</v>
      </c>
      <c r="Y1429" s="4">
        <v>25.9</v>
      </c>
      <c r="Z1429" s="4" t="s">
        <v>2934</v>
      </c>
      <c r="AA1429" s="10" t="s">
        <v>2934</v>
      </c>
      <c r="AB1429" s="10" t="s">
        <v>2934</v>
      </c>
      <c r="AC1429" s="4" t="s">
        <v>2934</v>
      </c>
      <c r="AD1429" s="4" t="s">
        <v>2934</v>
      </c>
      <c r="AE1429" s="4" t="s">
        <v>2934</v>
      </c>
      <c r="AF1429" s="4" t="s">
        <v>2934</v>
      </c>
      <c r="AG1429" s="4" t="s">
        <v>2934</v>
      </c>
      <c r="AH1429" s="4" t="s">
        <v>2934</v>
      </c>
      <c r="AI1429" s="4" t="s">
        <v>2934</v>
      </c>
      <c r="AJ1429" s="4" t="s">
        <v>2934</v>
      </c>
    </row>
    <row r="1430" spans="1:36" x14ac:dyDescent="0.3">
      <c r="A1430" s="1" t="s">
        <v>1424</v>
      </c>
      <c r="B1430" s="2">
        <v>5730258</v>
      </c>
      <c r="C1430" s="3" t="s">
        <v>2940</v>
      </c>
      <c r="D1430" s="4">
        <v>1489.5360000000001</v>
      </c>
      <c r="E1430" s="3" t="s">
        <v>2930</v>
      </c>
      <c r="F1430" s="3" t="s">
        <v>2953</v>
      </c>
      <c r="G1430" s="3" t="s">
        <v>2954</v>
      </c>
      <c r="H1430" s="3" t="s">
        <v>2955</v>
      </c>
      <c r="I1430" s="3"/>
      <c r="J1430" s="4">
        <v>-25.146198999999999</v>
      </c>
      <c r="K1430" s="4">
        <v>-19.832985000000001</v>
      </c>
      <c r="L1430" s="4">
        <v>-4.6357619999999997</v>
      </c>
      <c r="M1430" s="4">
        <v>-3.8397329999999998</v>
      </c>
      <c r="N1430" s="4" t="s">
        <v>2934</v>
      </c>
      <c r="O1430" s="4" t="s">
        <v>2934</v>
      </c>
      <c r="P1430" s="4" t="s">
        <v>2934</v>
      </c>
      <c r="Q1430" s="4" t="s">
        <v>2934</v>
      </c>
      <c r="R1430" s="4" t="s">
        <v>2934</v>
      </c>
      <c r="S1430" s="3" t="s">
        <v>5167</v>
      </c>
      <c r="T1430" s="5">
        <v>11.52</v>
      </c>
      <c r="U1430" s="4">
        <v>1489.5360000000001</v>
      </c>
      <c r="V1430" s="10" t="s">
        <v>2934</v>
      </c>
      <c r="W1430" s="4">
        <v>1.9822743055555601</v>
      </c>
      <c r="X1430" s="4">
        <v>15.81</v>
      </c>
      <c r="Y1430" s="4">
        <v>11.29</v>
      </c>
      <c r="Z1430" s="4" t="s">
        <v>2934</v>
      </c>
      <c r="AA1430" s="10" t="s">
        <v>2934</v>
      </c>
      <c r="AB1430" s="10" t="s">
        <v>2934</v>
      </c>
      <c r="AC1430" s="4" t="s">
        <v>2934</v>
      </c>
      <c r="AD1430" s="4" t="s">
        <v>2934</v>
      </c>
      <c r="AE1430" s="4" t="s">
        <v>2934</v>
      </c>
      <c r="AF1430" s="4" t="s">
        <v>2934</v>
      </c>
      <c r="AG1430" s="4" t="s">
        <v>2934</v>
      </c>
      <c r="AH1430" s="4" t="s">
        <v>2934</v>
      </c>
      <c r="AI1430" s="4" t="s">
        <v>2934</v>
      </c>
      <c r="AJ1430" s="4" t="s">
        <v>2934</v>
      </c>
    </row>
    <row r="1431" spans="1:36" x14ac:dyDescent="0.3">
      <c r="A1431" s="1" t="s">
        <v>1425</v>
      </c>
      <c r="B1431" s="2">
        <v>5728114</v>
      </c>
      <c r="C1431" s="3" t="s">
        <v>2940</v>
      </c>
      <c r="D1431" s="4">
        <v>4601.7560000000003</v>
      </c>
      <c r="E1431" s="3" t="s">
        <v>2930</v>
      </c>
      <c r="F1431" s="3" t="s">
        <v>2953</v>
      </c>
      <c r="G1431" s="3" t="s">
        <v>2954</v>
      </c>
      <c r="H1431" s="3" t="s">
        <v>2955</v>
      </c>
      <c r="I1431" s="3"/>
      <c r="J1431" s="4">
        <v>10.524073</v>
      </c>
      <c r="K1431" s="4">
        <v>-3.7833830000000002</v>
      </c>
      <c r="L1431" s="4">
        <v>-5.207382</v>
      </c>
      <c r="M1431" s="4">
        <v>-3.04616</v>
      </c>
      <c r="N1431" s="4" t="s">
        <v>2934</v>
      </c>
      <c r="O1431" s="4" t="s">
        <v>2934</v>
      </c>
      <c r="P1431" s="4" t="s">
        <v>2934</v>
      </c>
      <c r="Q1431" s="4" t="s">
        <v>2934</v>
      </c>
      <c r="R1431" s="4" t="s">
        <v>2934</v>
      </c>
      <c r="S1431" s="3" t="s">
        <v>5168</v>
      </c>
      <c r="T1431" s="4">
        <v>51.88</v>
      </c>
      <c r="U1431" s="4">
        <v>4601.7560000000003</v>
      </c>
      <c r="V1431" s="10" t="s">
        <v>2934</v>
      </c>
      <c r="W1431" s="4">
        <v>3.2727794911333801</v>
      </c>
      <c r="X1431" s="4">
        <v>55.79</v>
      </c>
      <c r="Y1431" s="4">
        <v>43.84</v>
      </c>
      <c r="Z1431" s="4" t="s">
        <v>2934</v>
      </c>
      <c r="AA1431" s="10" t="s">
        <v>2934</v>
      </c>
      <c r="AB1431" s="10" t="s">
        <v>2934</v>
      </c>
      <c r="AC1431" s="4" t="s">
        <v>2934</v>
      </c>
      <c r="AD1431" s="4" t="s">
        <v>2934</v>
      </c>
      <c r="AE1431" s="4" t="s">
        <v>2934</v>
      </c>
      <c r="AF1431" s="4" t="s">
        <v>2934</v>
      </c>
      <c r="AG1431" s="4" t="s">
        <v>2934</v>
      </c>
      <c r="AH1431" s="4" t="s">
        <v>2934</v>
      </c>
      <c r="AI1431" s="4" t="s">
        <v>2934</v>
      </c>
      <c r="AJ1431" s="4" t="s">
        <v>2934</v>
      </c>
    </row>
    <row r="1432" spans="1:36" x14ac:dyDescent="0.3">
      <c r="A1432" s="1" t="s">
        <v>1426</v>
      </c>
      <c r="B1432" s="2">
        <v>19544302</v>
      </c>
      <c r="C1432" s="3" t="s">
        <v>2940</v>
      </c>
      <c r="D1432" s="4" t="s">
        <v>2934</v>
      </c>
      <c r="E1432" s="3" t="s">
        <v>2930</v>
      </c>
      <c r="F1432" s="3" t="s">
        <v>2953</v>
      </c>
      <c r="G1432" s="3" t="s">
        <v>2954</v>
      </c>
      <c r="H1432" s="3" t="s">
        <v>2955</v>
      </c>
      <c r="I1432" s="3"/>
      <c r="J1432" s="4" t="s">
        <v>2934</v>
      </c>
      <c r="K1432" s="4" t="s">
        <v>2934</v>
      </c>
      <c r="L1432" s="4" t="s">
        <v>2934</v>
      </c>
      <c r="M1432" s="4" t="s">
        <v>2934</v>
      </c>
      <c r="N1432" s="4" t="s">
        <v>2934</v>
      </c>
      <c r="O1432" s="4" t="s">
        <v>2934</v>
      </c>
      <c r="P1432" s="4" t="s">
        <v>2934</v>
      </c>
      <c r="Q1432" s="4" t="s">
        <v>2934</v>
      </c>
      <c r="R1432" s="4" t="s">
        <v>2934</v>
      </c>
      <c r="S1432" s="3" t="s">
        <v>5169</v>
      </c>
      <c r="T1432" s="4" t="s">
        <v>2934</v>
      </c>
      <c r="U1432" s="4" t="s">
        <v>2934</v>
      </c>
      <c r="V1432" s="10" t="s">
        <v>2934</v>
      </c>
      <c r="W1432" s="4" t="s">
        <v>2934</v>
      </c>
      <c r="X1432" s="4" t="s">
        <v>2934</v>
      </c>
      <c r="Y1432" s="4" t="s">
        <v>2934</v>
      </c>
      <c r="Z1432" s="4" t="s">
        <v>2934</v>
      </c>
      <c r="AA1432" s="10" t="s">
        <v>2934</v>
      </c>
      <c r="AB1432" s="10" t="s">
        <v>2934</v>
      </c>
      <c r="AC1432" s="4" t="s">
        <v>2934</v>
      </c>
      <c r="AD1432" s="4" t="s">
        <v>2934</v>
      </c>
      <c r="AE1432" s="4" t="s">
        <v>2934</v>
      </c>
      <c r="AF1432" s="4" t="s">
        <v>2934</v>
      </c>
      <c r="AG1432" s="4" t="s">
        <v>2934</v>
      </c>
      <c r="AH1432" s="4" t="s">
        <v>2934</v>
      </c>
      <c r="AI1432" s="4" t="s">
        <v>2934</v>
      </c>
      <c r="AJ1432" s="4" t="s">
        <v>2934</v>
      </c>
    </row>
    <row r="1433" spans="1:36" x14ac:dyDescent="0.3">
      <c r="A1433" s="1" t="s">
        <v>1427</v>
      </c>
      <c r="B1433" s="2">
        <v>19538393</v>
      </c>
      <c r="C1433" s="3" t="s">
        <v>2940</v>
      </c>
      <c r="D1433" s="4">
        <v>2128.0414999999998</v>
      </c>
      <c r="E1433" s="3" t="s">
        <v>2930</v>
      </c>
      <c r="F1433" s="3" t="s">
        <v>2953</v>
      </c>
      <c r="G1433" s="3" t="s">
        <v>2954</v>
      </c>
      <c r="H1433" s="3" t="s">
        <v>2955</v>
      </c>
      <c r="I1433" s="3"/>
      <c r="J1433" s="4">
        <v>8.6022000000000001E-2</v>
      </c>
      <c r="K1433" s="4">
        <v>-0.59803499999999998</v>
      </c>
      <c r="L1433" s="4">
        <v>-0.25718000000000002</v>
      </c>
      <c r="M1433" s="4">
        <v>-0.29991400000000001</v>
      </c>
      <c r="N1433" s="4" t="s">
        <v>2934</v>
      </c>
      <c r="O1433" s="4" t="s">
        <v>2934</v>
      </c>
      <c r="P1433" s="4" t="s">
        <v>2934</v>
      </c>
      <c r="Q1433" s="4" t="s">
        <v>2934</v>
      </c>
      <c r="R1433" s="4" t="s">
        <v>2934</v>
      </c>
      <c r="S1433" s="3" t="s">
        <v>5170</v>
      </c>
      <c r="T1433" s="4">
        <v>23.27</v>
      </c>
      <c r="U1433" s="4">
        <v>2128.0414999999998</v>
      </c>
      <c r="V1433" s="10" t="s">
        <v>2934</v>
      </c>
      <c r="W1433" s="4">
        <v>4.3162870648904201</v>
      </c>
      <c r="X1433" s="4">
        <v>23.43</v>
      </c>
      <c r="Y1433" s="4">
        <v>23.08</v>
      </c>
      <c r="Z1433" s="4" t="s">
        <v>2934</v>
      </c>
      <c r="AA1433" s="10" t="s">
        <v>2934</v>
      </c>
      <c r="AB1433" s="10" t="s">
        <v>2934</v>
      </c>
      <c r="AC1433" s="4" t="s">
        <v>2934</v>
      </c>
      <c r="AD1433" s="4" t="s">
        <v>2934</v>
      </c>
      <c r="AE1433" s="4" t="s">
        <v>2934</v>
      </c>
      <c r="AF1433" s="4" t="s">
        <v>2934</v>
      </c>
      <c r="AG1433" s="4" t="s">
        <v>2934</v>
      </c>
      <c r="AH1433" s="4" t="s">
        <v>2934</v>
      </c>
      <c r="AI1433" s="4" t="s">
        <v>2934</v>
      </c>
      <c r="AJ1433" s="4" t="s">
        <v>2934</v>
      </c>
    </row>
    <row r="1434" spans="1:36" x14ac:dyDescent="0.3">
      <c r="A1434" s="1" t="s">
        <v>1428</v>
      </c>
      <c r="B1434" s="2">
        <v>19538387</v>
      </c>
      <c r="C1434" s="3" t="s">
        <v>2940</v>
      </c>
      <c r="D1434" s="4">
        <v>1545.183</v>
      </c>
      <c r="E1434" s="3" t="s">
        <v>2930</v>
      </c>
      <c r="F1434" s="3" t="s">
        <v>2953</v>
      </c>
      <c r="G1434" s="3" t="s">
        <v>2954</v>
      </c>
      <c r="H1434" s="3" t="s">
        <v>2955</v>
      </c>
      <c r="I1434" s="3"/>
      <c r="J1434" s="4">
        <v>-0.35056999999999999</v>
      </c>
      <c r="K1434" s="4">
        <v>-1.4731369999999999</v>
      </c>
      <c r="L1434" s="4">
        <v>-0.28502499999999997</v>
      </c>
      <c r="M1434" s="4">
        <v>-0.328731</v>
      </c>
      <c r="N1434" s="4" t="s">
        <v>2934</v>
      </c>
      <c r="O1434" s="4" t="s">
        <v>2934</v>
      </c>
      <c r="P1434" s="4" t="s">
        <v>2934</v>
      </c>
      <c r="Q1434" s="4" t="s">
        <v>2934</v>
      </c>
      <c r="R1434" s="4" t="s">
        <v>2934</v>
      </c>
      <c r="S1434" s="3" t="s">
        <v>5171</v>
      </c>
      <c r="T1434" s="4">
        <v>22.74</v>
      </c>
      <c r="U1434" s="4">
        <v>1545.183</v>
      </c>
      <c r="V1434" s="10" t="s">
        <v>2934</v>
      </c>
      <c r="W1434" s="4">
        <v>4.2110817941952501</v>
      </c>
      <c r="X1434" s="4">
        <v>23.1</v>
      </c>
      <c r="Y1434" s="4">
        <v>22.44</v>
      </c>
      <c r="Z1434" s="4" t="s">
        <v>2934</v>
      </c>
      <c r="AA1434" s="10" t="s">
        <v>2934</v>
      </c>
      <c r="AB1434" s="10" t="s">
        <v>2934</v>
      </c>
      <c r="AC1434" s="4" t="s">
        <v>2934</v>
      </c>
      <c r="AD1434" s="4" t="s">
        <v>2934</v>
      </c>
      <c r="AE1434" s="4" t="s">
        <v>2934</v>
      </c>
      <c r="AF1434" s="4" t="s">
        <v>2934</v>
      </c>
      <c r="AG1434" s="4" t="s">
        <v>2934</v>
      </c>
      <c r="AH1434" s="4" t="s">
        <v>2934</v>
      </c>
      <c r="AI1434" s="4" t="s">
        <v>2934</v>
      </c>
      <c r="AJ1434" s="4" t="s">
        <v>2934</v>
      </c>
    </row>
    <row r="1435" spans="1:36" x14ac:dyDescent="0.3">
      <c r="A1435" s="1" t="s">
        <v>1429</v>
      </c>
      <c r="B1435" s="2">
        <v>19543993</v>
      </c>
      <c r="C1435" s="3" t="s">
        <v>2940</v>
      </c>
      <c r="D1435" s="4" t="s">
        <v>2934</v>
      </c>
      <c r="E1435" s="3" t="s">
        <v>2930</v>
      </c>
      <c r="F1435" s="3" t="s">
        <v>2953</v>
      </c>
      <c r="G1435" s="3" t="s">
        <v>2954</v>
      </c>
      <c r="H1435" s="3" t="s">
        <v>2955</v>
      </c>
      <c r="I1435" s="3"/>
      <c r="J1435" s="4">
        <v>-1.006937</v>
      </c>
      <c r="K1435" s="4">
        <v>-2.4476300000000002</v>
      </c>
      <c r="L1435" s="4">
        <v>-0.45004499999999997</v>
      </c>
      <c r="M1435" s="4">
        <v>-0.45004499999999997</v>
      </c>
      <c r="N1435" s="4" t="s">
        <v>2934</v>
      </c>
      <c r="O1435" s="4" t="s">
        <v>2934</v>
      </c>
      <c r="P1435" s="4" t="s">
        <v>2934</v>
      </c>
      <c r="Q1435" s="4" t="s">
        <v>2934</v>
      </c>
      <c r="R1435" s="4" t="s">
        <v>2934</v>
      </c>
      <c r="S1435" s="3" t="s">
        <v>5172</v>
      </c>
      <c r="T1435" s="4">
        <v>22.125</v>
      </c>
      <c r="U1435" s="4" t="s">
        <v>2934</v>
      </c>
      <c r="V1435" s="10" t="s">
        <v>2934</v>
      </c>
      <c r="W1435" s="4">
        <v>4.0470162748643803</v>
      </c>
      <c r="X1435" s="4">
        <v>22.695</v>
      </c>
      <c r="Y1435" s="4">
        <v>21.79</v>
      </c>
      <c r="Z1435" s="4" t="s">
        <v>2934</v>
      </c>
      <c r="AA1435" s="10" t="s">
        <v>2934</v>
      </c>
      <c r="AB1435" s="10" t="s">
        <v>2934</v>
      </c>
      <c r="AC1435" s="4" t="s">
        <v>2934</v>
      </c>
      <c r="AD1435" s="4" t="s">
        <v>2934</v>
      </c>
      <c r="AE1435" s="4" t="s">
        <v>2934</v>
      </c>
      <c r="AF1435" s="4" t="s">
        <v>2934</v>
      </c>
      <c r="AG1435" s="4" t="s">
        <v>2934</v>
      </c>
      <c r="AH1435" s="4" t="s">
        <v>2934</v>
      </c>
      <c r="AI1435" s="4" t="s">
        <v>2934</v>
      </c>
      <c r="AJ1435" s="4" t="s">
        <v>2934</v>
      </c>
    </row>
    <row r="1436" spans="1:36" x14ac:dyDescent="0.3">
      <c r="A1436" s="1" t="s">
        <v>1430</v>
      </c>
      <c r="B1436" s="2">
        <v>19544005</v>
      </c>
      <c r="C1436" s="3" t="s">
        <v>2940</v>
      </c>
      <c r="D1436" s="4">
        <v>825.74099999999999</v>
      </c>
      <c r="E1436" s="3" t="s">
        <v>2930</v>
      </c>
      <c r="F1436" s="3" t="s">
        <v>2953</v>
      </c>
      <c r="G1436" s="3" t="s">
        <v>2954</v>
      </c>
      <c r="H1436" s="3" t="s">
        <v>2955</v>
      </c>
      <c r="I1436" s="3"/>
      <c r="J1436" s="4">
        <v>-1.488162</v>
      </c>
      <c r="K1436" s="4">
        <v>-3.189495</v>
      </c>
      <c r="L1436" s="4">
        <v>-0.45568500000000001</v>
      </c>
      <c r="M1436" s="4">
        <v>-0.54632400000000003</v>
      </c>
      <c r="N1436" s="4" t="s">
        <v>2934</v>
      </c>
      <c r="O1436" s="4" t="s">
        <v>2934</v>
      </c>
      <c r="P1436" s="4" t="s">
        <v>2934</v>
      </c>
      <c r="Q1436" s="4" t="s">
        <v>2934</v>
      </c>
      <c r="R1436" s="4" t="s">
        <v>2934</v>
      </c>
      <c r="S1436" s="3" t="s">
        <v>5173</v>
      </c>
      <c r="T1436" s="4">
        <v>21.844999999999999</v>
      </c>
      <c r="U1436" s="4">
        <v>825.74099999999999</v>
      </c>
      <c r="V1436" s="10" t="s">
        <v>2934</v>
      </c>
      <c r="W1436" s="4">
        <v>3.71343556878004</v>
      </c>
      <c r="X1436" s="4">
        <v>22.61</v>
      </c>
      <c r="Y1436" s="4">
        <v>21.47</v>
      </c>
      <c r="Z1436" s="4" t="s">
        <v>2934</v>
      </c>
      <c r="AA1436" s="10" t="s">
        <v>2934</v>
      </c>
      <c r="AB1436" s="10" t="s">
        <v>2934</v>
      </c>
      <c r="AC1436" s="4" t="s">
        <v>2934</v>
      </c>
      <c r="AD1436" s="4" t="s">
        <v>2934</v>
      </c>
      <c r="AE1436" s="4" t="s">
        <v>2934</v>
      </c>
      <c r="AF1436" s="4" t="s">
        <v>2934</v>
      </c>
      <c r="AG1436" s="4" t="s">
        <v>2934</v>
      </c>
      <c r="AH1436" s="4" t="s">
        <v>2934</v>
      </c>
      <c r="AI1436" s="4" t="s">
        <v>2934</v>
      </c>
      <c r="AJ1436" s="4" t="s">
        <v>2934</v>
      </c>
    </row>
    <row r="1437" spans="1:36" x14ac:dyDescent="0.3">
      <c r="A1437" s="1" t="s">
        <v>1431</v>
      </c>
      <c r="B1437" s="2">
        <v>5730726</v>
      </c>
      <c r="C1437" s="3" t="s">
        <v>2940</v>
      </c>
      <c r="D1437" s="4">
        <v>927.65599999999995</v>
      </c>
      <c r="E1437" s="3" t="s">
        <v>2930</v>
      </c>
      <c r="F1437" s="3" t="s">
        <v>2953</v>
      </c>
      <c r="G1437" s="3" t="s">
        <v>2954</v>
      </c>
      <c r="H1437" s="3" t="s">
        <v>2955</v>
      </c>
      <c r="I1437" s="3"/>
      <c r="J1437" s="4">
        <v>6.1626950000000003</v>
      </c>
      <c r="K1437" s="4">
        <v>-8.5795150000000007</v>
      </c>
      <c r="L1437" s="4">
        <v>-0.443075</v>
      </c>
      <c r="M1437" s="4">
        <v>-3.3295919999999999</v>
      </c>
      <c r="N1437" s="4" t="s">
        <v>2934</v>
      </c>
      <c r="O1437" s="4" t="s">
        <v>2934</v>
      </c>
      <c r="P1437" s="4" t="s">
        <v>2934</v>
      </c>
      <c r="Q1437" s="4" t="s">
        <v>2934</v>
      </c>
      <c r="R1437" s="4" t="s">
        <v>2934</v>
      </c>
      <c r="S1437" s="3" t="s">
        <v>5174</v>
      </c>
      <c r="T1437" s="4">
        <v>51.68</v>
      </c>
      <c r="U1437" s="4">
        <v>927.65599999999995</v>
      </c>
      <c r="V1437" s="10" t="s">
        <v>2934</v>
      </c>
      <c r="W1437" s="4">
        <v>0.31006965944272402</v>
      </c>
      <c r="X1437" s="4">
        <v>57.3</v>
      </c>
      <c r="Y1437" s="4">
        <v>48.31</v>
      </c>
      <c r="Z1437" s="4" t="s">
        <v>2934</v>
      </c>
      <c r="AA1437" s="10" t="s">
        <v>2934</v>
      </c>
      <c r="AB1437" s="10" t="s">
        <v>2934</v>
      </c>
      <c r="AC1437" s="4" t="s">
        <v>2934</v>
      </c>
      <c r="AD1437" s="4" t="s">
        <v>2934</v>
      </c>
      <c r="AE1437" s="4" t="s">
        <v>2934</v>
      </c>
      <c r="AF1437" s="4" t="s">
        <v>2934</v>
      </c>
      <c r="AG1437" s="4" t="s">
        <v>2934</v>
      </c>
      <c r="AH1437" s="4" t="s">
        <v>2934</v>
      </c>
      <c r="AI1437" s="4" t="s">
        <v>2934</v>
      </c>
      <c r="AJ1437" s="4" t="s">
        <v>2934</v>
      </c>
    </row>
    <row r="1438" spans="1:36" x14ac:dyDescent="0.3">
      <c r="A1438" s="1" t="s">
        <v>1432</v>
      </c>
      <c r="B1438" s="2">
        <v>5729044</v>
      </c>
      <c r="C1438" s="3" t="s">
        <v>2940</v>
      </c>
      <c r="D1438" s="4">
        <v>449.84800000000001</v>
      </c>
      <c r="E1438" s="3" t="s">
        <v>2930</v>
      </c>
      <c r="F1438" s="3" t="s">
        <v>2953</v>
      </c>
      <c r="G1438" s="3" t="s">
        <v>2954</v>
      </c>
      <c r="H1438" s="3" t="s">
        <v>2955</v>
      </c>
      <c r="I1438" s="3"/>
      <c r="J1438" s="4">
        <v>-6.2379110000000004</v>
      </c>
      <c r="K1438" s="4">
        <v>-7.0469799999999996</v>
      </c>
      <c r="L1438" s="4">
        <v>-1.3984239999999999</v>
      </c>
      <c r="M1438" s="4">
        <v>-1.6734279999999999</v>
      </c>
      <c r="N1438" s="4" t="s">
        <v>2934</v>
      </c>
      <c r="O1438" s="4" t="s">
        <v>2934</v>
      </c>
      <c r="P1438" s="4" t="s">
        <v>2934</v>
      </c>
      <c r="Q1438" s="4" t="s">
        <v>2934</v>
      </c>
      <c r="R1438" s="4" t="s">
        <v>2934</v>
      </c>
      <c r="S1438" s="3" t="s">
        <v>5175</v>
      </c>
      <c r="T1438" s="4">
        <v>38.78</v>
      </c>
      <c r="U1438" s="4">
        <v>449.84800000000001</v>
      </c>
      <c r="V1438" s="10" t="s">
        <v>2934</v>
      </c>
      <c r="W1438" s="4">
        <v>0.58497421351211998</v>
      </c>
      <c r="X1438" s="4">
        <v>42.275100000000002</v>
      </c>
      <c r="Y1438" s="4">
        <v>38.159999999999997</v>
      </c>
      <c r="Z1438" s="4" t="s">
        <v>2934</v>
      </c>
      <c r="AA1438" s="10" t="s">
        <v>2934</v>
      </c>
      <c r="AB1438" s="10" t="s">
        <v>2934</v>
      </c>
      <c r="AC1438" s="4" t="s">
        <v>2934</v>
      </c>
      <c r="AD1438" s="4" t="s">
        <v>2934</v>
      </c>
      <c r="AE1438" s="4" t="s">
        <v>2934</v>
      </c>
      <c r="AF1438" s="4" t="s">
        <v>2934</v>
      </c>
      <c r="AG1438" s="4" t="s">
        <v>2934</v>
      </c>
      <c r="AH1438" s="4" t="s">
        <v>2934</v>
      </c>
      <c r="AI1438" s="4" t="s">
        <v>2934</v>
      </c>
      <c r="AJ1438" s="4" t="s">
        <v>2934</v>
      </c>
    </row>
    <row r="1439" spans="1:36" x14ac:dyDescent="0.3">
      <c r="A1439" s="1" t="s">
        <v>1433</v>
      </c>
      <c r="B1439" s="2">
        <v>5728122</v>
      </c>
      <c r="C1439" s="3" t="s">
        <v>2940</v>
      </c>
      <c r="D1439" s="4">
        <v>14759.487999999999</v>
      </c>
      <c r="E1439" s="3" t="s">
        <v>2930</v>
      </c>
      <c r="F1439" s="3" t="s">
        <v>2953</v>
      </c>
      <c r="G1439" s="3" t="s">
        <v>2954</v>
      </c>
      <c r="H1439" s="3" t="s">
        <v>2955</v>
      </c>
      <c r="I1439" s="3"/>
      <c r="J1439" s="4">
        <v>0.58400700000000005</v>
      </c>
      <c r="K1439" s="4">
        <v>-4.2753310000000004</v>
      </c>
      <c r="L1439" s="4">
        <v>-1.4958210000000001</v>
      </c>
      <c r="M1439" s="4">
        <v>-1.6796580000000001</v>
      </c>
      <c r="N1439" s="4" t="s">
        <v>2934</v>
      </c>
      <c r="O1439" s="4" t="s">
        <v>2934</v>
      </c>
      <c r="P1439" s="4" t="s">
        <v>2934</v>
      </c>
      <c r="Q1439" s="4" t="s">
        <v>2934</v>
      </c>
      <c r="R1439" s="4" t="s">
        <v>2934</v>
      </c>
      <c r="S1439" s="3" t="s">
        <v>5176</v>
      </c>
      <c r="T1439" s="4">
        <v>89.56</v>
      </c>
      <c r="U1439" s="4">
        <v>14759.487999999999</v>
      </c>
      <c r="V1439" s="10" t="s">
        <v>2934</v>
      </c>
      <c r="W1439" s="4">
        <v>5.7461723983921402</v>
      </c>
      <c r="X1439" s="4">
        <v>93.97</v>
      </c>
      <c r="Y1439" s="4">
        <v>86.4</v>
      </c>
      <c r="Z1439" s="4" t="s">
        <v>2934</v>
      </c>
      <c r="AA1439" s="10" t="s">
        <v>2934</v>
      </c>
      <c r="AB1439" s="10" t="s">
        <v>2934</v>
      </c>
      <c r="AC1439" s="4" t="s">
        <v>2934</v>
      </c>
      <c r="AD1439" s="4" t="s">
        <v>2934</v>
      </c>
      <c r="AE1439" s="4" t="s">
        <v>2934</v>
      </c>
      <c r="AF1439" s="4" t="s">
        <v>2934</v>
      </c>
      <c r="AG1439" s="4" t="s">
        <v>2934</v>
      </c>
      <c r="AH1439" s="4" t="s">
        <v>2934</v>
      </c>
      <c r="AI1439" s="4" t="s">
        <v>2934</v>
      </c>
      <c r="AJ1439" s="4" t="s">
        <v>2934</v>
      </c>
    </row>
    <row r="1440" spans="1:36" x14ac:dyDescent="0.3">
      <c r="A1440" s="1" t="s">
        <v>1434</v>
      </c>
      <c r="B1440" s="2">
        <v>5726998</v>
      </c>
      <c r="C1440" s="3" t="s">
        <v>2940</v>
      </c>
      <c r="D1440" s="4">
        <v>35481.586000000003</v>
      </c>
      <c r="E1440" s="3" t="s">
        <v>2930</v>
      </c>
      <c r="F1440" s="3" t="s">
        <v>2953</v>
      </c>
      <c r="G1440" s="3" t="s">
        <v>2954</v>
      </c>
      <c r="H1440" s="3" t="s">
        <v>2955</v>
      </c>
      <c r="I1440" s="3"/>
      <c r="J1440" s="4">
        <v>-2.0935700000000002</v>
      </c>
      <c r="K1440" s="4">
        <v>-4.6697870000000004</v>
      </c>
      <c r="L1440" s="4">
        <v>-0.72565800000000003</v>
      </c>
      <c r="M1440" s="4">
        <v>-0.90810800000000003</v>
      </c>
      <c r="N1440" s="4" t="s">
        <v>2934</v>
      </c>
      <c r="O1440" s="4" t="s">
        <v>2934</v>
      </c>
      <c r="P1440" s="4" t="s">
        <v>2934</v>
      </c>
      <c r="Q1440" s="4" t="s">
        <v>2934</v>
      </c>
      <c r="R1440" s="4" t="s">
        <v>2934</v>
      </c>
      <c r="S1440" s="3" t="s">
        <v>5177</v>
      </c>
      <c r="T1440" s="4">
        <v>91.66</v>
      </c>
      <c r="U1440" s="4">
        <v>35481.586000000003</v>
      </c>
      <c r="V1440" s="10" t="s">
        <v>2934</v>
      </c>
      <c r="W1440" s="4">
        <v>3.8546105171285201</v>
      </c>
      <c r="X1440" s="4">
        <v>96.76</v>
      </c>
      <c r="Y1440" s="4">
        <v>89.16</v>
      </c>
      <c r="Z1440" s="4" t="s">
        <v>2934</v>
      </c>
      <c r="AA1440" s="10" t="s">
        <v>2934</v>
      </c>
      <c r="AB1440" s="10" t="s">
        <v>2934</v>
      </c>
      <c r="AC1440" s="4" t="s">
        <v>2934</v>
      </c>
      <c r="AD1440" s="4" t="s">
        <v>2934</v>
      </c>
      <c r="AE1440" s="4" t="s">
        <v>2934</v>
      </c>
      <c r="AF1440" s="4" t="s">
        <v>2934</v>
      </c>
      <c r="AG1440" s="4" t="s">
        <v>2934</v>
      </c>
      <c r="AH1440" s="4" t="s">
        <v>2934</v>
      </c>
      <c r="AI1440" s="4" t="s">
        <v>2934</v>
      </c>
      <c r="AJ1440" s="4" t="s">
        <v>2934</v>
      </c>
    </row>
    <row r="1441" spans="1:36" x14ac:dyDescent="0.3">
      <c r="A1441" s="1" t="s">
        <v>1435</v>
      </c>
      <c r="B1441" s="2">
        <v>5724479</v>
      </c>
      <c r="C1441" s="3" t="s">
        <v>2940</v>
      </c>
      <c r="D1441" s="4">
        <v>630.61500000000001</v>
      </c>
      <c r="E1441" s="3" t="s">
        <v>2930</v>
      </c>
      <c r="F1441" s="3" t="s">
        <v>2953</v>
      </c>
      <c r="G1441" s="3" t="s">
        <v>2954</v>
      </c>
      <c r="H1441" s="3" t="s">
        <v>2955</v>
      </c>
      <c r="I1441" s="3"/>
      <c r="J1441" s="4">
        <v>10.106857</v>
      </c>
      <c r="K1441" s="4">
        <v>-2.9688729999999999</v>
      </c>
      <c r="L1441" s="4">
        <v>-5.8024380000000004</v>
      </c>
      <c r="M1441" s="4">
        <v>-3.8989639999999999</v>
      </c>
      <c r="N1441" s="4">
        <v>8.057124</v>
      </c>
      <c r="O1441" s="4" t="s">
        <v>2934</v>
      </c>
      <c r="P1441" s="4">
        <v>1.0665309999999999</v>
      </c>
      <c r="Q1441" s="4" t="s">
        <v>2934</v>
      </c>
      <c r="R1441" s="4" t="s">
        <v>2934</v>
      </c>
      <c r="S1441" s="3" t="s">
        <v>5178</v>
      </c>
      <c r="T1441" s="4">
        <v>74.36</v>
      </c>
      <c r="U1441" s="4">
        <v>630.61500000000001</v>
      </c>
      <c r="V1441" s="10">
        <v>629.67019000000005</v>
      </c>
      <c r="W1441" s="4">
        <v>2.7804825448173598</v>
      </c>
      <c r="X1441" s="4">
        <v>81.319999999999993</v>
      </c>
      <c r="Y1441" s="4">
        <v>65.229900000000001</v>
      </c>
      <c r="Z1441" s="4">
        <v>8.057124</v>
      </c>
      <c r="AA1441" s="10" t="s">
        <v>2934</v>
      </c>
      <c r="AB1441" s="10" t="s">
        <v>2934</v>
      </c>
      <c r="AC1441" s="4">
        <v>44.857664999999997</v>
      </c>
      <c r="AD1441" s="4" t="s">
        <v>2934</v>
      </c>
      <c r="AE1441" s="4" t="s">
        <v>2934</v>
      </c>
      <c r="AF1441" s="4" t="s">
        <v>2934</v>
      </c>
      <c r="AG1441" s="4" t="s">
        <v>2934</v>
      </c>
      <c r="AH1441" s="4" t="s">
        <v>2934</v>
      </c>
      <c r="AI1441" s="4">
        <v>1.0665309999999999</v>
      </c>
      <c r="AJ1441" s="4">
        <v>1.0665309999999999</v>
      </c>
    </row>
    <row r="1442" spans="1:36" x14ac:dyDescent="0.3">
      <c r="A1442" s="1" t="s">
        <v>1436</v>
      </c>
      <c r="B1442" s="2">
        <v>5728328</v>
      </c>
      <c r="C1442" s="3" t="s">
        <v>2940</v>
      </c>
      <c r="D1442" s="4">
        <v>19277.184000000001</v>
      </c>
      <c r="E1442" s="3" t="s">
        <v>2930</v>
      </c>
      <c r="F1442" s="3" t="s">
        <v>2953</v>
      </c>
      <c r="G1442" s="3" t="s">
        <v>2954</v>
      </c>
      <c r="H1442" s="3" t="s">
        <v>2955</v>
      </c>
      <c r="I1442" s="3"/>
      <c r="J1442" s="4">
        <v>16.742439000000001</v>
      </c>
      <c r="K1442" s="4">
        <v>0.30570700000000001</v>
      </c>
      <c r="L1442" s="4">
        <v>-1.2044159999999999</v>
      </c>
      <c r="M1442" s="4">
        <v>-3.2279209999999998</v>
      </c>
      <c r="N1442" s="4" t="s">
        <v>2934</v>
      </c>
      <c r="O1442" s="4" t="s">
        <v>2934</v>
      </c>
      <c r="P1442" s="4" t="s">
        <v>2934</v>
      </c>
      <c r="Q1442" s="4" t="s">
        <v>2934</v>
      </c>
      <c r="R1442" s="4" t="s">
        <v>2934</v>
      </c>
      <c r="S1442" s="3" t="s">
        <v>5179</v>
      </c>
      <c r="T1442" s="4">
        <v>118.12</v>
      </c>
      <c r="U1442" s="4">
        <v>19277.184000000001</v>
      </c>
      <c r="V1442" s="10" t="s">
        <v>2934</v>
      </c>
      <c r="W1442" s="4">
        <v>1.8052776837114799</v>
      </c>
      <c r="X1442" s="4">
        <v>123.58</v>
      </c>
      <c r="Y1442" s="4">
        <v>99.26</v>
      </c>
      <c r="Z1442" s="4" t="s">
        <v>2934</v>
      </c>
      <c r="AA1442" s="10" t="s">
        <v>2934</v>
      </c>
      <c r="AB1442" s="10" t="s">
        <v>2934</v>
      </c>
      <c r="AC1442" s="4" t="s">
        <v>2934</v>
      </c>
      <c r="AD1442" s="4" t="s">
        <v>2934</v>
      </c>
      <c r="AE1442" s="4" t="s">
        <v>2934</v>
      </c>
      <c r="AF1442" s="4" t="s">
        <v>2934</v>
      </c>
      <c r="AG1442" s="4" t="s">
        <v>2934</v>
      </c>
      <c r="AH1442" s="4" t="s">
        <v>2934</v>
      </c>
      <c r="AI1442" s="4" t="s">
        <v>2934</v>
      </c>
      <c r="AJ1442" s="4" t="s">
        <v>2934</v>
      </c>
    </row>
    <row r="1443" spans="1:36" x14ac:dyDescent="0.3">
      <c r="A1443" s="1" t="s">
        <v>1437</v>
      </c>
      <c r="B1443" s="2">
        <v>5728327</v>
      </c>
      <c r="C1443" s="3" t="s">
        <v>2940</v>
      </c>
      <c r="D1443" s="5">
        <v>4772.3599999999997</v>
      </c>
      <c r="E1443" s="3" t="s">
        <v>2930</v>
      </c>
      <c r="F1443" s="3" t="s">
        <v>2953</v>
      </c>
      <c r="G1443" s="3" t="s">
        <v>2954</v>
      </c>
      <c r="H1443" s="3" t="s">
        <v>2955</v>
      </c>
      <c r="I1443" s="3"/>
      <c r="J1443" s="4">
        <v>3.2705649999999999</v>
      </c>
      <c r="K1443" s="4">
        <v>-6.5135480000000001</v>
      </c>
      <c r="L1443" s="4">
        <v>-2.8166389999999999</v>
      </c>
      <c r="M1443" s="4">
        <v>-4.5087979999999996</v>
      </c>
      <c r="N1443" s="4" t="s">
        <v>2934</v>
      </c>
      <c r="O1443" s="4" t="s">
        <v>2934</v>
      </c>
      <c r="P1443" s="4" t="s">
        <v>2934</v>
      </c>
      <c r="Q1443" s="4" t="s">
        <v>2934</v>
      </c>
      <c r="R1443" s="4" t="s">
        <v>2934</v>
      </c>
      <c r="S1443" s="3" t="s">
        <v>5180</v>
      </c>
      <c r="T1443" s="4">
        <v>52.1</v>
      </c>
      <c r="U1443" s="5">
        <v>4772.3599999999997</v>
      </c>
      <c r="V1443" s="10" t="s">
        <v>2934</v>
      </c>
      <c r="W1443" s="4">
        <v>2.9456161228406899</v>
      </c>
      <c r="X1443" s="4">
        <v>57.954999999999998</v>
      </c>
      <c r="Y1443" s="4">
        <v>48.68</v>
      </c>
      <c r="Z1443" s="4" t="s">
        <v>2934</v>
      </c>
      <c r="AA1443" s="10" t="s">
        <v>2934</v>
      </c>
      <c r="AB1443" s="10" t="s">
        <v>2934</v>
      </c>
      <c r="AC1443" s="4" t="s">
        <v>2934</v>
      </c>
      <c r="AD1443" s="4" t="s">
        <v>2934</v>
      </c>
      <c r="AE1443" s="4" t="s">
        <v>2934</v>
      </c>
      <c r="AF1443" s="4" t="s">
        <v>2934</v>
      </c>
      <c r="AG1443" s="4" t="s">
        <v>2934</v>
      </c>
      <c r="AH1443" s="4" t="s">
        <v>2934</v>
      </c>
      <c r="AI1443" s="4" t="s">
        <v>2934</v>
      </c>
      <c r="AJ1443" s="4" t="s">
        <v>2934</v>
      </c>
    </row>
    <row r="1444" spans="1:36" x14ac:dyDescent="0.3">
      <c r="A1444" s="1" t="s">
        <v>1438</v>
      </c>
      <c r="B1444" s="2">
        <v>5728674</v>
      </c>
      <c r="C1444" s="3" t="s">
        <v>2940</v>
      </c>
      <c r="D1444" s="5">
        <v>2483.6039999999998</v>
      </c>
      <c r="E1444" s="3" t="s">
        <v>2930</v>
      </c>
      <c r="F1444" s="3" t="s">
        <v>2953</v>
      </c>
      <c r="G1444" s="3" t="s">
        <v>2954</v>
      </c>
      <c r="H1444" s="3" t="s">
        <v>2955</v>
      </c>
      <c r="I1444" s="3"/>
      <c r="J1444" s="4">
        <v>11.860752</v>
      </c>
      <c r="K1444" s="4">
        <v>-1.864865</v>
      </c>
      <c r="L1444" s="4">
        <v>-2.261104</v>
      </c>
      <c r="M1444" s="4">
        <v>-3.6486670000000001</v>
      </c>
      <c r="N1444" s="4" t="s">
        <v>2934</v>
      </c>
      <c r="O1444" s="4" t="s">
        <v>2934</v>
      </c>
      <c r="P1444" s="4" t="s">
        <v>2934</v>
      </c>
      <c r="Q1444" s="4" t="s">
        <v>2934</v>
      </c>
      <c r="R1444" s="4" t="s">
        <v>2934</v>
      </c>
      <c r="S1444" s="3" t="s">
        <v>5181</v>
      </c>
      <c r="T1444" s="4">
        <v>72.62</v>
      </c>
      <c r="U1444" s="5">
        <v>2483.6039999999998</v>
      </c>
      <c r="V1444" s="10" t="s">
        <v>2934</v>
      </c>
      <c r="W1444" s="4">
        <v>2.95734783806114</v>
      </c>
      <c r="X1444" s="4">
        <v>82.25</v>
      </c>
      <c r="Y1444" s="4">
        <v>61.3</v>
      </c>
      <c r="Z1444" s="4" t="s">
        <v>2934</v>
      </c>
      <c r="AA1444" s="10" t="s">
        <v>2934</v>
      </c>
      <c r="AB1444" s="10" t="s">
        <v>2934</v>
      </c>
      <c r="AC1444" s="4" t="s">
        <v>2934</v>
      </c>
      <c r="AD1444" s="4" t="s">
        <v>2934</v>
      </c>
      <c r="AE1444" s="4" t="s">
        <v>2934</v>
      </c>
      <c r="AF1444" s="4" t="s">
        <v>2934</v>
      </c>
      <c r="AG1444" s="4" t="s">
        <v>2934</v>
      </c>
      <c r="AH1444" s="4" t="s">
        <v>2934</v>
      </c>
      <c r="AI1444" s="4" t="s">
        <v>2934</v>
      </c>
      <c r="AJ1444" s="4" t="s">
        <v>2934</v>
      </c>
    </row>
    <row r="1445" spans="1:36" x14ac:dyDescent="0.3">
      <c r="A1445" s="1" t="s">
        <v>1439</v>
      </c>
      <c r="B1445" s="2">
        <v>5732006</v>
      </c>
      <c r="C1445" s="3" t="s">
        <v>2940</v>
      </c>
      <c r="D1445" s="4">
        <v>5454.18</v>
      </c>
      <c r="E1445" s="3" t="s">
        <v>2930</v>
      </c>
      <c r="F1445" s="3" t="s">
        <v>2953</v>
      </c>
      <c r="G1445" s="3" t="s">
        <v>2954</v>
      </c>
      <c r="H1445" s="3" t="s">
        <v>2955</v>
      </c>
      <c r="I1445" s="3"/>
      <c r="J1445" s="4">
        <v>19.877832000000001</v>
      </c>
      <c r="K1445" s="4">
        <v>10.407876</v>
      </c>
      <c r="L1445" s="4">
        <v>-1.834098</v>
      </c>
      <c r="M1445" s="4">
        <v>-2.3226879999999999</v>
      </c>
      <c r="N1445" s="4" t="s">
        <v>2934</v>
      </c>
      <c r="O1445" s="4" t="s">
        <v>2934</v>
      </c>
      <c r="P1445" s="4" t="s">
        <v>2934</v>
      </c>
      <c r="Q1445" s="4" t="s">
        <v>2934</v>
      </c>
      <c r="R1445" s="4" t="s">
        <v>2934</v>
      </c>
      <c r="S1445" s="3" t="s">
        <v>5182</v>
      </c>
      <c r="T1445" s="4">
        <v>47.1</v>
      </c>
      <c r="U1445" s="4">
        <v>5454.18</v>
      </c>
      <c r="V1445" s="10" t="s">
        <v>2934</v>
      </c>
      <c r="W1445" s="4">
        <v>3.78375371549894</v>
      </c>
      <c r="X1445" s="4">
        <v>59.784999999999997</v>
      </c>
      <c r="Y1445" s="4">
        <v>35.58</v>
      </c>
      <c r="Z1445" s="4" t="s">
        <v>2934</v>
      </c>
      <c r="AA1445" s="10" t="s">
        <v>2934</v>
      </c>
      <c r="AB1445" s="10" t="s">
        <v>2934</v>
      </c>
      <c r="AC1445" s="4" t="s">
        <v>2934</v>
      </c>
      <c r="AD1445" s="4" t="s">
        <v>2934</v>
      </c>
      <c r="AE1445" s="4" t="s">
        <v>2934</v>
      </c>
      <c r="AF1445" s="4" t="s">
        <v>2934</v>
      </c>
      <c r="AG1445" s="4" t="s">
        <v>2934</v>
      </c>
      <c r="AH1445" s="4" t="s">
        <v>2934</v>
      </c>
      <c r="AI1445" s="4" t="s">
        <v>2934</v>
      </c>
      <c r="AJ1445" s="4" t="s">
        <v>2934</v>
      </c>
    </row>
    <row r="1446" spans="1:36" x14ac:dyDescent="0.3">
      <c r="A1446" s="1" t="s">
        <v>1440</v>
      </c>
      <c r="B1446" s="2">
        <v>5728113</v>
      </c>
      <c r="C1446" s="3" t="s">
        <v>2940</v>
      </c>
      <c r="D1446" s="4">
        <v>8320.3639999999996</v>
      </c>
      <c r="E1446" s="3" t="s">
        <v>2930</v>
      </c>
      <c r="F1446" s="3" t="s">
        <v>2953</v>
      </c>
      <c r="G1446" s="3" t="s">
        <v>2954</v>
      </c>
      <c r="H1446" s="3" t="s">
        <v>2955</v>
      </c>
      <c r="I1446" s="3"/>
      <c r="J1446" s="4">
        <v>-1.5810919999999999</v>
      </c>
      <c r="K1446" s="4">
        <v>-9.0525680000000008</v>
      </c>
      <c r="L1446" s="4">
        <v>-2.7697259999999999</v>
      </c>
      <c r="M1446" s="4">
        <v>-4.6581400000000004</v>
      </c>
      <c r="N1446" s="4" t="s">
        <v>2934</v>
      </c>
      <c r="O1446" s="4" t="s">
        <v>2934</v>
      </c>
      <c r="P1446" s="4" t="s">
        <v>2934</v>
      </c>
      <c r="Q1446" s="4" t="s">
        <v>2934</v>
      </c>
      <c r="R1446" s="4" t="s">
        <v>2934</v>
      </c>
      <c r="S1446" s="3" t="s">
        <v>5183</v>
      </c>
      <c r="T1446" s="4">
        <v>60.38</v>
      </c>
      <c r="U1446" s="4">
        <v>8320.3639999999996</v>
      </c>
      <c r="V1446" s="10" t="s">
        <v>2934</v>
      </c>
      <c r="W1446" s="4">
        <v>4.0637429612454499</v>
      </c>
      <c r="X1446" s="4">
        <v>68.325000000000003</v>
      </c>
      <c r="Y1446" s="4">
        <v>58.73</v>
      </c>
      <c r="Z1446" s="4" t="s">
        <v>2934</v>
      </c>
      <c r="AA1446" s="10" t="s">
        <v>2934</v>
      </c>
      <c r="AB1446" s="10" t="s">
        <v>2934</v>
      </c>
      <c r="AC1446" s="4" t="s">
        <v>2934</v>
      </c>
      <c r="AD1446" s="4" t="s">
        <v>2934</v>
      </c>
      <c r="AE1446" s="4" t="s">
        <v>2934</v>
      </c>
      <c r="AF1446" s="4" t="s">
        <v>2934</v>
      </c>
      <c r="AG1446" s="4" t="s">
        <v>2934</v>
      </c>
      <c r="AH1446" s="4" t="s">
        <v>2934</v>
      </c>
      <c r="AI1446" s="4" t="s">
        <v>2934</v>
      </c>
      <c r="AJ1446" s="4" t="s">
        <v>2934</v>
      </c>
    </row>
    <row r="1447" spans="1:36" x14ac:dyDescent="0.3">
      <c r="A1447" s="1" t="s">
        <v>1441</v>
      </c>
      <c r="B1447" s="2">
        <v>5730887</v>
      </c>
      <c r="C1447" s="3" t="s">
        <v>2940</v>
      </c>
      <c r="D1447" s="4">
        <v>1825.2645</v>
      </c>
      <c r="E1447" s="3" t="s">
        <v>2930</v>
      </c>
      <c r="F1447" s="3" t="s">
        <v>2953</v>
      </c>
      <c r="G1447" s="3" t="s">
        <v>2954</v>
      </c>
      <c r="H1447" s="3" t="s">
        <v>2955</v>
      </c>
      <c r="I1447" s="3"/>
      <c r="J1447" s="4">
        <v>10.584291</v>
      </c>
      <c r="K1447" s="4">
        <v>-6.023606</v>
      </c>
      <c r="L1447" s="4">
        <v>-2.1610170000000002</v>
      </c>
      <c r="M1447" s="4">
        <v>-5.0965889999999998</v>
      </c>
      <c r="N1447" s="4" t="s">
        <v>2934</v>
      </c>
      <c r="O1447" s="4" t="s">
        <v>2934</v>
      </c>
      <c r="P1447" s="4" t="s">
        <v>2934</v>
      </c>
      <c r="Q1447" s="4" t="s">
        <v>2934</v>
      </c>
      <c r="R1447" s="4" t="s">
        <v>2934</v>
      </c>
      <c r="S1447" s="3" t="s">
        <v>5184</v>
      </c>
      <c r="T1447" s="4">
        <v>23.09</v>
      </c>
      <c r="U1447" s="4">
        <v>1825.2645</v>
      </c>
      <c r="V1447" s="10" t="s">
        <v>2934</v>
      </c>
      <c r="W1447" s="4">
        <v>4.1157210913815501</v>
      </c>
      <c r="X1447" s="4">
        <v>25.09</v>
      </c>
      <c r="Y1447" s="4">
        <v>19.89</v>
      </c>
      <c r="Z1447" s="4" t="s">
        <v>2934</v>
      </c>
      <c r="AA1447" s="10" t="s">
        <v>2934</v>
      </c>
      <c r="AB1447" s="10" t="s">
        <v>2934</v>
      </c>
      <c r="AC1447" s="4" t="s">
        <v>2934</v>
      </c>
      <c r="AD1447" s="4" t="s">
        <v>2934</v>
      </c>
      <c r="AE1447" s="4" t="s">
        <v>2934</v>
      </c>
      <c r="AF1447" s="4" t="s">
        <v>2934</v>
      </c>
      <c r="AG1447" s="4" t="s">
        <v>2934</v>
      </c>
      <c r="AH1447" s="4" t="s">
        <v>2934</v>
      </c>
      <c r="AI1447" s="4" t="s">
        <v>2934</v>
      </c>
      <c r="AJ1447" s="4" t="s">
        <v>2934</v>
      </c>
    </row>
    <row r="1448" spans="1:36" x14ac:dyDescent="0.3">
      <c r="A1448" s="1" t="s">
        <v>1442</v>
      </c>
      <c r="B1448" s="2">
        <v>100481588</v>
      </c>
      <c r="C1448" s="3" t="s">
        <v>2940</v>
      </c>
      <c r="D1448" s="4">
        <v>2058.7170000000001</v>
      </c>
      <c r="E1448" s="3" t="s">
        <v>2930</v>
      </c>
      <c r="F1448" s="3" t="s">
        <v>2953</v>
      </c>
      <c r="G1448" s="3" t="s">
        <v>2954</v>
      </c>
      <c r="H1448" s="3" t="s">
        <v>2955</v>
      </c>
      <c r="I1448" s="3"/>
      <c r="J1448" s="4">
        <v>24.567079</v>
      </c>
      <c r="K1448" s="4">
        <v>3.8882720000000002</v>
      </c>
      <c r="L1448" s="4">
        <v>1.0497069999999999</v>
      </c>
      <c r="M1448" s="4">
        <v>-2.6037789999999998</v>
      </c>
      <c r="N1448" s="4" t="s">
        <v>2934</v>
      </c>
      <c r="O1448" s="4" t="s">
        <v>2934</v>
      </c>
      <c r="P1448" s="4" t="s">
        <v>2934</v>
      </c>
      <c r="Q1448" s="4" t="s">
        <v>2934</v>
      </c>
      <c r="R1448" s="4" t="s">
        <v>2934</v>
      </c>
      <c r="S1448" s="3" t="s">
        <v>5185</v>
      </c>
      <c r="T1448" s="4">
        <v>65.52</v>
      </c>
      <c r="U1448" s="4">
        <v>2058.7170000000001</v>
      </c>
      <c r="V1448" s="10" t="s">
        <v>2934</v>
      </c>
      <c r="W1448" s="4">
        <v>1.28196150320807</v>
      </c>
      <c r="X1448" s="4">
        <v>67.63</v>
      </c>
      <c r="Y1448" s="4">
        <v>51.45</v>
      </c>
      <c r="Z1448" s="4" t="s">
        <v>2934</v>
      </c>
      <c r="AA1448" s="10" t="s">
        <v>2934</v>
      </c>
      <c r="AB1448" s="10" t="s">
        <v>2934</v>
      </c>
      <c r="AC1448" s="4" t="s">
        <v>2934</v>
      </c>
      <c r="AD1448" s="4" t="s">
        <v>2934</v>
      </c>
      <c r="AE1448" s="4" t="s">
        <v>2934</v>
      </c>
      <c r="AF1448" s="4" t="s">
        <v>2934</v>
      </c>
      <c r="AG1448" s="4" t="s">
        <v>2934</v>
      </c>
      <c r="AH1448" s="4" t="s">
        <v>2934</v>
      </c>
      <c r="AI1448" s="4" t="s">
        <v>2934</v>
      </c>
      <c r="AJ1448" s="4" t="s">
        <v>2934</v>
      </c>
    </row>
    <row r="1449" spans="1:36" x14ac:dyDescent="0.3">
      <c r="A1449" s="1" t="s">
        <v>1443</v>
      </c>
      <c r="B1449" s="2">
        <v>5727026</v>
      </c>
      <c r="C1449" s="3" t="s">
        <v>2940</v>
      </c>
      <c r="D1449" s="4">
        <v>14714.084999999999</v>
      </c>
      <c r="E1449" s="3" t="s">
        <v>2930</v>
      </c>
      <c r="F1449" s="3" t="s">
        <v>2953</v>
      </c>
      <c r="G1449" s="3" t="s">
        <v>2954</v>
      </c>
      <c r="H1449" s="3" t="s">
        <v>2955</v>
      </c>
      <c r="I1449" s="3"/>
      <c r="J1449" s="4">
        <v>1.3448610000000001</v>
      </c>
      <c r="K1449" s="4">
        <v>-5.4659500000000003</v>
      </c>
      <c r="L1449" s="4">
        <v>-2.1638329999999999</v>
      </c>
      <c r="M1449" s="4">
        <v>-1.4325760000000001</v>
      </c>
      <c r="N1449" s="5">
        <v>11.251333000000001</v>
      </c>
      <c r="O1449" s="4" t="s">
        <v>2934</v>
      </c>
      <c r="P1449" s="4">
        <v>0.98453999999999997</v>
      </c>
      <c r="Q1449" s="4" t="s">
        <v>2934</v>
      </c>
      <c r="R1449" s="4" t="s">
        <v>2934</v>
      </c>
      <c r="S1449" s="3" t="s">
        <v>5186</v>
      </c>
      <c r="T1449" s="4">
        <v>31.65</v>
      </c>
      <c r="U1449" s="4">
        <v>14714.084999999999</v>
      </c>
      <c r="V1449" s="10">
        <v>14483.489879999999</v>
      </c>
      <c r="W1449" s="4">
        <v>6.6988815165876803</v>
      </c>
      <c r="X1449" s="4">
        <v>33.590000000000003</v>
      </c>
      <c r="Y1449" s="4">
        <v>30.56</v>
      </c>
      <c r="Z1449" s="5">
        <v>11.251333000000001</v>
      </c>
      <c r="AA1449" s="10" t="s">
        <v>2934</v>
      </c>
      <c r="AB1449" s="10" t="s">
        <v>2934</v>
      </c>
      <c r="AC1449" s="4">
        <v>15.598736000000001</v>
      </c>
      <c r="AD1449" s="4" t="s">
        <v>2934</v>
      </c>
      <c r="AE1449" s="4" t="s">
        <v>2934</v>
      </c>
      <c r="AF1449" s="4" t="s">
        <v>2934</v>
      </c>
      <c r="AG1449" s="4" t="s">
        <v>2934</v>
      </c>
      <c r="AH1449" s="4" t="s">
        <v>2934</v>
      </c>
      <c r="AI1449" s="4">
        <v>0.98453999999999997</v>
      </c>
      <c r="AJ1449" s="4">
        <v>0.98453999999999997</v>
      </c>
    </row>
    <row r="1450" spans="1:36" x14ac:dyDescent="0.3">
      <c r="A1450" s="1" t="s">
        <v>1444</v>
      </c>
      <c r="B1450" s="2">
        <v>5721870</v>
      </c>
      <c r="C1450" s="3" t="s">
        <v>2940</v>
      </c>
      <c r="D1450" s="4">
        <v>6502.75</v>
      </c>
      <c r="E1450" s="3" t="s">
        <v>2930</v>
      </c>
      <c r="F1450" s="3" t="s">
        <v>2953</v>
      </c>
      <c r="G1450" s="3" t="s">
        <v>2954</v>
      </c>
      <c r="H1450" s="3" t="s">
        <v>2955</v>
      </c>
      <c r="I1450" s="3"/>
      <c r="J1450" s="4">
        <v>9.1010519999999993</v>
      </c>
      <c r="K1450" s="4">
        <v>-1.5037050000000001</v>
      </c>
      <c r="L1450" s="4">
        <v>-4.6922860000000002</v>
      </c>
      <c r="M1450" s="4">
        <v>-4.804951</v>
      </c>
      <c r="N1450" s="4">
        <v>4.615488</v>
      </c>
      <c r="O1450" s="4" t="s">
        <v>2934</v>
      </c>
      <c r="P1450" s="4">
        <v>0.98164300000000004</v>
      </c>
      <c r="Q1450" s="4" t="s">
        <v>2934</v>
      </c>
      <c r="R1450" s="4" t="s">
        <v>2934</v>
      </c>
      <c r="S1450" s="3" t="s">
        <v>5187</v>
      </c>
      <c r="T1450" s="4">
        <v>136.9</v>
      </c>
      <c r="U1450" s="4">
        <v>6502.75</v>
      </c>
      <c r="V1450" s="10">
        <v>6459.6936400000004</v>
      </c>
      <c r="W1450" s="4">
        <v>1.0251249086924801</v>
      </c>
      <c r="X1450" s="4">
        <v>152.05179999999999</v>
      </c>
      <c r="Y1450" s="5">
        <v>118.72</v>
      </c>
      <c r="Z1450" s="4">
        <v>4.615488</v>
      </c>
      <c r="AA1450" s="10" t="s">
        <v>2934</v>
      </c>
      <c r="AB1450" s="10" t="s">
        <v>2934</v>
      </c>
      <c r="AC1450" s="4">
        <v>84.786563999999998</v>
      </c>
      <c r="AD1450" s="4" t="s">
        <v>2934</v>
      </c>
      <c r="AE1450" s="4" t="s">
        <v>2934</v>
      </c>
      <c r="AF1450" s="4" t="s">
        <v>2934</v>
      </c>
      <c r="AG1450" s="4" t="s">
        <v>2934</v>
      </c>
      <c r="AH1450" s="4" t="s">
        <v>2934</v>
      </c>
      <c r="AI1450" s="4">
        <v>0.98164300000000004</v>
      </c>
      <c r="AJ1450" s="4">
        <v>0.98164300000000004</v>
      </c>
    </row>
    <row r="1451" spans="1:36" x14ac:dyDescent="0.3">
      <c r="A1451" s="1" t="s">
        <v>1445</v>
      </c>
      <c r="B1451" s="2">
        <v>5724456</v>
      </c>
      <c r="C1451" s="3" t="s">
        <v>2940</v>
      </c>
      <c r="D1451" s="4">
        <v>19802.52</v>
      </c>
      <c r="E1451" s="3" t="s">
        <v>2930</v>
      </c>
      <c r="F1451" s="3" t="s">
        <v>2953</v>
      </c>
      <c r="G1451" s="3" t="s">
        <v>2954</v>
      </c>
      <c r="H1451" s="3" t="s">
        <v>2955</v>
      </c>
      <c r="I1451" s="3"/>
      <c r="J1451" s="4">
        <v>12.523557</v>
      </c>
      <c r="K1451" s="4">
        <v>-2.8833359999999999</v>
      </c>
      <c r="L1451" s="4">
        <v>-5.4964029999999999</v>
      </c>
      <c r="M1451" s="4">
        <v>-4.0887849999999997</v>
      </c>
      <c r="N1451" s="4">
        <v>22.527868000000002</v>
      </c>
      <c r="O1451" s="4" t="s">
        <v>2934</v>
      </c>
      <c r="P1451" s="4">
        <v>1.1000939999999999</v>
      </c>
      <c r="Q1451" s="4" t="s">
        <v>2934</v>
      </c>
      <c r="R1451" s="4" t="s">
        <v>2934</v>
      </c>
      <c r="S1451" s="3" t="s">
        <v>5188</v>
      </c>
      <c r="T1451" s="5">
        <v>131.36000000000001</v>
      </c>
      <c r="U1451" s="4">
        <v>19802.52</v>
      </c>
      <c r="V1451" s="10">
        <v>19737.804629999999</v>
      </c>
      <c r="W1451" s="4">
        <v>4.0086327649208302</v>
      </c>
      <c r="X1451" s="4">
        <v>144.09</v>
      </c>
      <c r="Y1451" s="4">
        <v>112.42</v>
      </c>
      <c r="Z1451" s="4">
        <v>22.527868000000002</v>
      </c>
      <c r="AA1451" s="10" t="s">
        <v>2934</v>
      </c>
      <c r="AB1451" s="10" t="s">
        <v>2934</v>
      </c>
      <c r="AC1451" s="4">
        <v>23.735247000000001</v>
      </c>
      <c r="AD1451" s="4" t="s">
        <v>2934</v>
      </c>
      <c r="AE1451" s="4" t="s">
        <v>2934</v>
      </c>
      <c r="AF1451" s="4" t="s">
        <v>2934</v>
      </c>
      <c r="AG1451" s="4" t="s">
        <v>2934</v>
      </c>
      <c r="AH1451" s="4" t="s">
        <v>2934</v>
      </c>
      <c r="AI1451" s="4">
        <v>1.1000939999999999</v>
      </c>
      <c r="AJ1451" s="4">
        <v>1.1000939999999999</v>
      </c>
    </row>
    <row r="1452" spans="1:36" x14ac:dyDescent="0.3">
      <c r="A1452" s="1" t="s">
        <v>1446</v>
      </c>
      <c r="B1452" s="2">
        <v>5721832</v>
      </c>
      <c r="C1452" s="3" t="s">
        <v>2940</v>
      </c>
      <c r="D1452" s="4">
        <v>13855.89</v>
      </c>
      <c r="E1452" s="3" t="s">
        <v>2930</v>
      </c>
      <c r="F1452" s="3" t="s">
        <v>2953</v>
      </c>
      <c r="G1452" s="3" t="s">
        <v>2954</v>
      </c>
      <c r="H1452" s="3" t="s">
        <v>2955</v>
      </c>
      <c r="I1452" s="3"/>
      <c r="J1452" s="4">
        <v>13.084982</v>
      </c>
      <c r="K1452" s="4">
        <v>-3.9567220000000001</v>
      </c>
      <c r="L1452" s="4">
        <v>0.99196099999999998</v>
      </c>
      <c r="M1452" s="4">
        <v>-3.7975819999999998</v>
      </c>
      <c r="N1452" s="4">
        <v>4.1022800000000004</v>
      </c>
      <c r="O1452" s="4" t="s">
        <v>2934</v>
      </c>
      <c r="P1452" s="4">
        <v>1.3596550000000001</v>
      </c>
      <c r="Q1452" s="4" t="s">
        <v>2934</v>
      </c>
      <c r="R1452" s="4" t="s">
        <v>2934</v>
      </c>
      <c r="S1452" s="3" t="s">
        <v>5189</v>
      </c>
      <c r="T1452" s="4">
        <v>214.82</v>
      </c>
      <c r="U1452" s="4">
        <v>13855.89</v>
      </c>
      <c r="V1452" s="10">
        <v>13829.743560000001</v>
      </c>
      <c r="W1452" s="4">
        <v>0.66628805511591105</v>
      </c>
      <c r="X1452" s="4">
        <v>267.24</v>
      </c>
      <c r="Y1452" s="4">
        <v>177.88</v>
      </c>
      <c r="Z1452" s="4">
        <v>4.1022800000000004</v>
      </c>
      <c r="AA1452" s="10" t="s">
        <v>2934</v>
      </c>
      <c r="AB1452" s="10" t="s">
        <v>2934</v>
      </c>
      <c r="AC1452" s="4">
        <v>132.90166600000001</v>
      </c>
      <c r="AD1452" s="4" t="s">
        <v>2934</v>
      </c>
      <c r="AE1452" s="4" t="s">
        <v>2934</v>
      </c>
      <c r="AF1452" s="4" t="s">
        <v>2934</v>
      </c>
      <c r="AG1452" s="4" t="s">
        <v>2934</v>
      </c>
      <c r="AH1452" s="4" t="s">
        <v>2934</v>
      </c>
      <c r="AI1452" s="4">
        <v>1.3596550000000001</v>
      </c>
      <c r="AJ1452" s="4">
        <v>1.3596550000000001</v>
      </c>
    </row>
    <row r="1453" spans="1:36" x14ac:dyDescent="0.3">
      <c r="A1453" s="1" t="s">
        <v>1447</v>
      </c>
      <c r="B1453" s="2">
        <v>5726665</v>
      </c>
      <c r="C1453" s="3" t="s">
        <v>2940</v>
      </c>
      <c r="D1453" s="4">
        <v>18412.014500000001</v>
      </c>
      <c r="E1453" s="3" t="s">
        <v>2930</v>
      </c>
      <c r="F1453" s="3" t="s">
        <v>2953</v>
      </c>
      <c r="G1453" s="3" t="s">
        <v>2954</v>
      </c>
      <c r="H1453" s="3" t="s">
        <v>2955</v>
      </c>
      <c r="I1453" s="3"/>
      <c r="J1453" s="4">
        <v>-3.1815000000000003E-2</v>
      </c>
      <c r="K1453" s="4">
        <v>-0.50212599999999996</v>
      </c>
      <c r="L1453" s="4">
        <v>-0.35788700000000001</v>
      </c>
      <c r="M1453" s="4">
        <v>-0.294651</v>
      </c>
      <c r="N1453" s="4" t="s">
        <v>2934</v>
      </c>
      <c r="O1453" s="4" t="s">
        <v>2934</v>
      </c>
      <c r="P1453" s="4" t="s">
        <v>2934</v>
      </c>
      <c r="Q1453" s="4" t="s">
        <v>2934</v>
      </c>
      <c r="R1453" s="4" t="s">
        <v>2934</v>
      </c>
      <c r="S1453" s="3" t="s">
        <v>5190</v>
      </c>
      <c r="T1453" s="4">
        <v>109.97499999999999</v>
      </c>
      <c r="U1453" s="4">
        <v>18412.014500000001</v>
      </c>
      <c r="V1453" s="10" t="s">
        <v>2934</v>
      </c>
      <c r="W1453" s="4">
        <v>4.6570584223687197</v>
      </c>
      <c r="X1453" s="4">
        <v>110.64</v>
      </c>
      <c r="Y1453" s="4">
        <v>109.91</v>
      </c>
      <c r="Z1453" s="4" t="s">
        <v>2934</v>
      </c>
      <c r="AA1453" s="10" t="s">
        <v>2934</v>
      </c>
      <c r="AB1453" s="10" t="s">
        <v>2934</v>
      </c>
      <c r="AC1453" s="4" t="s">
        <v>2934</v>
      </c>
      <c r="AD1453" s="4" t="s">
        <v>2934</v>
      </c>
      <c r="AE1453" s="4" t="s">
        <v>2934</v>
      </c>
      <c r="AF1453" s="4" t="s">
        <v>2934</v>
      </c>
      <c r="AG1453" s="4" t="s">
        <v>2934</v>
      </c>
      <c r="AH1453" s="4" t="s">
        <v>2934</v>
      </c>
      <c r="AI1453" s="4" t="s">
        <v>2934</v>
      </c>
      <c r="AJ1453" s="4" t="s">
        <v>2934</v>
      </c>
    </row>
    <row r="1454" spans="1:36" x14ac:dyDescent="0.3">
      <c r="A1454" s="1" t="s">
        <v>1448</v>
      </c>
      <c r="B1454" s="2">
        <v>5736263</v>
      </c>
      <c r="C1454" s="3" t="s">
        <v>2940</v>
      </c>
      <c r="D1454" s="4">
        <v>660.21199999999999</v>
      </c>
      <c r="E1454" s="3" t="s">
        <v>2930</v>
      </c>
      <c r="F1454" s="3" t="s">
        <v>2953</v>
      </c>
      <c r="G1454" s="3" t="s">
        <v>2954</v>
      </c>
      <c r="H1454" s="3" t="s">
        <v>2955</v>
      </c>
      <c r="I1454" s="3"/>
      <c r="J1454" s="4">
        <v>-2.052092</v>
      </c>
      <c r="K1454" s="4">
        <v>-4.5751629999999999</v>
      </c>
      <c r="L1454" s="4">
        <v>-5.013395</v>
      </c>
      <c r="M1454" s="4">
        <v>-6.0204469999999999</v>
      </c>
      <c r="N1454" s="4" t="s">
        <v>2934</v>
      </c>
      <c r="O1454" s="4" t="s">
        <v>2934</v>
      </c>
      <c r="P1454" s="4" t="s">
        <v>2934</v>
      </c>
      <c r="Q1454" s="4" t="s">
        <v>2934</v>
      </c>
      <c r="R1454" s="4" t="s">
        <v>2934</v>
      </c>
      <c r="S1454" s="3" t="s">
        <v>5191</v>
      </c>
      <c r="T1454" s="4">
        <v>24.82</v>
      </c>
      <c r="U1454" s="4">
        <v>660.21199999999999</v>
      </c>
      <c r="V1454" s="10" t="s">
        <v>2934</v>
      </c>
      <c r="W1454" s="4">
        <v>4.9964383561643801</v>
      </c>
      <c r="X1454" s="4">
        <v>28.22</v>
      </c>
      <c r="Y1454" s="4">
        <v>24.14</v>
      </c>
      <c r="Z1454" s="4" t="s">
        <v>2934</v>
      </c>
      <c r="AA1454" s="10" t="s">
        <v>2934</v>
      </c>
      <c r="AB1454" s="10" t="s">
        <v>2934</v>
      </c>
      <c r="AC1454" s="4" t="s">
        <v>2934</v>
      </c>
      <c r="AD1454" s="4" t="s">
        <v>2934</v>
      </c>
      <c r="AE1454" s="4" t="s">
        <v>2934</v>
      </c>
      <c r="AF1454" s="4" t="s">
        <v>2934</v>
      </c>
      <c r="AG1454" s="4" t="s">
        <v>2934</v>
      </c>
      <c r="AH1454" s="4" t="s">
        <v>2934</v>
      </c>
      <c r="AI1454" s="4" t="s">
        <v>2934</v>
      </c>
      <c r="AJ1454" s="4" t="s">
        <v>2934</v>
      </c>
    </row>
    <row r="1455" spans="1:36" x14ac:dyDescent="0.3">
      <c r="A1455" s="1" t="s">
        <v>1449</v>
      </c>
      <c r="B1455" s="2">
        <v>5738195</v>
      </c>
      <c r="C1455" s="3" t="s">
        <v>2940</v>
      </c>
      <c r="D1455" s="4">
        <v>4310.3280000000004</v>
      </c>
      <c r="E1455" s="3" t="s">
        <v>2930</v>
      </c>
      <c r="F1455" s="3" t="s">
        <v>2953</v>
      </c>
      <c r="G1455" s="3" t="s">
        <v>2954</v>
      </c>
      <c r="H1455" s="3" t="s">
        <v>2955</v>
      </c>
      <c r="I1455" s="3"/>
      <c r="J1455" s="4">
        <v>7.9233229999999999</v>
      </c>
      <c r="K1455" s="4">
        <v>-3.0703010000000002</v>
      </c>
      <c r="L1455" s="4">
        <v>-2.3134760000000001</v>
      </c>
      <c r="M1455" s="4">
        <v>-3.7880950000000002</v>
      </c>
      <c r="N1455" s="4" t="s">
        <v>2934</v>
      </c>
      <c r="O1455" s="4" t="s">
        <v>2934</v>
      </c>
      <c r="P1455" s="4" t="s">
        <v>2934</v>
      </c>
      <c r="Q1455" s="4" t="s">
        <v>2934</v>
      </c>
      <c r="R1455" s="4" t="s">
        <v>2934</v>
      </c>
      <c r="S1455" s="3" t="s">
        <v>5192</v>
      </c>
      <c r="T1455" s="4">
        <v>33.78</v>
      </c>
      <c r="U1455" s="4">
        <v>4310.3280000000004</v>
      </c>
      <c r="V1455" s="10" t="s">
        <v>2934</v>
      </c>
      <c r="W1455" s="4">
        <v>3.14616933096507</v>
      </c>
      <c r="X1455" s="4">
        <v>37.72</v>
      </c>
      <c r="Y1455" s="4">
        <v>29.777999999999999</v>
      </c>
      <c r="Z1455" s="4" t="s">
        <v>2934</v>
      </c>
      <c r="AA1455" s="10" t="s">
        <v>2934</v>
      </c>
      <c r="AB1455" s="10" t="s">
        <v>2934</v>
      </c>
      <c r="AC1455" s="4" t="s">
        <v>2934</v>
      </c>
      <c r="AD1455" s="4" t="s">
        <v>2934</v>
      </c>
      <c r="AE1455" s="4" t="s">
        <v>2934</v>
      </c>
      <c r="AF1455" s="4" t="s">
        <v>2934</v>
      </c>
      <c r="AG1455" s="4" t="s">
        <v>2934</v>
      </c>
      <c r="AH1455" s="4" t="s">
        <v>2934</v>
      </c>
      <c r="AI1455" s="4" t="s">
        <v>2934</v>
      </c>
      <c r="AJ1455" s="4" t="s">
        <v>2934</v>
      </c>
    </row>
    <row r="1456" spans="1:36" x14ac:dyDescent="0.3">
      <c r="A1456" s="1" t="s">
        <v>1450</v>
      </c>
      <c r="B1456" s="2">
        <v>6975730</v>
      </c>
      <c r="C1456" s="3" t="s">
        <v>2940</v>
      </c>
      <c r="D1456" s="4">
        <v>15467.273999999999</v>
      </c>
      <c r="E1456" s="3" t="s">
        <v>2930</v>
      </c>
      <c r="F1456" s="3" t="s">
        <v>2953</v>
      </c>
      <c r="G1456" s="3" t="s">
        <v>2954</v>
      </c>
      <c r="H1456" s="3" t="s">
        <v>2955</v>
      </c>
      <c r="I1456" s="3"/>
      <c r="J1456" s="4">
        <v>2.809917</v>
      </c>
      <c r="K1456" s="4">
        <v>-8.1391530000000003</v>
      </c>
      <c r="L1456" s="4">
        <v>-3.115265</v>
      </c>
      <c r="M1456" s="4">
        <v>-4.5198700000000001</v>
      </c>
      <c r="N1456" s="4" t="s">
        <v>2934</v>
      </c>
      <c r="O1456" s="4" t="s">
        <v>2934</v>
      </c>
      <c r="P1456" s="4" t="s">
        <v>2934</v>
      </c>
      <c r="Q1456" s="4" t="s">
        <v>2934</v>
      </c>
      <c r="R1456" s="4" t="s">
        <v>2934</v>
      </c>
      <c r="S1456" s="3" t="s">
        <v>5193</v>
      </c>
      <c r="T1456" s="4">
        <v>55.98</v>
      </c>
      <c r="U1456" s="4">
        <v>15467.273999999999</v>
      </c>
      <c r="V1456" s="10" t="s">
        <v>2934</v>
      </c>
      <c r="W1456" s="4">
        <v>1.7542157913540599</v>
      </c>
      <c r="X1456" s="4">
        <v>63.25</v>
      </c>
      <c r="Y1456" s="4">
        <v>52.43</v>
      </c>
      <c r="Z1456" s="4" t="s">
        <v>2934</v>
      </c>
      <c r="AA1456" s="10" t="s">
        <v>2934</v>
      </c>
      <c r="AB1456" s="10" t="s">
        <v>2934</v>
      </c>
      <c r="AC1456" s="4" t="s">
        <v>2934</v>
      </c>
      <c r="AD1456" s="4" t="s">
        <v>2934</v>
      </c>
      <c r="AE1456" s="4" t="s">
        <v>2934</v>
      </c>
      <c r="AF1456" s="4" t="s">
        <v>2934</v>
      </c>
      <c r="AG1456" s="4" t="s">
        <v>2934</v>
      </c>
      <c r="AH1456" s="4" t="s">
        <v>2934</v>
      </c>
      <c r="AI1456" s="4" t="s">
        <v>2934</v>
      </c>
      <c r="AJ1456" s="4" t="s">
        <v>2934</v>
      </c>
    </row>
    <row r="1457" spans="1:36" x14ac:dyDescent="0.3">
      <c r="A1457" s="1" t="s">
        <v>1451</v>
      </c>
      <c r="B1457" s="2">
        <v>5732862</v>
      </c>
      <c r="C1457" s="3" t="s">
        <v>2940</v>
      </c>
      <c r="D1457" s="4">
        <v>765.14</v>
      </c>
      <c r="E1457" s="3" t="s">
        <v>2930</v>
      </c>
      <c r="F1457" s="3" t="s">
        <v>2953</v>
      </c>
      <c r="G1457" s="3" t="s">
        <v>2954</v>
      </c>
      <c r="H1457" s="3" t="s">
        <v>2955</v>
      </c>
      <c r="I1457" s="3"/>
      <c r="J1457" s="4">
        <v>13.790355</v>
      </c>
      <c r="K1457" s="4">
        <v>-15.394873</v>
      </c>
      <c r="L1457" s="4">
        <v>-7.6051780000000004</v>
      </c>
      <c r="M1457" s="4">
        <v>-5.6510249999999997</v>
      </c>
      <c r="N1457" s="4" t="s">
        <v>2934</v>
      </c>
      <c r="O1457" s="4" t="s">
        <v>2934</v>
      </c>
      <c r="P1457" s="4" t="s">
        <v>2934</v>
      </c>
      <c r="Q1457" s="4" t="s">
        <v>2934</v>
      </c>
      <c r="R1457" s="4" t="s">
        <v>2934</v>
      </c>
      <c r="S1457" s="3" t="s">
        <v>5194</v>
      </c>
      <c r="T1457" s="4">
        <v>28.55</v>
      </c>
      <c r="U1457" s="4">
        <v>765.14</v>
      </c>
      <c r="V1457" s="10" t="s">
        <v>2934</v>
      </c>
      <c r="W1457" s="4">
        <v>1.5134360770577899</v>
      </c>
      <c r="X1457" s="4">
        <v>36.499899999999997</v>
      </c>
      <c r="Y1457" s="4">
        <v>20.18</v>
      </c>
      <c r="Z1457" s="4" t="s">
        <v>2934</v>
      </c>
      <c r="AA1457" s="10" t="s">
        <v>2934</v>
      </c>
      <c r="AB1457" s="10" t="s">
        <v>2934</v>
      </c>
      <c r="AC1457" s="4" t="s">
        <v>2934</v>
      </c>
      <c r="AD1457" s="4" t="s">
        <v>2934</v>
      </c>
      <c r="AE1457" s="4" t="s">
        <v>2934</v>
      </c>
      <c r="AF1457" s="4" t="s">
        <v>2934</v>
      </c>
      <c r="AG1457" s="4" t="s">
        <v>2934</v>
      </c>
      <c r="AH1457" s="4" t="s">
        <v>2934</v>
      </c>
      <c r="AI1457" s="4" t="s">
        <v>2934</v>
      </c>
      <c r="AJ1457" s="4" t="s">
        <v>2934</v>
      </c>
    </row>
    <row r="1458" spans="1:36" x14ac:dyDescent="0.3">
      <c r="A1458" s="1" t="s">
        <v>1452</v>
      </c>
      <c r="B1458" s="2">
        <v>4092673</v>
      </c>
      <c r="C1458" s="3" t="s">
        <v>2919</v>
      </c>
      <c r="D1458" s="4">
        <v>4915.6649213999999</v>
      </c>
      <c r="E1458" s="3" t="s">
        <v>2945</v>
      </c>
      <c r="F1458" s="3" t="s">
        <v>3021</v>
      </c>
      <c r="G1458" s="3" t="s">
        <v>3027</v>
      </c>
      <c r="H1458" s="3" t="s">
        <v>3028</v>
      </c>
      <c r="I1458" s="3" t="s">
        <v>3526</v>
      </c>
      <c r="J1458" s="4">
        <v>44.973404000000002</v>
      </c>
      <c r="K1458" s="4">
        <v>1.6787909999999999</v>
      </c>
      <c r="L1458" s="4">
        <v>-4.4606079999999997</v>
      </c>
      <c r="M1458" s="4">
        <v>-2.6085400000000001</v>
      </c>
      <c r="N1458" s="4">
        <v>22.390635</v>
      </c>
      <c r="O1458" s="4">
        <v>28.047336999999999</v>
      </c>
      <c r="P1458" s="4">
        <v>3.6398239999999999</v>
      </c>
      <c r="Q1458" s="4">
        <v>15.695695000000001</v>
      </c>
      <c r="R1458" s="4">
        <v>29.037224999999999</v>
      </c>
      <c r="S1458" s="3" t="s">
        <v>5195</v>
      </c>
      <c r="T1458" s="4">
        <v>109.02</v>
      </c>
      <c r="U1458" s="4">
        <v>4915.6649213999999</v>
      </c>
      <c r="V1458" s="10">
        <v>5223.2959209999999</v>
      </c>
      <c r="W1458" s="4">
        <v>0</v>
      </c>
      <c r="X1458" s="4">
        <v>124.9012</v>
      </c>
      <c r="Y1458" s="4">
        <v>67.208399999999997</v>
      </c>
      <c r="Z1458" s="4">
        <v>22.390635</v>
      </c>
      <c r="AA1458" s="10">
        <v>23.5759698974</v>
      </c>
      <c r="AB1458" s="10">
        <v>20.548874731400002</v>
      </c>
      <c r="AC1458" s="4">
        <v>2.1717170000000001</v>
      </c>
      <c r="AD1458" s="4">
        <v>2.1759498968325999</v>
      </c>
      <c r="AE1458" s="4">
        <v>2.1472907964861001</v>
      </c>
      <c r="AF1458" s="4">
        <v>15.695695000000001</v>
      </c>
      <c r="AG1458" s="4">
        <v>16.9930646360297</v>
      </c>
      <c r="AH1458" s="4">
        <v>16.653781694395501</v>
      </c>
      <c r="AI1458" s="4">
        <v>3.6398239999999999</v>
      </c>
      <c r="AJ1458" s="4">
        <v>21.656734</v>
      </c>
    </row>
    <row r="1459" spans="1:36" x14ac:dyDescent="0.3">
      <c r="A1459" s="1" t="s">
        <v>1453</v>
      </c>
      <c r="B1459" s="2">
        <v>4022445</v>
      </c>
      <c r="C1459" s="3" t="s">
        <v>2935</v>
      </c>
      <c r="D1459" s="4">
        <v>11709.92</v>
      </c>
      <c r="E1459" s="3" t="s">
        <v>2936</v>
      </c>
      <c r="F1459" s="3" t="s">
        <v>2937</v>
      </c>
      <c r="G1459" s="3" t="s">
        <v>3044</v>
      </c>
      <c r="H1459" s="3" t="s">
        <v>3066</v>
      </c>
      <c r="I1459" s="3" t="s">
        <v>3450</v>
      </c>
      <c r="J1459" s="4">
        <v>20.688786</v>
      </c>
      <c r="K1459" s="4">
        <v>-0.57435499999999995</v>
      </c>
      <c r="L1459" s="4">
        <v>-5.5978979999999998</v>
      </c>
      <c r="M1459" s="4">
        <v>-4.6582610000000004</v>
      </c>
      <c r="N1459" s="4">
        <v>24.522956000000001</v>
      </c>
      <c r="O1459" s="4">
        <v>30.760009</v>
      </c>
      <c r="P1459" s="4">
        <v>4.2593310000000004</v>
      </c>
      <c r="Q1459" s="4">
        <v>16.149263999999999</v>
      </c>
      <c r="R1459" s="4">
        <v>39.297302999999999</v>
      </c>
      <c r="S1459" s="3" t="s">
        <v>5196</v>
      </c>
      <c r="T1459" s="4">
        <v>143.68</v>
      </c>
      <c r="U1459" s="4">
        <v>11709.92</v>
      </c>
      <c r="V1459" s="10">
        <v>12184.62</v>
      </c>
      <c r="W1459" s="4">
        <v>0.888084632516704</v>
      </c>
      <c r="X1459" s="4">
        <v>161.13</v>
      </c>
      <c r="Y1459" s="5">
        <v>113.7</v>
      </c>
      <c r="Z1459" s="4">
        <v>24.581693999999999</v>
      </c>
      <c r="AA1459" s="10">
        <v>22.724828393300001</v>
      </c>
      <c r="AB1459" s="10">
        <v>24.592296422</v>
      </c>
      <c r="AC1459" s="4">
        <v>3.450952</v>
      </c>
      <c r="AD1459" s="4">
        <v>3.1680986000233999</v>
      </c>
      <c r="AE1459" s="4">
        <v>3.3543036383368001</v>
      </c>
      <c r="AF1459" s="4">
        <v>16.149263999999999</v>
      </c>
      <c r="AG1459" s="4">
        <v>14.4927325927159</v>
      </c>
      <c r="AH1459" s="4">
        <v>15.5635827629063</v>
      </c>
      <c r="AI1459" s="4">
        <v>4.2593310000000004</v>
      </c>
      <c r="AJ1459" s="4">
        <v>14.976027</v>
      </c>
    </row>
    <row r="1460" spans="1:36" x14ac:dyDescent="0.3">
      <c r="A1460" s="1" t="s">
        <v>1454</v>
      </c>
      <c r="B1460" s="2">
        <v>4970301</v>
      </c>
      <c r="C1460" s="3" t="s">
        <v>2919</v>
      </c>
      <c r="D1460" s="4">
        <v>594.02229880000004</v>
      </c>
      <c r="E1460" s="3" t="s">
        <v>2945</v>
      </c>
      <c r="F1460" s="3" t="s">
        <v>3021</v>
      </c>
      <c r="G1460" s="3" t="s">
        <v>3022</v>
      </c>
      <c r="H1460" s="3" t="s">
        <v>3022</v>
      </c>
      <c r="I1460" s="3" t="s">
        <v>3160</v>
      </c>
      <c r="J1460" s="4">
        <v>10.022107999999999</v>
      </c>
      <c r="K1460" s="4">
        <v>12.340104999999999</v>
      </c>
      <c r="L1460" s="4">
        <v>9.5377840000000003</v>
      </c>
      <c r="M1460" s="4">
        <v>-2.6410170000000002</v>
      </c>
      <c r="N1460" s="4">
        <v>11.431853</v>
      </c>
      <c r="O1460" s="4">
        <v>9.8515339999999991</v>
      </c>
      <c r="P1460" s="4">
        <v>3.2467109999999999</v>
      </c>
      <c r="Q1460" s="4">
        <v>5.7084000000000001</v>
      </c>
      <c r="R1460" s="4">
        <v>9.6716940000000005</v>
      </c>
      <c r="S1460" s="3" t="s">
        <v>5197</v>
      </c>
      <c r="T1460" s="4">
        <v>29.86</v>
      </c>
      <c r="U1460" s="4">
        <v>594.02229880000004</v>
      </c>
      <c r="V1460" s="10">
        <v>536.14429800000005</v>
      </c>
      <c r="W1460" s="4">
        <v>5.2243804420629596</v>
      </c>
      <c r="X1460" s="4">
        <v>31.64</v>
      </c>
      <c r="Y1460" s="4">
        <v>24.12</v>
      </c>
      <c r="Z1460" s="4">
        <v>11.431853</v>
      </c>
      <c r="AA1460" s="11">
        <v>10.971890501500001</v>
      </c>
      <c r="AB1460" s="10">
        <v>11.2806951265</v>
      </c>
      <c r="AC1460" s="4">
        <v>1.618881</v>
      </c>
      <c r="AD1460" s="4">
        <v>1.5302755981025</v>
      </c>
      <c r="AE1460" s="4">
        <v>1.5995330918768</v>
      </c>
      <c r="AF1460" s="4">
        <v>5.7084000000000001</v>
      </c>
      <c r="AG1460" s="4">
        <v>5.7777283043266996</v>
      </c>
      <c r="AH1460" s="4">
        <v>5.8689292962464004</v>
      </c>
      <c r="AI1460" s="4">
        <v>3.2467109999999999</v>
      </c>
      <c r="AJ1460" s="4">
        <v>4.4138950000000001</v>
      </c>
    </row>
    <row r="1461" spans="1:36" x14ac:dyDescent="0.3">
      <c r="A1461" s="1" t="s">
        <v>1455</v>
      </c>
      <c r="B1461" s="2">
        <v>4434479</v>
      </c>
      <c r="C1461" s="3" t="s">
        <v>2970</v>
      </c>
      <c r="D1461" s="4">
        <v>870.89855736000004</v>
      </c>
      <c r="E1461" s="3" t="s">
        <v>3031</v>
      </c>
      <c r="F1461" s="3" t="s">
        <v>3031</v>
      </c>
      <c r="G1461" s="3" t="s">
        <v>3051</v>
      </c>
      <c r="H1461" s="3" t="s">
        <v>3270</v>
      </c>
      <c r="I1461" s="3" t="s">
        <v>3527</v>
      </c>
      <c r="J1461" s="4">
        <v>-30.945558999999999</v>
      </c>
      <c r="K1461" s="4">
        <v>0.13850399999999999</v>
      </c>
      <c r="L1461" s="4">
        <v>-20.374448999999998</v>
      </c>
      <c r="M1461" s="4">
        <v>-6.1038959999999998</v>
      </c>
      <c r="N1461" s="4" t="s">
        <v>2924</v>
      </c>
      <c r="O1461" s="4" t="s">
        <v>2924</v>
      </c>
      <c r="P1461" s="4">
        <v>3.4826589999999999</v>
      </c>
      <c r="Q1461" s="4" t="s">
        <v>2924</v>
      </c>
      <c r="R1461" s="4" t="s">
        <v>2924</v>
      </c>
      <c r="S1461" s="3" t="s">
        <v>5198</v>
      </c>
      <c r="T1461" s="4">
        <v>7.23</v>
      </c>
      <c r="U1461" s="4">
        <v>870.89855736000004</v>
      </c>
      <c r="V1461" s="10">
        <v>885.14855699999998</v>
      </c>
      <c r="W1461" s="4">
        <v>0</v>
      </c>
      <c r="X1461" s="4">
        <v>12.98</v>
      </c>
      <c r="Y1461" s="4">
        <v>6.31</v>
      </c>
      <c r="Z1461" s="4" t="s">
        <v>2924</v>
      </c>
      <c r="AA1461" s="10" t="s">
        <v>2924</v>
      </c>
      <c r="AB1461" s="10" t="s">
        <v>2924</v>
      </c>
      <c r="AC1461" s="4">
        <v>273.19399900000002</v>
      </c>
      <c r="AD1461" s="4" t="s">
        <v>2924</v>
      </c>
      <c r="AE1461" s="4" t="s">
        <v>2924</v>
      </c>
      <c r="AF1461" s="4" t="s">
        <v>2924</v>
      </c>
      <c r="AG1461" s="4" t="s">
        <v>2924</v>
      </c>
      <c r="AH1461" s="4" t="s">
        <v>2924</v>
      </c>
      <c r="AI1461" s="4">
        <v>3.4826589999999999</v>
      </c>
      <c r="AJ1461" s="4">
        <v>3.4826589999999999</v>
      </c>
    </row>
    <row r="1462" spans="1:36" x14ac:dyDescent="0.3">
      <c r="A1462" s="1" t="s">
        <v>1456</v>
      </c>
      <c r="B1462" s="2">
        <v>4911217</v>
      </c>
      <c r="C1462" s="3" t="s">
        <v>2919</v>
      </c>
      <c r="D1462" s="4">
        <v>3119.0824370700002</v>
      </c>
      <c r="E1462" s="3" t="s">
        <v>3006</v>
      </c>
      <c r="F1462" s="3" t="s">
        <v>3007</v>
      </c>
      <c r="G1462" s="3" t="s">
        <v>3008</v>
      </c>
      <c r="H1462" s="3" t="s">
        <v>3009</v>
      </c>
      <c r="I1462" s="3" t="s">
        <v>3528</v>
      </c>
      <c r="J1462" s="4">
        <v>-4.5367829999999998</v>
      </c>
      <c r="K1462" s="4">
        <v>-4.7355580000000002</v>
      </c>
      <c r="L1462" s="4">
        <v>-2.986793</v>
      </c>
      <c r="M1462" s="4">
        <v>-4.6845239999999997</v>
      </c>
      <c r="N1462" s="4">
        <v>35.984270000000002</v>
      </c>
      <c r="O1462" s="4">
        <v>31.202259999999999</v>
      </c>
      <c r="P1462" s="4">
        <v>3.2562630000000001</v>
      </c>
      <c r="Q1462" s="4">
        <v>14.501612</v>
      </c>
      <c r="R1462" s="4">
        <v>40.005808000000002</v>
      </c>
      <c r="S1462" s="3" t="s">
        <v>5199</v>
      </c>
      <c r="T1462" s="4">
        <v>160.13</v>
      </c>
      <c r="U1462" s="4">
        <v>3119.0824370700002</v>
      </c>
      <c r="V1462" s="10">
        <v>3206.1904370000002</v>
      </c>
      <c r="W1462" s="4">
        <v>1.9484169112595999</v>
      </c>
      <c r="X1462" s="5">
        <v>180.8</v>
      </c>
      <c r="Y1462" s="4">
        <v>133.22999999999999</v>
      </c>
      <c r="Z1462" s="4">
        <v>35.984270000000002</v>
      </c>
      <c r="AA1462" s="10">
        <v>28.8522522522</v>
      </c>
      <c r="AB1462" s="10">
        <v>28.8522522522</v>
      </c>
      <c r="AC1462" s="4">
        <v>2.0359929999999999</v>
      </c>
      <c r="AD1462" s="4">
        <v>1.9643918675086001</v>
      </c>
      <c r="AE1462" s="4">
        <v>1.9643918675086001</v>
      </c>
      <c r="AF1462" s="4">
        <v>14.501612</v>
      </c>
      <c r="AG1462" s="4">
        <v>14.526869201604301</v>
      </c>
      <c r="AH1462" s="4">
        <v>14.526869201604301</v>
      </c>
      <c r="AI1462" s="4">
        <v>3.2562630000000001</v>
      </c>
      <c r="AJ1462" s="4">
        <v>5.2848179999999996</v>
      </c>
    </row>
    <row r="1463" spans="1:36" x14ac:dyDescent="0.3">
      <c r="A1463" s="1" t="s">
        <v>1457</v>
      </c>
      <c r="B1463" s="2">
        <v>4994170</v>
      </c>
      <c r="C1463" s="3" t="s">
        <v>2919</v>
      </c>
      <c r="D1463" s="4">
        <v>17164.283069419998</v>
      </c>
      <c r="E1463" s="3" t="s">
        <v>2936</v>
      </c>
      <c r="F1463" s="3" t="s">
        <v>3056</v>
      </c>
      <c r="G1463" s="3" t="s">
        <v>3166</v>
      </c>
      <c r="H1463" s="3" t="s">
        <v>3167</v>
      </c>
      <c r="I1463" s="3" t="s">
        <v>3466</v>
      </c>
      <c r="J1463" s="4">
        <v>-15.60238</v>
      </c>
      <c r="K1463" s="4">
        <v>0.72185100000000002</v>
      </c>
      <c r="L1463" s="4">
        <v>-6.2506880000000002</v>
      </c>
      <c r="M1463" s="4">
        <v>-5.3173149999999998</v>
      </c>
      <c r="N1463" s="4">
        <v>34.045999999999999</v>
      </c>
      <c r="O1463" s="4">
        <v>40.063544</v>
      </c>
      <c r="P1463" s="4">
        <v>4.2908280000000003</v>
      </c>
      <c r="Q1463" s="4">
        <v>12.010078999999999</v>
      </c>
      <c r="R1463" s="4">
        <v>36.866867999999997</v>
      </c>
      <c r="S1463" s="3" t="s">
        <v>5200</v>
      </c>
      <c r="T1463" s="5">
        <v>170.23</v>
      </c>
      <c r="U1463" s="4">
        <v>17164.283069419998</v>
      </c>
      <c r="V1463" s="10">
        <v>18946.584069</v>
      </c>
      <c r="W1463" s="4">
        <v>1.0103976972331601</v>
      </c>
      <c r="X1463" s="4">
        <v>219.505</v>
      </c>
      <c r="Y1463" s="5">
        <v>153.12</v>
      </c>
      <c r="Z1463" s="4">
        <v>34.045999999999999</v>
      </c>
      <c r="AA1463" s="10">
        <v>25.166316785399999</v>
      </c>
      <c r="AB1463" s="10">
        <v>30.041630856600001</v>
      </c>
      <c r="AC1463" s="4">
        <v>1.5473479999999999</v>
      </c>
      <c r="AD1463" s="4">
        <v>1.5177515153195</v>
      </c>
      <c r="AE1463" s="4">
        <v>1.5680568767529</v>
      </c>
      <c r="AF1463" s="4">
        <v>12.010078999999999</v>
      </c>
      <c r="AG1463" s="4">
        <v>10.798511251740599</v>
      </c>
      <c r="AH1463" s="4">
        <v>11.83556603327</v>
      </c>
      <c r="AI1463" s="4">
        <v>4.2908280000000003</v>
      </c>
      <c r="AJ1463" s="4">
        <v>4.5780440000000002</v>
      </c>
    </row>
    <row r="1464" spans="1:36" x14ac:dyDescent="0.3">
      <c r="A1464" s="1" t="s">
        <v>1458</v>
      </c>
      <c r="B1464" s="2">
        <v>111815975</v>
      </c>
      <c r="C1464" s="3" t="s">
        <v>2935</v>
      </c>
      <c r="D1464" s="4">
        <v>1048.5999999999999</v>
      </c>
      <c r="E1464" s="3" t="s">
        <v>2930</v>
      </c>
      <c r="F1464" s="3" t="s">
        <v>2953</v>
      </c>
      <c r="G1464" s="3" t="s">
        <v>2954</v>
      </c>
      <c r="H1464" s="3" t="s">
        <v>2955</v>
      </c>
      <c r="I1464" s="3"/>
      <c r="J1464" s="4">
        <v>-0.95624500000000001</v>
      </c>
      <c r="K1464" s="4">
        <v>-4.1499090000000001</v>
      </c>
      <c r="L1464" s="4">
        <v>-0.53120900000000004</v>
      </c>
      <c r="M1464" s="4">
        <v>-0.73835700000000004</v>
      </c>
      <c r="N1464" s="4" t="s">
        <v>2934</v>
      </c>
      <c r="O1464" s="4" t="s">
        <v>2934</v>
      </c>
      <c r="P1464" s="4" t="s">
        <v>2934</v>
      </c>
      <c r="Q1464" s="4" t="s">
        <v>2934</v>
      </c>
      <c r="R1464" s="4" t="s">
        <v>2934</v>
      </c>
      <c r="S1464" s="3" t="s">
        <v>5201</v>
      </c>
      <c r="T1464" s="4">
        <v>52.43</v>
      </c>
      <c r="U1464" s="4">
        <v>1048.5999999999999</v>
      </c>
      <c r="V1464" s="10" t="s">
        <v>2934</v>
      </c>
      <c r="W1464" s="4">
        <v>4.5470913599084497</v>
      </c>
      <c r="X1464" s="4">
        <v>55.06</v>
      </c>
      <c r="Y1464" s="4">
        <v>50.930100000000003</v>
      </c>
      <c r="Z1464" s="4" t="s">
        <v>2934</v>
      </c>
      <c r="AA1464" s="10" t="s">
        <v>2934</v>
      </c>
      <c r="AB1464" s="10" t="s">
        <v>2934</v>
      </c>
      <c r="AC1464" s="4" t="s">
        <v>2934</v>
      </c>
      <c r="AD1464" s="4" t="s">
        <v>2934</v>
      </c>
      <c r="AE1464" s="4" t="s">
        <v>2934</v>
      </c>
      <c r="AF1464" s="4" t="s">
        <v>2934</v>
      </c>
      <c r="AG1464" s="4" t="s">
        <v>2934</v>
      </c>
      <c r="AH1464" s="4" t="s">
        <v>2934</v>
      </c>
      <c r="AI1464" s="4" t="s">
        <v>2934</v>
      </c>
      <c r="AJ1464" s="4" t="s">
        <v>2934</v>
      </c>
    </row>
    <row r="1465" spans="1:36" x14ac:dyDescent="0.3">
      <c r="A1465" s="1" t="s">
        <v>1459</v>
      </c>
      <c r="B1465" s="2">
        <v>111463760</v>
      </c>
      <c r="C1465" s="3" t="s">
        <v>2940</v>
      </c>
      <c r="D1465" s="4">
        <v>6501.9377500000001</v>
      </c>
      <c r="E1465" s="3" t="s">
        <v>2930</v>
      </c>
      <c r="F1465" s="3" t="s">
        <v>2953</v>
      </c>
      <c r="G1465" s="3" t="s">
        <v>2954</v>
      </c>
      <c r="H1465" s="3" t="s">
        <v>2955</v>
      </c>
      <c r="I1465" s="3"/>
      <c r="J1465" s="4">
        <v>16.669875000000001</v>
      </c>
      <c r="K1465" s="4">
        <v>-1.639078</v>
      </c>
      <c r="L1465" s="4">
        <v>-2.759506</v>
      </c>
      <c r="M1465" s="4">
        <v>-3.9308920000000001</v>
      </c>
      <c r="N1465" s="4" t="s">
        <v>2934</v>
      </c>
      <c r="O1465" s="4" t="s">
        <v>2934</v>
      </c>
      <c r="P1465" s="4" t="s">
        <v>2934</v>
      </c>
      <c r="Q1465" s="4" t="s">
        <v>2934</v>
      </c>
      <c r="R1465" s="4" t="s">
        <v>2934</v>
      </c>
      <c r="S1465" s="3" t="s">
        <v>5202</v>
      </c>
      <c r="T1465" s="4">
        <v>60.61</v>
      </c>
      <c r="U1465" s="4">
        <v>6501.9377500000001</v>
      </c>
      <c r="V1465" s="10" t="s">
        <v>2934</v>
      </c>
      <c r="W1465" s="4">
        <v>1.36012209206402</v>
      </c>
      <c r="X1465" s="4">
        <v>64.0959</v>
      </c>
      <c r="Y1465" s="4">
        <v>51.2301</v>
      </c>
      <c r="Z1465" s="4" t="s">
        <v>2934</v>
      </c>
      <c r="AA1465" s="10" t="s">
        <v>2934</v>
      </c>
      <c r="AB1465" s="10" t="s">
        <v>2934</v>
      </c>
      <c r="AC1465" s="4" t="s">
        <v>2934</v>
      </c>
      <c r="AD1465" s="4" t="s">
        <v>2934</v>
      </c>
      <c r="AE1465" s="4" t="s">
        <v>2934</v>
      </c>
      <c r="AF1465" s="4" t="s">
        <v>2934</v>
      </c>
      <c r="AG1465" s="4" t="s">
        <v>2934</v>
      </c>
      <c r="AH1465" s="4" t="s">
        <v>2934</v>
      </c>
      <c r="AI1465" s="4" t="s">
        <v>2934</v>
      </c>
      <c r="AJ1465" s="4" t="s">
        <v>2934</v>
      </c>
    </row>
    <row r="1466" spans="1:36" x14ac:dyDescent="0.3">
      <c r="A1466" s="1" t="s">
        <v>1460</v>
      </c>
      <c r="B1466" s="2">
        <v>105687986</v>
      </c>
      <c r="C1466" s="3" t="s">
        <v>2940</v>
      </c>
      <c r="D1466" s="4">
        <v>20354.62</v>
      </c>
      <c r="E1466" s="3" t="s">
        <v>2930</v>
      </c>
      <c r="F1466" s="3" t="s">
        <v>2953</v>
      </c>
      <c r="G1466" s="3" t="s">
        <v>2954</v>
      </c>
      <c r="H1466" s="3" t="s">
        <v>2955</v>
      </c>
      <c r="I1466" s="3"/>
      <c r="J1466" s="4">
        <v>14.035088</v>
      </c>
      <c r="K1466" s="4">
        <v>5.1277340000000002</v>
      </c>
      <c r="L1466" s="4">
        <v>1.761252</v>
      </c>
      <c r="M1466" s="4">
        <v>-1.123596</v>
      </c>
      <c r="N1466" s="4" t="s">
        <v>2934</v>
      </c>
      <c r="O1466" s="4" t="s">
        <v>2934</v>
      </c>
      <c r="P1466" s="4" t="s">
        <v>2934</v>
      </c>
      <c r="Q1466" s="4" t="s">
        <v>2934</v>
      </c>
      <c r="R1466" s="4" t="s">
        <v>2934</v>
      </c>
      <c r="S1466" s="3" t="s">
        <v>5203</v>
      </c>
      <c r="T1466" s="4">
        <v>57.2</v>
      </c>
      <c r="U1466" s="4">
        <v>20354.62</v>
      </c>
      <c r="V1466" s="10" t="s">
        <v>2934</v>
      </c>
      <c r="W1466" s="4">
        <v>10.6640559440559</v>
      </c>
      <c r="X1466" s="4">
        <v>58.07</v>
      </c>
      <c r="Y1466" s="4">
        <v>47.6708</v>
      </c>
      <c r="Z1466" s="4" t="s">
        <v>2934</v>
      </c>
      <c r="AA1466" s="10" t="s">
        <v>2934</v>
      </c>
      <c r="AB1466" s="10" t="s">
        <v>2934</v>
      </c>
      <c r="AC1466" s="4" t="s">
        <v>2934</v>
      </c>
      <c r="AD1466" s="4" t="s">
        <v>2934</v>
      </c>
      <c r="AE1466" s="4" t="s">
        <v>2934</v>
      </c>
      <c r="AF1466" s="4" t="s">
        <v>2934</v>
      </c>
      <c r="AG1466" s="4" t="s">
        <v>2934</v>
      </c>
      <c r="AH1466" s="4" t="s">
        <v>2934</v>
      </c>
      <c r="AI1466" s="4" t="s">
        <v>2934</v>
      </c>
      <c r="AJ1466" s="4" t="s">
        <v>2934</v>
      </c>
    </row>
    <row r="1467" spans="1:36" x14ac:dyDescent="0.3">
      <c r="A1467" s="1" t="s">
        <v>1461</v>
      </c>
      <c r="B1467" s="2">
        <v>111800434</v>
      </c>
      <c r="C1467" s="3" t="s">
        <v>2940</v>
      </c>
      <c r="D1467" s="4">
        <v>917.30849999999998</v>
      </c>
      <c r="E1467" s="3" t="s">
        <v>2930</v>
      </c>
      <c r="F1467" s="3" t="s">
        <v>2953</v>
      </c>
      <c r="G1467" s="3" t="s">
        <v>2954</v>
      </c>
      <c r="H1467" s="3" t="s">
        <v>2955</v>
      </c>
      <c r="I1467" s="3"/>
      <c r="J1467" s="4">
        <v>31.713949</v>
      </c>
      <c r="K1467" s="4">
        <v>14.545724</v>
      </c>
      <c r="L1467" s="4">
        <v>4.0177370000000003</v>
      </c>
      <c r="M1467" s="4">
        <v>-2.9585059999999999</v>
      </c>
      <c r="N1467" s="4" t="s">
        <v>2934</v>
      </c>
      <c r="O1467" s="4" t="s">
        <v>2934</v>
      </c>
      <c r="P1467" s="4" t="s">
        <v>2934</v>
      </c>
      <c r="Q1467" s="4" t="s">
        <v>2934</v>
      </c>
      <c r="R1467" s="4" t="s">
        <v>2934</v>
      </c>
      <c r="S1467" s="3" t="s">
        <v>5204</v>
      </c>
      <c r="T1467" s="4">
        <v>77.41</v>
      </c>
      <c r="U1467" s="4">
        <v>917.30849999999998</v>
      </c>
      <c r="V1467" s="10" t="s">
        <v>2934</v>
      </c>
      <c r="W1467" s="4">
        <v>0</v>
      </c>
      <c r="X1467" s="4">
        <v>81.38</v>
      </c>
      <c r="Y1467" s="4">
        <v>55.66</v>
      </c>
      <c r="Z1467" s="4" t="s">
        <v>2934</v>
      </c>
      <c r="AA1467" s="10" t="s">
        <v>2934</v>
      </c>
      <c r="AB1467" s="10" t="s">
        <v>2934</v>
      </c>
      <c r="AC1467" s="4" t="s">
        <v>2934</v>
      </c>
      <c r="AD1467" s="4" t="s">
        <v>2934</v>
      </c>
      <c r="AE1467" s="4" t="s">
        <v>2934</v>
      </c>
      <c r="AF1467" s="4" t="s">
        <v>2934</v>
      </c>
      <c r="AG1467" s="4" t="s">
        <v>2934</v>
      </c>
      <c r="AH1467" s="4" t="s">
        <v>2934</v>
      </c>
      <c r="AI1467" s="4" t="s">
        <v>2934</v>
      </c>
      <c r="AJ1467" s="4" t="s">
        <v>2934</v>
      </c>
    </row>
    <row r="1468" spans="1:36" x14ac:dyDescent="0.3">
      <c r="A1468" s="1" t="s">
        <v>1462</v>
      </c>
      <c r="B1468" s="2">
        <v>4069059</v>
      </c>
      <c r="C1468" s="3" t="s">
        <v>2935</v>
      </c>
      <c r="D1468" s="4">
        <v>16362.263129999999</v>
      </c>
      <c r="E1468" s="3" t="s">
        <v>2945</v>
      </c>
      <c r="F1468" s="3" t="s">
        <v>3021</v>
      </c>
      <c r="G1468" s="3" t="s">
        <v>3027</v>
      </c>
      <c r="H1468" s="3" t="s">
        <v>3238</v>
      </c>
      <c r="I1468" s="3" t="s">
        <v>3234</v>
      </c>
      <c r="J1468" s="4">
        <v>13.387551</v>
      </c>
      <c r="K1468" s="4">
        <v>27.237627</v>
      </c>
      <c r="L1468" s="4">
        <v>13.122172000000001</v>
      </c>
      <c r="M1468" s="4">
        <v>7.3040779999999996</v>
      </c>
      <c r="N1468" s="4" t="s">
        <v>2934</v>
      </c>
      <c r="O1468" s="4" t="s">
        <v>2934</v>
      </c>
      <c r="P1468" s="4" t="s">
        <v>2934</v>
      </c>
      <c r="Q1468" s="4" t="s">
        <v>2934</v>
      </c>
      <c r="R1468" s="4" t="s">
        <v>2934</v>
      </c>
      <c r="S1468" s="3" t="s">
        <v>5205</v>
      </c>
      <c r="T1468" s="5">
        <v>145</v>
      </c>
      <c r="U1468" s="4">
        <v>16362.263129999999</v>
      </c>
      <c r="V1468" s="10">
        <v>17583.263129999999</v>
      </c>
      <c r="W1468" s="4">
        <v>0.22068965517241401</v>
      </c>
      <c r="X1468" s="4">
        <v>156.94</v>
      </c>
      <c r="Y1468" s="4">
        <v>95.844999999999999</v>
      </c>
      <c r="Z1468" s="4" t="s">
        <v>2934</v>
      </c>
      <c r="AA1468" s="10">
        <v>15.905401254799999</v>
      </c>
      <c r="AB1468" s="10">
        <v>16.584335923099999</v>
      </c>
      <c r="AC1468" s="4" t="s">
        <v>2934</v>
      </c>
      <c r="AD1468" s="4">
        <v>0.63941871646399995</v>
      </c>
      <c r="AE1468" s="4">
        <v>0.64378009302869998</v>
      </c>
      <c r="AF1468" s="4" t="s">
        <v>2934</v>
      </c>
      <c r="AG1468" s="4">
        <v>8.0904143207438999</v>
      </c>
      <c r="AH1468" s="4">
        <v>8.2123483997741005</v>
      </c>
      <c r="AI1468" s="4" t="s">
        <v>2934</v>
      </c>
      <c r="AJ1468" s="4" t="s">
        <v>2934</v>
      </c>
    </row>
    <row r="1469" spans="1:36" x14ac:dyDescent="0.3">
      <c r="A1469" s="1" t="s">
        <v>1463</v>
      </c>
      <c r="B1469" s="2">
        <v>3008229</v>
      </c>
      <c r="C1469" s="3" t="s">
        <v>2919</v>
      </c>
      <c r="D1469" s="4">
        <v>12894.8311005</v>
      </c>
      <c r="E1469" s="3" t="s">
        <v>2930</v>
      </c>
      <c r="F1469" s="3" t="s">
        <v>2953</v>
      </c>
      <c r="G1469" s="3" t="s">
        <v>2953</v>
      </c>
      <c r="H1469" s="3" t="s">
        <v>3040</v>
      </c>
      <c r="I1469" s="3" t="s">
        <v>3211</v>
      </c>
      <c r="J1469" s="4">
        <v>7.0632419999999998</v>
      </c>
      <c r="K1469" s="4">
        <v>1.814621</v>
      </c>
      <c r="L1469" s="4">
        <v>3.2842449999999999</v>
      </c>
      <c r="M1469" s="4">
        <v>-1.701891</v>
      </c>
      <c r="N1469" s="4">
        <v>35.347999999999999</v>
      </c>
      <c r="O1469" s="4">
        <v>44.563791999999999</v>
      </c>
      <c r="P1469" s="4">
        <v>6.6985029999999997</v>
      </c>
      <c r="Q1469" s="4">
        <v>22.414348</v>
      </c>
      <c r="R1469" s="4">
        <v>50.239086999999998</v>
      </c>
      <c r="S1469" s="3" t="s">
        <v>5206</v>
      </c>
      <c r="T1469" s="5">
        <v>176.74</v>
      </c>
      <c r="U1469" s="4">
        <v>12894.8311005</v>
      </c>
      <c r="V1469" s="10">
        <v>13049.5211</v>
      </c>
      <c r="W1469" s="4">
        <v>1.24476632341292</v>
      </c>
      <c r="X1469" s="4">
        <v>189.63</v>
      </c>
      <c r="Y1469" s="4">
        <v>157</v>
      </c>
      <c r="Z1469" s="4">
        <v>35.347999999999999</v>
      </c>
      <c r="AA1469" s="10">
        <v>29.960502449500002</v>
      </c>
      <c r="AB1469" s="10">
        <v>30.664649422899998</v>
      </c>
      <c r="AC1469" s="4">
        <v>5.8122980000000002</v>
      </c>
      <c r="AD1469" s="4">
        <v>5.4050556977259001</v>
      </c>
      <c r="AE1469" s="4">
        <v>5.5040503008858002</v>
      </c>
      <c r="AF1469" s="4">
        <v>22.414348</v>
      </c>
      <c r="AG1469" s="4">
        <v>17.084711201488101</v>
      </c>
      <c r="AH1469" s="4">
        <v>17.3954249979591</v>
      </c>
      <c r="AI1469" s="4">
        <v>6.6985029999999997</v>
      </c>
      <c r="AJ1469" s="4">
        <v>29.045193000000001</v>
      </c>
    </row>
    <row r="1470" spans="1:36" x14ac:dyDescent="0.3">
      <c r="A1470" s="1" t="s">
        <v>1464</v>
      </c>
      <c r="B1470" s="2">
        <v>4069044</v>
      </c>
      <c r="C1470" s="3" t="s">
        <v>2919</v>
      </c>
      <c r="D1470" s="4">
        <v>766.96817930999998</v>
      </c>
      <c r="E1470" s="3" t="s">
        <v>2925</v>
      </c>
      <c r="F1470" s="3" t="s">
        <v>2980</v>
      </c>
      <c r="G1470" s="3" t="s">
        <v>2981</v>
      </c>
      <c r="H1470" s="3" t="s">
        <v>3163</v>
      </c>
      <c r="I1470" s="3" t="s">
        <v>3175</v>
      </c>
      <c r="J1470" s="4">
        <v>-50.832931000000002</v>
      </c>
      <c r="K1470" s="4">
        <v>-7.7672100000000004</v>
      </c>
      <c r="L1470" s="4">
        <v>-10.679824999999999</v>
      </c>
      <c r="M1470" s="4">
        <v>-10.483517000000001</v>
      </c>
      <c r="N1470" s="4" t="s">
        <v>2924</v>
      </c>
      <c r="O1470" s="4" t="s">
        <v>2924</v>
      </c>
      <c r="P1470" s="4" t="s">
        <v>2924</v>
      </c>
      <c r="Q1470" s="4">
        <v>6.7662620000000002</v>
      </c>
      <c r="R1470" s="4" t="s">
        <v>2924</v>
      </c>
      <c r="S1470" s="3" t="s">
        <v>5207</v>
      </c>
      <c r="T1470" s="4">
        <v>40.729999999999997</v>
      </c>
      <c r="U1470" s="4">
        <v>766.96817930999998</v>
      </c>
      <c r="V1470" s="10">
        <v>3925.968179</v>
      </c>
      <c r="W1470" s="4">
        <v>4.3211392094279404</v>
      </c>
      <c r="X1470" s="4">
        <v>86.2</v>
      </c>
      <c r="Y1470" s="4">
        <v>38.119999999999997</v>
      </c>
      <c r="Z1470" s="4" t="s">
        <v>2924</v>
      </c>
      <c r="AA1470" s="10">
        <v>7.5389766759999999</v>
      </c>
      <c r="AB1470" s="10">
        <v>7.5389766759999999</v>
      </c>
      <c r="AC1470" s="4">
        <v>2.4985379999999999</v>
      </c>
      <c r="AD1470" s="4">
        <v>2.5514111094487002</v>
      </c>
      <c r="AE1470" s="4">
        <v>2.5514111094487002</v>
      </c>
      <c r="AF1470" s="4">
        <v>6.7662620000000002</v>
      </c>
      <c r="AG1470" s="4">
        <v>13.5025503174415</v>
      </c>
      <c r="AH1470" s="4">
        <v>13.5025503174415</v>
      </c>
      <c r="AI1470" s="4" t="s">
        <v>2924</v>
      </c>
      <c r="AJ1470" s="4" t="s">
        <v>2924</v>
      </c>
    </row>
    <row r="1471" spans="1:36" x14ac:dyDescent="0.3">
      <c r="A1471" s="1" t="s">
        <v>1465</v>
      </c>
      <c r="B1471" s="2">
        <v>4163030</v>
      </c>
      <c r="C1471" s="3" t="s">
        <v>2935</v>
      </c>
      <c r="D1471" s="4">
        <v>6520.5176735599998</v>
      </c>
      <c r="E1471" s="3" t="s">
        <v>2930</v>
      </c>
      <c r="F1471" s="3" t="s">
        <v>2953</v>
      </c>
      <c r="G1471" s="3" t="s">
        <v>2953</v>
      </c>
      <c r="H1471" s="3" t="s">
        <v>3075</v>
      </c>
      <c r="I1471" s="3" t="s">
        <v>3529</v>
      </c>
      <c r="J1471" s="4">
        <v>71.884735000000006</v>
      </c>
      <c r="K1471" s="4">
        <v>-2.0199780000000001</v>
      </c>
      <c r="L1471" s="4">
        <v>-10.412015</v>
      </c>
      <c r="M1471" s="4">
        <v>-3.5718190000000001</v>
      </c>
      <c r="N1471" s="4" t="s">
        <v>2924</v>
      </c>
      <c r="O1471" s="4">
        <v>1.167632</v>
      </c>
      <c r="P1471" s="4">
        <v>0.64571800000000001</v>
      </c>
      <c r="Q1471" s="4" t="s">
        <v>2924</v>
      </c>
      <c r="R1471" s="4" t="s">
        <v>2924</v>
      </c>
      <c r="S1471" s="3" t="s">
        <v>5208</v>
      </c>
      <c r="T1471" s="4">
        <v>88.28</v>
      </c>
      <c r="U1471" s="4">
        <v>6520.5176735599998</v>
      </c>
      <c r="V1471" s="10">
        <v>9507.5176730000003</v>
      </c>
      <c r="W1471" s="4">
        <v>3.1717263253285002</v>
      </c>
      <c r="X1471" s="4">
        <v>115.22</v>
      </c>
      <c r="Y1471" s="4">
        <v>47.49</v>
      </c>
      <c r="Z1471" s="4" t="s">
        <v>2924</v>
      </c>
      <c r="AA1471" s="10">
        <v>4.3405364210000004</v>
      </c>
      <c r="AB1471" s="10">
        <v>4.6585137399000001</v>
      </c>
      <c r="AC1471" s="4">
        <v>2.3745050000000001</v>
      </c>
      <c r="AD1471" s="4">
        <v>1.3290008530751001</v>
      </c>
      <c r="AE1471" s="4">
        <v>1.3697628427782</v>
      </c>
      <c r="AF1471" s="4" t="s">
        <v>2924</v>
      </c>
      <c r="AG1471" s="4" t="s">
        <v>2934</v>
      </c>
      <c r="AH1471" s="4" t="s">
        <v>2934</v>
      </c>
      <c r="AI1471" s="4">
        <v>0.64571800000000001</v>
      </c>
      <c r="AJ1471" s="4">
        <v>0.64571800000000001</v>
      </c>
    </row>
    <row r="1472" spans="1:36" x14ac:dyDescent="0.3">
      <c r="A1472" s="1" t="s">
        <v>1466</v>
      </c>
      <c r="B1472" s="2">
        <v>4004212</v>
      </c>
      <c r="C1472" s="3" t="s">
        <v>2935</v>
      </c>
      <c r="D1472" s="4">
        <v>16828.4982585</v>
      </c>
      <c r="E1472" s="3" t="s">
        <v>2936</v>
      </c>
      <c r="F1472" s="3" t="s">
        <v>2966</v>
      </c>
      <c r="G1472" s="3" t="s">
        <v>3082</v>
      </c>
      <c r="H1472" s="3" t="s">
        <v>3118</v>
      </c>
      <c r="I1472" s="3" t="s">
        <v>3262</v>
      </c>
      <c r="J1472" s="10">
        <v>5.996721</v>
      </c>
      <c r="K1472" s="10">
        <v>-8.6719589999999993</v>
      </c>
      <c r="L1472" s="10">
        <v>2.4528300000000001</v>
      </c>
      <c r="M1472" s="10">
        <v>-0.90517599999999998</v>
      </c>
      <c r="N1472" s="4">
        <v>28.340292000000002</v>
      </c>
      <c r="O1472" s="4">
        <v>18.223922999999999</v>
      </c>
      <c r="P1472" s="4">
        <v>3.7075979999999999</v>
      </c>
      <c r="Q1472" s="4">
        <v>13.777454000000001</v>
      </c>
      <c r="R1472" s="4">
        <v>11.542783</v>
      </c>
      <c r="S1472" s="3" t="s">
        <v>5209</v>
      </c>
      <c r="T1472" s="4">
        <v>135.75</v>
      </c>
      <c r="U1472" s="4">
        <v>16828.4982585</v>
      </c>
      <c r="V1472" s="10">
        <v>18524.421257999998</v>
      </c>
      <c r="W1472" s="4">
        <v>0.85451197053407002</v>
      </c>
      <c r="X1472" s="4">
        <v>156.31</v>
      </c>
      <c r="Y1472" s="4">
        <v>125.88</v>
      </c>
      <c r="Z1472" s="4">
        <v>21.462451000000001</v>
      </c>
      <c r="AA1472" s="10">
        <v>22.569629176399999</v>
      </c>
      <c r="AB1472" s="10">
        <v>22.569629176399999</v>
      </c>
      <c r="AC1472" s="4">
        <v>1.610687</v>
      </c>
      <c r="AD1472" s="4">
        <v>1.5149793301415999</v>
      </c>
      <c r="AE1472" s="4">
        <v>1.5149793301415999</v>
      </c>
      <c r="AF1472" s="4">
        <v>13.777454000000001</v>
      </c>
      <c r="AG1472" s="4">
        <v>15.1890685749204</v>
      </c>
      <c r="AH1472" s="4">
        <v>15.1890685749204</v>
      </c>
      <c r="AI1472" s="4">
        <v>3.7075979999999999</v>
      </c>
      <c r="AJ1472" s="4" t="s">
        <v>2924</v>
      </c>
    </row>
    <row r="1473" spans="1:36" x14ac:dyDescent="0.3">
      <c r="A1473" s="1" t="s">
        <v>1467</v>
      </c>
      <c r="B1473" s="2">
        <v>13039048</v>
      </c>
      <c r="C1473" s="3" t="s">
        <v>2919</v>
      </c>
      <c r="D1473" s="4">
        <v>1888.1412941999999</v>
      </c>
      <c r="E1473" s="3" t="s">
        <v>2945</v>
      </c>
      <c r="F1473" s="3" t="s">
        <v>2946</v>
      </c>
      <c r="G1473" s="3" t="s">
        <v>2947</v>
      </c>
      <c r="H1473" s="3" t="s">
        <v>2989</v>
      </c>
      <c r="I1473" s="3" t="s">
        <v>3063</v>
      </c>
      <c r="J1473" s="4">
        <v>-18.874172000000002</v>
      </c>
      <c r="K1473" s="4">
        <v>-20.497565999999999</v>
      </c>
      <c r="L1473" s="4">
        <v>3.8869259999999999</v>
      </c>
      <c r="M1473" s="4">
        <v>-0.74274099999999998</v>
      </c>
      <c r="N1473" s="4" t="s">
        <v>2924</v>
      </c>
      <c r="O1473" s="4">
        <v>61.764705999999997</v>
      </c>
      <c r="P1473" s="4">
        <v>2.6170550000000001</v>
      </c>
      <c r="Q1473" s="4" t="s">
        <v>2924</v>
      </c>
      <c r="R1473" s="4">
        <v>18.681692000000002</v>
      </c>
      <c r="S1473" s="3" t="s">
        <v>5210</v>
      </c>
      <c r="T1473" s="4">
        <v>14.7</v>
      </c>
      <c r="U1473" s="4">
        <v>1888.1412941999999</v>
      </c>
      <c r="V1473" s="10">
        <v>2061.786294</v>
      </c>
      <c r="W1473" s="4">
        <v>0</v>
      </c>
      <c r="X1473" s="4">
        <v>21.41</v>
      </c>
      <c r="Y1473" s="4">
        <v>14.02</v>
      </c>
      <c r="Z1473" s="4" t="s">
        <v>2924</v>
      </c>
      <c r="AA1473" s="10">
        <v>18.8970304666</v>
      </c>
      <c r="AB1473" s="10">
        <v>24.487756121899999</v>
      </c>
      <c r="AC1473" s="4">
        <v>3.3521160000000001</v>
      </c>
      <c r="AD1473" s="4">
        <v>3.0135919395745998</v>
      </c>
      <c r="AE1473" s="4">
        <v>3.2892833087736002</v>
      </c>
      <c r="AF1473" s="4" t="s">
        <v>2924</v>
      </c>
      <c r="AG1473" s="4">
        <v>14.3444976957371</v>
      </c>
      <c r="AH1473" s="4">
        <v>18.675498991853299</v>
      </c>
      <c r="AI1473" s="4">
        <v>2.6170550000000001</v>
      </c>
      <c r="AJ1473" s="4" t="s">
        <v>2924</v>
      </c>
    </row>
    <row r="1474" spans="1:36" x14ac:dyDescent="0.3">
      <c r="A1474" s="1" t="s">
        <v>1468</v>
      </c>
      <c r="B1474" s="2">
        <v>4147331</v>
      </c>
      <c r="C1474" s="3" t="s">
        <v>2935</v>
      </c>
      <c r="D1474" s="4">
        <v>6717.2057462499997</v>
      </c>
      <c r="E1474" s="3" t="s">
        <v>2930</v>
      </c>
      <c r="F1474" s="3" t="s">
        <v>2953</v>
      </c>
      <c r="G1474" s="3" t="s">
        <v>2954</v>
      </c>
      <c r="H1474" s="3" t="s">
        <v>2955</v>
      </c>
      <c r="I1474" s="3" t="s">
        <v>3530</v>
      </c>
      <c r="J1474" s="4">
        <v>41.362126000000004</v>
      </c>
      <c r="K1474" s="4">
        <v>11.416601</v>
      </c>
      <c r="L1474" s="4">
        <v>-2.9867759999999999</v>
      </c>
      <c r="M1474" s="4">
        <v>-3.4271449999999999</v>
      </c>
      <c r="N1474" s="4">
        <v>16.798262999999999</v>
      </c>
      <c r="O1474" s="4">
        <v>11.124183</v>
      </c>
      <c r="P1474" s="4">
        <v>1.4557960000000001</v>
      </c>
      <c r="Q1474" s="4">
        <v>8.7917509999999996</v>
      </c>
      <c r="R1474" s="4">
        <v>10.850723</v>
      </c>
      <c r="S1474" s="3" t="s">
        <v>5211</v>
      </c>
      <c r="T1474" s="4">
        <v>42.55</v>
      </c>
      <c r="U1474" s="4">
        <v>6717.2057462499997</v>
      </c>
      <c r="V1474" s="10">
        <v>5386.7057459999996</v>
      </c>
      <c r="W1474" s="4">
        <v>3.6662749706227999</v>
      </c>
      <c r="X1474" s="4">
        <v>45.74</v>
      </c>
      <c r="Y1474" s="4">
        <v>28.19</v>
      </c>
      <c r="Z1474" s="4">
        <v>16.798262999999999</v>
      </c>
      <c r="AA1474" s="10">
        <v>11.6349019715</v>
      </c>
      <c r="AB1474" s="10">
        <v>12.362142500199999</v>
      </c>
      <c r="AC1474" s="4">
        <v>2.308522</v>
      </c>
      <c r="AD1474" s="4">
        <v>2.0175111503824001</v>
      </c>
      <c r="AE1474" s="4">
        <v>2.177658485631</v>
      </c>
      <c r="AF1474" s="4">
        <v>8.7917509999999996</v>
      </c>
      <c r="AG1474" s="4">
        <v>6.9735332332190003</v>
      </c>
      <c r="AH1474" s="4">
        <v>7.9255560073154996</v>
      </c>
      <c r="AI1474" s="4">
        <v>1.4557960000000001</v>
      </c>
      <c r="AJ1474" s="4">
        <v>8.0955100000000009</v>
      </c>
    </row>
    <row r="1475" spans="1:36" x14ac:dyDescent="0.3">
      <c r="A1475" s="1" t="s">
        <v>1469</v>
      </c>
      <c r="B1475" s="2">
        <v>7195171</v>
      </c>
      <c r="C1475" s="3" t="s">
        <v>2935</v>
      </c>
      <c r="D1475" s="4">
        <v>1076.39980077</v>
      </c>
      <c r="E1475" s="3" t="s">
        <v>2936</v>
      </c>
      <c r="F1475" s="3" t="s">
        <v>2937</v>
      </c>
      <c r="G1475" s="3" t="s">
        <v>2943</v>
      </c>
      <c r="H1475" s="3" t="s">
        <v>2943</v>
      </c>
      <c r="I1475" s="3" t="s">
        <v>3488</v>
      </c>
      <c r="J1475" s="4">
        <v>-40.483618999999997</v>
      </c>
      <c r="K1475" s="4">
        <v>-24.455445999999998</v>
      </c>
      <c r="L1475" s="4">
        <v>7.3136429999999999</v>
      </c>
      <c r="M1475" s="4">
        <v>-3.661616</v>
      </c>
      <c r="N1475" s="4">
        <v>10.597222</v>
      </c>
      <c r="O1475" s="5">
        <v>7.336538</v>
      </c>
      <c r="P1475" s="4">
        <v>2.0439319999999999</v>
      </c>
      <c r="Q1475" s="4">
        <v>6.2822789999999999</v>
      </c>
      <c r="R1475" s="4">
        <v>11.050898</v>
      </c>
      <c r="S1475" s="3" t="s">
        <v>5212</v>
      </c>
      <c r="T1475" s="4">
        <v>7.63</v>
      </c>
      <c r="U1475" s="4">
        <v>1076.39980077</v>
      </c>
      <c r="V1475" s="10">
        <v>1620.1998000000001</v>
      </c>
      <c r="W1475" s="4">
        <v>0</v>
      </c>
      <c r="X1475" s="4">
        <v>15.86</v>
      </c>
      <c r="Y1475" s="5">
        <v>6.6749999999999998</v>
      </c>
      <c r="Z1475" s="4">
        <v>10.597222</v>
      </c>
      <c r="AA1475" s="10">
        <v>26.085470085400001</v>
      </c>
      <c r="AB1475" s="10">
        <v>14</v>
      </c>
      <c r="AC1475" s="4">
        <v>1.6254010000000001</v>
      </c>
      <c r="AD1475" s="4">
        <v>2.0028865205547</v>
      </c>
      <c r="AE1475" s="4">
        <v>1.7645976939487</v>
      </c>
      <c r="AF1475" s="4">
        <v>6.2822789999999999</v>
      </c>
      <c r="AG1475" s="4">
        <v>10.724288709908</v>
      </c>
      <c r="AH1475" s="4">
        <v>8.0704483178926001</v>
      </c>
      <c r="AI1475" s="4">
        <v>2.0439319999999999</v>
      </c>
      <c r="AJ1475" s="4" t="s">
        <v>2924</v>
      </c>
    </row>
    <row r="1476" spans="1:36" x14ac:dyDescent="0.3">
      <c r="A1476" s="1" t="s">
        <v>1470</v>
      </c>
      <c r="B1476" s="2">
        <v>21999899</v>
      </c>
      <c r="C1476" s="3" t="s">
        <v>2940</v>
      </c>
      <c r="D1476" s="4">
        <v>2982.4234537100001</v>
      </c>
      <c r="E1476" s="3" t="s">
        <v>2920</v>
      </c>
      <c r="F1476" s="3" t="s">
        <v>2921</v>
      </c>
      <c r="G1476" s="3" t="s">
        <v>2941</v>
      </c>
      <c r="H1476" s="3" t="s">
        <v>2941</v>
      </c>
      <c r="I1476" s="3" t="s">
        <v>2942</v>
      </c>
      <c r="J1476" s="4">
        <v>437.65373699999998</v>
      </c>
      <c r="K1476" s="4">
        <v>13.207171000000001</v>
      </c>
      <c r="L1476" s="4">
        <v>16.074345999999998</v>
      </c>
      <c r="M1476" s="4">
        <v>-7.0037640000000003</v>
      </c>
      <c r="N1476" s="4" t="s">
        <v>2924</v>
      </c>
      <c r="O1476" s="4" t="s">
        <v>2924</v>
      </c>
      <c r="P1476" s="4">
        <v>4.5329819999999996</v>
      </c>
      <c r="Q1476" s="4" t="s">
        <v>2924</v>
      </c>
      <c r="R1476" s="4" t="s">
        <v>2924</v>
      </c>
      <c r="S1476" s="3" t="s">
        <v>5213</v>
      </c>
      <c r="T1476" s="4">
        <v>56.83</v>
      </c>
      <c r="U1476" s="4">
        <v>2982.4234537100001</v>
      </c>
      <c r="V1476" s="10">
        <v>2347.823453</v>
      </c>
      <c r="W1476" s="4">
        <v>0</v>
      </c>
      <c r="X1476" s="4">
        <v>71.709999999999994</v>
      </c>
      <c r="Y1476" s="4">
        <v>7.79</v>
      </c>
      <c r="Z1476" s="4" t="s">
        <v>2924</v>
      </c>
      <c r="AA1476" s="10" t="s">
        <v>2924</v>
      </c>
      <c r="AB1476" s="10" t="s">
        <v>2924</v>
      </c>
      <c r="AC1476" s="4">
        <v>179.92363</v>
      </c>
      <c r="AD1476" s="4" t="s">
        <v>2924</v>
      </c>
      <c r="AE1476" s="4">
        <v>212.0084026837153</v>
      </c>
      <c r="AF1476" s="4" t="s">
        <v>2924</v>
      </c>
      <c r="AG1476" s="4" t="s">
        <v>2924</v>
      </c>
      <c r="AH1476" s="4" t="s">
        <v>2924</v>
      </c>
      <c r="AI1476" s="4">
        <v>4.5329819999999996</v>
      </c>
      <c r="AJ1476" s="4">
        <v>4.5329819999999996</v>
      </c>
    </row>
    <row r="1477" spans="1:36" x14ac:dyDescent="0.3">
      <c r="A1477" s="1" t="s">
        <v>1471</v>
      </c>
      <c r="B1477" s="2">
        <v>4812460</v>
      </c>
      <c r="C1477" s="3" t="s">
        <v>2919</v>
      </c>
      <c r="D1477" s="4">
        <v>7434.1011782400001</v>
      </c>
      <c r="E1477" s="3" t="s">
        <v>2920</v>
      </c>
      <c r="F1477" s="3" t="s">
        <v>2921</v>
      </c>
      <c r="G1477" s="3" t="s">
        <v>3109</v>
      </c>
      <c r="H1477" s="3" t="s">
        <v>3109</v>
      </c>
      <c r="I1477" s="3" t="s">
        <v>3048</v>
      </c>
      <c r="J1477" s="4">
        <v>1.4185570000000001</v>
      </c>
      <c r="K1477" s="4">
        <v>11.023835</v>
      </c>
      <c r="L1477" s="4">
        <v>3.128145</v>
      </c>
      <c r="M1477" s="4">
        <v>-5.6891999999999998E-2</v>
      </c>
      <c r="N1477" s="4">
        <v>17.474775999999999</v>
      </c>
      <c r="O1477" s="4">
        <v>6.9588590000000003</v>
      </c>
      <c r="P1477" s="4">
        <v>1.7819670000000001</v>
      </c>
      <c r="Q1477" s="4">
        <v>7.1428560000000001</v>
      </c>
      <c r="R1477" s="4">
        <v>8.6795460000000002</v>
      </c>
      <c r="S1477" s="3" t="s">
        <v>5214</v>
      </c>
      <c r="T1477" s="4">
        <v>122.97</v>
      </c>
      <c r="U1477" s="4">
        <v>7434.1011782400001</v>
      </c>
      <c r="V1477" s="10">
        <v>11020.377178000001</v>
      </c>
      <c r="W1477" s="4">
        <v>0</v>
      </c>
      <c r="X1477" s="4">
        <v>134.16999999999999</v>
      </c>
      <c r="Y1477" s="4">
        <v>99.06</v>
      </c>
      <c r="Z1477" s="4">
        <v>17.474775999999999</v>
      </c>
      <c r="AA1477" s="10">
        <v>5.7512335429999997</v>
      </c>
      <c r="AB1477" s="10">
        <v>6.0901261408999998</v>
      </c>
      <c r="AC1477" s="4">
        <v>2.7601230000000001</v>
      </c>
      <c r="AD1477" s="4">
        <v>2.6130938118840001</v>
      </c>
      <c r="AE1477" s="4">
        <v>2.7282260018539</v>
      </c>
      <c r="AF1477" s="4">
        <v>7.1428560000000001</v>
      </c>
      <c r="AG1477" s="4">
        <v>5.7654389865312003</v>
      </c>
      <c r="AH1477" s="4">
        <v>6.3032077642338002</v>
      </c>
      <c r="AI1477" s="4">
        <v>1.7819670000000001</v>
      </c>
      <c r="AJ1477" s="4" t="s">
        <v>2924</v>
      </c>
    </row>
    <row r="1478" spans="1:36" x14ac:dyDescent="0.3">
      <c r="A1478" s="1" t="s">
        <v>1472</v>
      </c>
      <c r="B1478" s="2">
        <v>4899055</v>
      </c>
      <c r="C1478" s="3" t="s">
        <v>2935</v>
      </c>
      <c r="D1478" s="4">
        <v>1297.5783782399999</v>
      </c>
      <c r="E1478" s="3" t="s">
        <v>2976</v>
      </c>
      <c r="F1478" s="3" t="s">
        <v>2977</v>
      </c>
      <c r="G1478" s="3" t="s">
        <v>3269</v>
      </c>
      <c r="H1478" s="3" t="s">
        <v>3269</v>
      </c>
      <c r="I1478" s="3" t="s">
        <v>3386</v>
      </c>
      <c r="J1478" s="4">
        <v>-9.3270370000000007</v>
      </c>
      <c r="K1478" s="4">
        <v>-14.903047000000001</v>
      </c>
      <c r="L1478" s="4">
        <v>-0.90322599999999997</v>
      </c>
      <c r="M1478" s="4">
        <v>-5.8246479999999998</v>
      </c>
      <c r="N1478" s="4" t="s">
        <v>2924</v>
      </c>
      <c r="O1478" s="4">
        <v>8.9824560000000009</v>
      </c>
      <c r="P1478" s="4">
        <v>0.68909799999999999</v>
      </c>
      <c r="Q1478" s="4">
        <v>18.170604999999998</v>
      </c>
      <c r="R1478" s="4">
        <v>13.106593999999999</v>
      </c>
      <c r="S1478" s="3" t="s">
        <v>5215</v>
      </c>
      <c r="T1478" s="4">
        <v>15.36</v>
      </c>
      <c r="U1478" s="4">
        <v>1297.5783782399999</v>
      </c>
      <c r="V1478" s="10">
        <v>4301.9543780000004</v>
      </c>
      <c r="W1478" s="4">
        <v>4.5572916666666696</v>
      </c>
      <c r="X1478" s="4">
        <v>18.86</v>
      </c>
      <c r="Y1478" s="4">
        <v>13.645</v>
      </c>
      <c r="Z1478" s="4" t="s">
        <v>2924</v>
      </c>
      <c r="AA1478" s="10" t="s">
        <v>2934</v>
      </c>
      <c r="AB1478" s="10" t="s">
        <v>2924</v>
      </c>
      <c r="AC1478" s="4">
        <v>7.5867659999999999</v>
      </c>
      <c r="AD1478" s="4">
        <v>9.2074595724670996</v>
      </c>
      <c r="AE1478" s="4">
        <v>9.1283991881538</v>
      </c>
      <c r="AF1478" s="4">
        <v>18.170604999999998</v>
      </c>
      <c r="AG1478" s="4">
        <v>19.427415245760301</v>
      </c>
      <c r="AH1478" s="4">
        <v>18.4526320715465</v>
      </c>
      <c r="AI1478" s="4">
        <v>0.68909799999999999</v>
      </c>
      <c r="AJ1478" s="4">
        <v>0.70754099999999998</v>
      </c>
    </row>
    <row r="1479" spans="1:36" x14ac:dyDescent="0.3">
      <c r="A1479" s="1" t="s">
        <v>1473</v>
      </c>
      <c r="B1479" s="2">
        <v>4830494</v>
      </c>
      <c r="C1479" s="3" t="s">
        <v>2919</v>
      </c>
      <c r="D1479" s="4">
        <v>51660.18</v>
      </c>
      <c r="E1479" s="3" t="s">
        <v>2925</v>
      </c>
      <c r="F1479" s="3" t="s">
        <v>2926</v>
      </c>
      <c r="G1479" s="3" t="s">
        <v>3081</v>
      </c>
      <c r="H1479" s="3" t="s">
        <v>3081</v>
      </c>
      <c r="I1479" s="3" t="s">
        <v>3400</v>
      </c>
      <c r="J1479" s="4">
        <v>29.177237999999999</v>
      </c>
      <c r="K1479" s="4">
        <v>24.833625000000001</v>
      </c>
      <c r="L1479" s="4">
        <v>1.307561</v>
      </c>
      <c r="M1479" s="4">
        <v>-4.424779</v>
      </c>
      <c r="N1479" s="4">
        <v>11.143159000000001</v>
      </c>
      <c r="O1479" s="4">
        <v>13.82114</v>
      </c>
      <c r="P1479" s="4">
        <v>1.585097</v>
      </c>
      <c r="Q1479" s="4">
        <v>5.2771699999999999</v>
      </c>
      <c r="R1479" s="4">
        <v>26.251799999999999</v>
      </c>
      <c r="S1479" s="3" t="s">
        <v>5216</v>
      </c>
      <c r="T1479" s="4">
        <v>35.64</v>
      </c>
      <c r="U1479" s="4">
        <v>51660.18</v>
      </c>
      <c r="V1479" s="10">
        <v>46704.588009999999</v>
      </c>
      <c r="W1479" s="4">
        <v>2.1324354657688001</v>
      </c>
      <c r="X1479" s="4">
        <v>47.82</v>
      </c>
      <c r="Y1479" s="4">
        <v>20.82</v>
      </c>
      <c r="Z1479" s="4">
        <v>11.143159000000001</v>
      </c>
      <c r="AA1479" s="10">
        <v>8.3323614758082005</v>
      </c>
      <c r="AB1479" s="10">
        <v>9.0078085702922994</v>
      </c>
      <c r="AC1479" s="4">
        <v>0.29305500000000001</v>
      </c>
      <c r="AD1479" s="4">
        <v>0.28775694372749999</v>
      </c>
      <c r="AE1479" s="4">
        <v>0.30010136446149999</v>
      </c>
      <c r="AF1479" s="4">
        <v>5.2771699999999999</v>
      </c>
      <c r="AG1479" s="4">
        <v>6.3301549777061004</v>
      </c>
      <c r="AH1479" s="4">
        <v>6.8013633014234998</v>
      </c>
      <c r="AI1479" s="4">
        <v>1.585097</v>
      </c>
      <c r="AJ1479" s="4">
        <v>2.2342089999999999</v>
      </c>
    </row>
    <row r="1480" spans="1:36" x14ac:dyDescent="0.3">
      <c r="A1480" s="1" t="s">
        <v>1474</v>
      </c>
      <c r="B1480" s="2">
        <v>103464</v>
      </c>
      <c r="C1480" s="3" t="s">
        <v>2935</v>
      </c>
      <c r="D1480" s="4">
        <v>15663.1036731</v>
      </c>
      <c r="E1480" s="3" t="s">
        <v>2930</v>
      </c>
      <c r="F1480" s="3" t="s">
        <v>2953</v>
      </c>
      <c r="G1480" s="3" t="s">
        <v>2954</v>
      </c>
      <c r="H1480" s="3" t="s">
        <v>3244</v>
      </c>
      <c r="I1480" s="3" t="s">
        <v>3431</v>
      </c>
      <c r="J1480" s="4">
        <v>90.979703999999998</v>
      </c>
      <c r="K1480" s="4">
        <v>22.796842000000002</v>
      </c>
      <c r="L1480" s="4">
        <v>1.7487649999999999</v>
      </c>
      <c r="M1480" s="4">
        <v>-5.8082060000000002</v>
      </c>
      <c r="N1480" s="4">
        <v>32.572649572649603</v>
      </c>
      <c r="O1480" s="4" t="s">
        <v>2924</v>
      </c>
      <c r="P1480" s="4">
        <v>1.5591379999999999</v>
      </c>
      <c r="Q1480" s="4" t="s">
        <v>2934</v>
      </c>
      <c r="R1480" s="4" t="s">
        <v>2934</v>
      </c>
      <c r="S1480" s="3" t="s">
        <v>5217</v>
      </c>
      <c r="T1480" s="4">
        <v>76.22</v>
      </c>
      <c r="U1480" s="4">
        <v>15663.1036731</v>
      </c>
      <c r="V1480" s="10" t="s">
        <v>2934</v>
      </c>
      <c r="W1480" s="4">
        <v>1.8367882445552299</v>
      </c>
      <c r="X1480" s="4">
        <v>82.04</v>
      </c>
      <c r="Y1480" s="4">
        <v>38.770000000000003</v>
      </c>
      <c r="Z1480" s="4">
        <v>32.614463000000001</v>
      </c>
      <c r="AA1480" s="10">
        <v>17.664372291300001</v>
      </c>
      <c r="AB1480" s="10">
        <v>25.293520319100001</v>
      </c>
      <c r="AC1480" s="4" t="s">
        <v>2934</v>
      </c>
      <c r="AD1480" s="4" t="s">
        <v>2934</v>
      </c>
      <c r="AE1480" s="4" t="s">
        <v>2934</v>
      </c>
      <c r="AF1480" s="4" t="s">
        <v>2934</v>
      </c>
      <c r="AG1480" s="4" t="s">
        <v>2934</v>
      </c>
      <c r="AH1480" s="4" t="s">
        <v>2934</v>
      </c>
      <c r="AI1480" s="4">
        <v>1.5591379999999999</v>
      </c>
      <c r="AJ1480" s="4">
        <v>1.964332</v>
      </c>
    </row>
    <row r="1481" spans="1:36" x14ac:dyDescent="0.3">
      <c r="A1481" s="1" t="s">
        <v>1475</v>
      </c>
      <c r="B1481" s="2">
        <v>6534026</v>
      </c>
      <c r="C1481" s="3" t="s">
        <v>2935</v>
      </c>
      <c r="D1481" s="4">
        <v>712.49756246000004</v>
      </c>
      <c r="E1481" s="3" t="s">
        <v>2936</v>
      </c>
      <c r="F1481" s="3" t="s">
        <v>2937</v>
      </c>
      <c r="G1481" s="3" t="s">
        <v>2943</v>
      </c>
      <c r="H1481" s="3" t="s">
        <v>2943</v>
      </c>
      <c r="I1481" s="3" t="s">
        <v>3531</v>
      </c>
      <c r="J1481" s="4">
        <v>-55.754072999999998</v>
      </c>
      <c r="K1481" s="4">
        <v>-46.910466999999997</v>
      </c>
      <c r="L1481" s="4">
        <v>-17.531832000000001</v>
      </c>
      <c r="M1481" s="4">
        <v>-18.252427000000001</v>
      </c>
      <c r="N1481" s="4" t="s">
        <v>2924</v>
      </c>
      <c r="O1481" s="4" t="s">
        <v>2924</v>
      </c>
      <c r="P1481" s="4">
        <v>0.98919199999999996</v>
      </c>
      <c r="Q1481" s="4">
        <v>7.6812990000000001</v>
      </c>
      <c r="R1481" s="4">
        <v>20.812194000000002</v>
      </c>
      <c r="S1481" s="3" t="s">
        <v>5218</v>
      </c>
      <c r="T1481" s="4">
        <v>8.42</v>
      </c>
      <c r="U1481" s="4">
        <v>712.49756246000004</v>
      </c>
      <c r="V1481" s="10">
        <v>1858.968562</v>
      </c>
      <c r="W1481" s="4">
        <v>0</v>
      </c>
      <c r="X1481" s="4">
        <v>21.75</v>
      </c>
      <c r="Y1481" s="5">
        <v>8.3000000000000007</v>
      </c>
      <c r="Z1481" s="4" t="s">
        <v>2924</v>
      </c>
      <c r="AA1481" s="10">
        <v>13.671050495199999</v>
      </c>
      <c r="AB1481" s="10">
        <v>10.252913312900001</v>
      </c>
      <c r="AC1481" s="4">
        <v>0.47654600000000003</v>
      </c>
      <c r="AD1481" s="4">
        <v>0.52166833702509996</v>
      </c>
      <c r="AE1481" s="4">
        <v>0.49833044334760002</v>
      </c>
      <c r="AF1481" s="4">
        <v>7.6812990000000001</v>
      </c>
      <c r="AG1481" s="4">
        <v>7.0279787924601997</v>
      </c>
      <c r="AH1481" s="4">
        <v>6.7814655363303</v>
      </c>
      <c r="AI1481" s="4">
        <v>0.98919199999999996</v>
      </c>
      <c r="AJ1481" s="4">
        <v>2.4519510000000002</v>
      </c>
    </row>
    <row r="1482" spans="1:36" x14ac:dyDescent="0.3">
      <c r="A1482" s="1" t="s">
        <v>1476</v>
      </c>
      <c r="B1482" s="2">
        <v>4158264</v>
      </c>
      <c r="C1482" s="3" t="s">
        <v>2919</v>
      </c>
      <c r="D1482" s="4">
        <v>2580.7626926399998</v>
      </c>
      <c r="E1482" s="3" t="s">
        <v>2936</v>
      </c>
      <c r="F1482" s="3" t="s">
        <v>3056</v>
      </c>
      <c r="G1482" s="3" t="s">
        <v>3064</v>
      </c>
      <c r="H1482" s="3" t="s">
        <v>3064</v>
      </c>
      <c r="I1482" s="3" t="s">
        <v>3065</v>
      </c>
      <c r="J1482" s="4">
        <v>29.166667</v>
      </c>
      <c r="K1482" s="4">
        <v>30.069929999999999</v>
      </c>
      <c r="L1482" s="4">
        <v>23.178808</v>
      </c>
      <c r="M1482" s="4">
        <v>5.6818179999999998</v>
      </c>
      <c r="N1482" s="4" t="s">
        <v>2924</v>
      </c>
      <c r="O1482" s="4" t="s">
        <v>2924</v>
      </c>
      <c r="P1482" s="4">
        <v>0.97612200000000005</v>
      </c>
      <c r="Q1482" s="4">
        <v>6.017665</v>
      </c>
      <c r="R1482" s="4" t="s">
        <v>2924</v>
      </c>
      <c r="S1482" s="3" t="s">
        <v>5219</v>
      </c>
      <c r="T1482" s="5">
        <v>7.44</v>
      </c>
      <c r="U1482" s="4">
        <v>2580.7626926399998</v>
      </c>
      <c r="V1482" s="10">
        <v>7413.7626920000002</v>
      </c>
      <c r="W1482" s="4">
        <v>0</v>
      </c>
      <c r="X1482" s="5">
        <v>8.07</v>
      </c>
      <c r="Y1482" s="5">
        <v>4.4950000000000001</v>
      </c>
      <c r="Z1482" s="4" t="s">
        <v>2924</v>
      </c>
      <c r="AA1482" s="10" t="s">
        <v>2924</v>
      </c>
      <c r="AB1482" s="10" t="s">
        <v>2924</v>
      </c>
      <c r="AC1482" s="4">
        <v>0.79487099999999999</v>
      </c>
      <c r="AD1482" s="4">
        <v>0.77833236145410001</v>
      </c>
      <c r="AE1482" s="4">
        <v>0.80164506595859997</v>
      </c>
      <c r="AF1482" s="4">
        <v>6.017665</v>
      </c>
      <c r="AG1482" s="4">
        <v>8.9673606074487004</v>
      </c>
      <c r="AH1482" s="4">
        <v>12.926493015451401</v>
      </c>
      <c r="AI1482" s="4">
        <v>0.97612200000000005</v>
      </c>
      <c r="AJ1482" s="4">
        <v>1.1470860000000001</v>
      </c>
    </row>
    <row r="1483" spans="1:36" x14ac:dyDescent="0.3">
      <c r="A1483" s="1" t="s">
        <v>1477</v>
      </c>
      <c r="B1483" s="2">
        <v>5242460</v>
      </c>
      <c r="C1483" s="3" t="s">
        <v>2919</v>
      </c>
      <c r="D1483" s="4">
        <v>3442.84069146</v>
      </c>
      <c r="E1483" s="3" t="s">
        <v>2945</v>
      </c>
      <c r="F1483" s="3" t="s">
        <v>2946</v>
      </c>
      <c r="G1483" s="3" t="s">
        <v>2947</v>
      </c>
      <c r="H1483" s="3" t="s">
        <v>2948</v>
      </c>
      <c r="I1483" s="3" t="s">
        <v>2949</v>
      </c>
      <c r="J1483" s="4">
        <v>-11.014994</v>
      </c>
      <c r="K1483" s="4">
        <v>7.8643830000000001</v>
      </c>
      <c r="L1483" s="4">
        <v>0.65231600000000001</v>
      </c>
      <c r="M1483" s="4">
        <v>2.3209550000000001</v>
      </c>
      <c r="N1483" s="4" t="s">
        <v>2924</v>
      </c>
      <c r="O1483" s="4">
        <v>36.520710000000001</v>
      </c>
      <c r="P1483" s="4">
        <v>4.5522939999999998</v>
      </c>
      <c r="Q1483" s="4" t="s">
        <v>2924</v>
      </c>
      <c r="R1483" s="4">
        <v>28.404126000000002</v>
      </c>
      <c r="S1483" s="3" t="s">
        <v>5220</v>
      </c>
      <c r="T1483" s="4">
        <v>30.86</v>
      </c>
      <c r="U1483" s="4">
        <v>3442.84069146</v>
      </c>
      <c r="V1483" s="10">
        <v>2990.8976910000001</v>
      </c>
      <c r="W1483" s="4">
        <v>0</v>
      </c>
      <c r="X1483" s="4">
        <v>48.81</v>
      </c>
      <c r="Y1483" s="4">
        <v>22.91</v>
      </c>
      <c r="Z1483" s="4" t="s">
        <v>2924</v>
      </c>
      <c r="AA1483" s="10">
        <v>50</v>
      </c>
      <c r="AB1483" s="10">
        <v>51.525219975600002</v>
      </c>
      <c r="AC1483" s="4">
        <v>7.3007489999999997</v>
      </c>
      <c r="AD1483" s="4">
        <v>6.2269361593334001</v>
      </c>
      <c r="AE1483" s="4">
        <v>7.0106249197916997</v>
      </c>
      <c r="AF1483" s="4" t="s">
        <v>2924</v>
      </c>
      <c r="AG1483" s="4">
        <v>42.855615495607502</v>
      </c>
      <c r="AH1483" s="4">
        <v>44.952090659339397</v>
      </c>
      <c r="AI1483" s="4">
        <v>4.5522939999999998</v>
      </c>
      <c r="AJ1483" s="4">
        <v>10.824272000000001</v>
      </c>
    </row>
    <row r="1484" spans="1:36" x14ac:dyDescent="0.3">
      <c r="A1484" s="1" t="s">
        <v>539</v>
      </c>
      <c r="B1484" s="2">
        <v>4967640</v>
      </c>
      <c r="C1484" s="3" t="s">
        <v>2919</v>
      </c>
      <c r="D1484" s="4">
        <v>735.02809917000002</v>
      </c>
      <c r="E1484" s="3" t="s">
        <v>2945</v>
      </c>
      <c r="F1484" s="3" t="s">
        <v>2990</v>
      </c>
      <c r="G1484" s="3" t="s">
        <v>2990</v>
      </c>
      <c r="H1484" s="3" t="s">
        <v>3029</v>
      </c>
      <c r="I1484" s="3" t="s">
        <v>3030</v>
      </c>
      <c r="J1484" s="18">
        <v>34.733651000000002</v>
      </c>
      <c r="K1484" s="18">
        <v>34.617049000000002</v>
      </c>
      <c r="L1484" s="18">
        <v>10.909091</v>
      </c>
      <c r="M1484" s="19">
        <v>-4.65829</v>
      </c>
      <c r="N1484" s="4" t="s">
        <v>2924</v>
      </c>
      <c r="O1484" s="4" t="s">
        <v>2924</v>
      </c>
      <c r="P1484" s="4">
        <v>2.7655789999999998</v>
      </c>
      <c r="Q1484" s="4" t="s">
        <v>2924</v>
      </c>
      <c r="R1484" s="4" t="s">
        <v>2924</v>
      </c>
      <c r="S1484" s="3" t="s">
        <v>4283</v>
      </c>
      <c r="T1484" s="4">
        <v>31.11</v>
      </c>
      <c r="U1484" s="4">
        <v>735.02809917000002</v>
      </c>
      <c r="V1484" s="10">
        <v>581.80509900000004</v>
      </c>
      <c r="W1484" s="4">
        <v>0</v>
      </c>
      <c r="X1484" s="18">
        <v>33.44</v>
      </c>
      <c r="Y1484" s="18">
        <v>16.02</v>
      </c>
      <c r="Z1484" s="4" t="s">
        <v>2924</v>
      </c>
      <c r="AA1484" s="10">
        <v>67.308524448200004</v>
      </c>
      <c r="AB1484" s="10">
        <v>85.373216245799995</v>
      </c>
      <c r="AC1484" s="4">
        <v>5.7108020000000002</v>
      </c>
      <c r="AD1484" s="4">
        <v>5.2224559959426999</v>
      </c>
      <c r="AE1484" s="4">
        <v>5.5314131600463998</v>
      </c>
      <c r="AF1484" s="4" t="s">
        <v>2924</v>
      </c>
      <c r="AG1484" s="4" t="s">
        <v>2924</v>
      </c>
      <c r="AH1484" s="4" t="s">
        <v>2924</v>
      </c>
      <c r="AI1484" s="4">
        <v>2.7655789999999998</v>
      </c>
      <c r="AJ1484" s="4">
        <v>3.5795650000000001</v>
      </c>
    </row>
    <row r="1485" spans="1:36" x14ac:dyDescent="0.3">
      <c r="A1485" s="1" t="s">
        <v>1479</v>
      </c>
      <c r="B1485" s="2">
        <v>9992057</v>
      </c>
      <c r="C1485" s="3" t="s">
        <v>2935</v>
      </c>
      <c r="D1485" s="4">
        <v>5883.5079025699997</v>
      </c>
      <c r="E1485" s="3" t="s">
        <v>2936</v>
      </c>
      <c r="F1485" s="3" t="s">
        <v>3056</v>
      </c>
      <c r="G1485" s="3" t="s">
        <v>3064</v>
      </c>
      <c r="H1485" s="3" t="s">
        <v>3064</v>
      </c>
      <c r="I1485" s="3" t="s">
        <v>3058</v>
      </c>
      <c r="J1485" s="4">
        <v>11.449275</v>
      </c>
      <c r="K1485" s="4">
        <v>49.031008</v>
      </c>
      <c r="L1485" s="4">
        <v>24.032257999999999</v>
      </c>
      <c r="M1485" s="4">
        <v>-1.156812</v>
      </c>
      <c r="N1485" s="4" t="s">
        <v>2924</v>
      </c>
      <c r="O1485" s="4" t="s">
        <v>2924</v>
      </c>
      <c r="P1485" s="4">
        <v>7.0615240000000004</v>
      </c>
      <c r="Q1485" s="4" t="s">
        <v>2924</v>
      </c>
      <c r="R1485" s="4" t="s">
        <v>2924</v>
      </c>
      <c r="S1485" s="3" t="s">
        <v>5222</v>
      </c>
      <c r="T1485" s="5">
        <v>7.69</v>
      </c>
      <c r="U1485" s="4">
        <v>5883.5079025699997</v>
      </c>
      <c r="V1485" s="10">
        <v>5209.5359019999996</v>
      </c>
      <c r="W1485" s="4">
        <v>0</v>
      </c>
      <c r="X1485" s="4">
        <v>9.33</v>
      </c>
      <c r="Y1485" s="5">
        <v>4.5</v>
      </c>
      <c r="Z1485" s="4" t="s">
        <v>2924</v>
      </c>
      <c r="AA1485" s="10" t="s">
        <v>2924</v>
      </c>
      <c r="AB1485" s="10" t="s">
        <v>2924</v>
      </c>
      <c r="AC1485" s="4" t="s">
        <v>2924</v>
      </c>
      <c r="AD1485" s="4" t="s">
        <v>2924</v>
      </c>
      <c r="AE1485" s="4" t="s">
        <v>2924</v>
      </c>
      <c r="AF1485" s="4" t="s">
        <v>2924</v>
      </c>
      <c r="AG1485" s="4" t="s">
        <v>2924</v>
      </c>
      <c r="AH1485" s="4" t="s">
        <v>2924</v>
      </c>
      <c r="AI1485" s="4">
        <v>7.0615240000000004</v>
      </c>
      <c r="AJ1485" s="4">
        <v>7.9033920000000002</v>
      </c>
    </row>
    <row r="1486" spans="1:36" x14ac:dyDescent="0.3">
      <c r="A1486" s="1" t="s">
        <v>1480</v>
      </c>
      <c r="B1486" s="2">
        <v>4142572</v>
      </c>
      <c r="C1486" s="3" t="s">
        <v>2919</v>
      </c>
      <c r="D1486" s="4">
        <v>991.86410272000001</v>
      </c>
      <c r="E1486" s="3" t="s">
        <v>3006</v>
      </c>
      <c r="F1486" s="3" t="s">
        <v>3007</v>
      </c>
      <c r="G1486" s="3" t="s">
        <v>3008</v>
      </c>
      <c r="H1486" s="3" t="s">
        <v>3009</v>
      </c>
      <c r="I1486" s="3" t="s">
        <v>3356</v>
      </c>
      <c r="J1486" s="4">
        <v>-19.232768</v>
      </c>
      <c r="K1486" s="4">
        <v>-10.510888</v>
      </c>
      <c r="L1486" s="4">
        <v>4.1930769999999997</v>
      </c>
      <c r="M1486" s="4">
        <v>-5.3692019999999996</v>
      </c>
      <c r="N1486" s="4">
        <v>18.422414</v>
      </c>
      <c r="O1486" s="4">
        <v>18.229900000000001</v>
      </c>
      <c r="P1486" s="4">
        <v>3.191338</v>
      </c>
      <c r="Q1486" s="4">
        <v>10.349563</v>
      </c>
      <c r="R1486" s="4">
        <v>69.132367000000002</v>
      </c>
      <c r="S1486" s="3" t="s">
        <v>5223</v>
      </c>
      <c r="T1486" s="4">
        <v>85.48</v>
      </c>
      <c r="U1486" s="4">
        <v>991.86410272000001</v>
      </c>
      <c r="V1486" s="10">
        <v>1075.423102</v>
      </c>
      <c r="W1486" s="4">
        <v>0.99438465138043997</v>
      </c>
      <c r="X1486" s="4">
        <v>108.96</v>
      </c>
      <c r="Y1486" s="4">
        <v>79.069999999999993</v>
      </c>
      <c r="Z1486" s="4">
        <v>18.422414</v>
      </c>
      <c r="AA1486" s="10" t="s">
        <v>2934</v>
      </c>
      <c r="AB1486" s="10">
        <v>15.3151260504</v>
      </c>
      <c r="AC1486" s="4">
        <v>0.96983299999999995</v>
      </c>
      <c r="AD1486" s="4" t="s">
        <v>2934</v>
      </c>
      <c r="AE1486" s="4">
        <v>0.99261013145139998</v>
      </c>
      <c r="AF1486" s="4">
        <v>10.349563</v>
      </c>
      <c r="AG1486" s="4" t="s">
        <v>2934</v>
      </c>
      <c r="AH1486" s="4" t="s">
        <v>2934</v>
      </c>
      <c r="AI1486" s="4">
        <v>3.191338</v>
      </c>
      <c r="AJ1486" s="4">
        <v>3.3781219999999998</v>
      </c>
    </row>
    <row r="1487" spans="1:36" x14ac:dyDescent="0.3">
      <c r="A1487" s="1" t="s">
        <v>1481</v>
      </c>
      <c r="B1487" s="2">
        <v>4991954</v>
      </c>
      <c r="C1487" s="3" t="s">
        <v>2935</v>
      </c>
      <c r="D1487" s="4">
        <v>3973.32436964</v>
      </c>
      <c r="E1487" s="3" t="s">
        <v>2936</v>
      </c>
      <c r="F1487" s="3" t="s">
        <v>2937</v>
      </c>
      <c r="G1487" s="3" t="s">
        <v>3044</v>
      </c>
      <c r="H1487" s="3" t="s">
        <v>3066</v>
      </c>
      <c r="I1487" s="3" t="s">
        <v>3532</v>
      </c>
      <c r="J1487" s="4">
        <v>22.984427</v>
      </c>
      <c r="K1487" s="4">
        <v>36.820174999999999</v>
      </c>
      <c r="L1487" s="4">
        <v>5.2640459999999996</v>
      </c>
      <c r="M1487" s="4">
        <v>1.554489</v>
      </c>
      <c r="N1487" s="4">
        <v>27.927484</v>
      </c>
      <c r="O1487" s="4">
        <v>100.064154</v>
      </c>
      <c r="P1487" s="4">
        <v>2.5065279999999999</v>
      </c>
      <c r="Q1487" s="4">
        <v>14.258452999999999</v>
      </c>
      <c r="R1487" s="4" t="s">
        <v>2924</v>
      </c>
      <c r="S1487" s="3" t="s">
        <v>5224</v>
      </c>
      <c r="T1487" s="4">
        <v>124.78</v>
      </c>
      <c r="U1487" s="4">
        <v>3973.32436964</v>
      </c>
      <c r="V1487" s="10">
        <v>4089.3243689999999</v>
      </c>
      <c r="W1487" s="4">
        <v>0.320564192979644</v>
      </c>
      <c r="X1487" s="5">
        <v>128.22999999999999</v>
      </c>
      <c r="Y1487" s="4">
        <v>82.64</v>
      </c>
      <c r="Z1487" s="4">
        <v>23.197620000000001</v>
      </c>
      <c r="AA1487" s="10">
        <v>22.259088800800001</v>
      </c>
      <c r="AB1487" s="10">
        <v>23.904214559300001</v>
      </c>
      <c r="AC1487" s="4">
        <v>2.4154309999999999</v>
      </c>
      <c r="AD1487" s="4">
        <v>2.2810264825747</v>
      </c>
      <c r="AE1487" s="4">
        <v>2.3541162778563001</v>
      </c>
      <c r="AF1487" s="4">
        <v>14.258452999999999</v>
      </c>
      <c r="AG1487" s="4">
        <v>12.9067134488712</v>
      </c>
      <c r="AH1487" s="4">
        <v>13.701843487233599</v>
      </c>
      <c r="AI1487" s="4">
        <v>2.5065279999999999</v>
      </c>
      <c r="AJ1487" s="4">
        <v>9.0198060000000009</v>
      </c>
    </row>
    <row r="1488" spans="1:36" x14ac:dyDescent="0.3">
      <c r="A1488" s="1" t="s">
        <v>1482</v>
      </c>
      <c r="B1488" s="2">
        <v>5721404</v>
      </c>
      <c r="C1488" s="3" t="s">
        <v>2935</v>
      </c>
      <c r="D1488" s="4">
        <v>689.39294471999995</v>
      </c>
      <c r="E1488" s="3" t="s">
        <v>2930</v>
      </c>
      <c r="F1488" s="3" t="s">
        <v>2953</v>
      </c>
      <c r="G1488" s="3" t="s">
        <v>2954</v>
      </c>
      <c r="H1488" s="3" t="s">
        <v>2955</v>
      </c>
      <c r="I1488" s="3"/>
      <c r="J1488" s="4">
        <v>16.984925</v>
      </c>
      <c r="K1488" s="4">
        <v>6.2690200000000003</v>
      </c>
      <c r="L1488" s="4">
        <v>-7.4231179999999997</v>
      </c>
      <c r="M1488" s="4">
        <v>-5.3658539999999997</v>
      </c>
      <c r="N1488" s="4">
        <v>5.2424559999999998</v>
      </c>
      <c r="O1488" s="4">
        <v>16.394366000000002</v>
      </c>
      <c r="P1488" s="4">
        <v>1.2255640000000001</v>
      </c>
      <c r="Q1488" s="4" t="s">
        <v>2934</v>
      </c>
      <c r="R1488" s="4">
        <v>117.827321</v>
      </c>
      <c r="S1488" s="3" t="s">
        <v>5225</v>
      </c>
      <c r="T1488" s="4">
        <v>34.92</v>
      </c>
      <c r="U1488" s="4">
        <v>689.39294471999995</v>
      </c>
      <c r="V1488" s="10">
        <v>819.21530399999995</v>
      </c>
      <c r="W1488" s="4">
        <v>7.4455899198167197</v>
      </c>
      <c r="X1488" s="4">
        <v>39.869999999999997</v>
      </c>
      <c r="Y1488" s="4">
        <v>26.11</v>
      </c>
      <c r="Z1488" s="4">
        <v>5.2424559999999998</v>
      </c>
      <c r="AA1488" s="10" t="s">
        <v>2934</v>
      </c>
      <c r="AB1488" s="10" t="s">
        <v>2934</v>
      </c>
      <c r="AC1488" s="4">
        <v>33.493796000000003</v>
      </c>
      <c r="AD1488" s="4" t="s">
        <v>2934</v>
      </c>
      <c r="AE1488" s="4" t="s">
        <v>2934</v>
      </c>
      <c r="AF1488" s="4" t="s">
        <v>2934</v>
      </c>
      <c r="AG1488" s="4" t="s">
        <v>2934</v>
      </c>
      <c r="AH1488" s="4" t="s">
        <v>2934</v>
      </c>
      <c r="AI1488" s="4">
        <v>1.2255640000000001</v>
      </c>
      <c r="AJ1488" s="4">
        <v>1.2255640000000001</v>
      </c>
    </row>
    <row r="1489" spans="1:36" x14ac:dyDescent="0.3">
      <c r="A1489" s="1" t="s">
        <v>1483</v>
      </c>
      <c r="B1489" s="2">
        <v>5721766</v>
      </c>
      <c r="C1489" s="3" t="s">
        <v>2935</v>
      </c>
      <c r="D1489" s="4">
        <v>602.51900624999996</v>
      </c>
      <c r="E1489" s="3" t="s">
        <v>2930</v>
      </c>
      <c r="F1489" s="3" t="s">
        <v>2953</v>
      </c>
      <c r="G1489" s="3" t="s">
        <v>2954</v>
      </c>
      <c r="H1489" s="3" t="s">
        <v>2955</v>
      </c>
      <c r="I1489" s="3"/>
      <c r="J1489" s="4">
        <v>15.457115999999999</v>
      </c>
      <c r="K1489" s="4">
        <v>-8.5138160000000003</v>
      </c>
      <c r="L1489" s="4">
        <v>-4.6692609999999997</v>
      </c>
      <c r="M1489" s="4">
        <v>-2.8548770000000001</v>
      </c>
      <c r="N1489" s="4">
        <v>11.801541</v>
      </c>
      <c r="O1489" s="4">
        <v>12.068966</v>
      </c>
      <c r="P1489" s="4">
        <v>1.005995</v>
      </c>
      <c r="Q1489" s="4" t="s">
        <v>2934</v>
      </c>
      <c r="R1489" s="4">
        <v>36.077103999999999</v>
      </c>
      <c r="S1489" s="3" t="s">
        <v>5226</v>
      </c>
      <c r="T1489" s="4">
        <v>12.25</v>
      </c>
      <c r="U1489" s="4">
        <v>602.51900624999996</v>
      </c>
      <c r="V1489" s="10">
        <v>976.21900600000004</v>
      </c>
      <c r="W1489" s="4">
        <v>8.0816326530612201</v>
      </c>
      <c r="X1489" s="4">
        <v>13.55</v>
      </c>
      <c r="Y1489" s="4">
        <v>10.41</v>
      </c>
      <c r="Z1489" s="4">
        <v>11.801541</v>
      </c>
      <c r="AA1489" s="10" t="s">
        <v>2934</v>
      </c>
      <c r="AB1489" s="10" t="s">
        <v>2934</v>
      </c>
      <c r="AC1489" s="4">
        <v>17.560874999999999</v>
      </c>
      <c r="AD1489" s="4" t="s">
        <v>2934</v>
      </c>
      <c r="AE1489" s="4" t="s">
        <v>2934</v>
      </c>
      <c r="AF1489" s="4" t="s">
        <v>2934</v>
      </c>
      <c r="AG1489" s="4" t="s">
        <v>2934</v>
      </c>
      <c r="AH1489" s="4" t="s">
        <v>2934</v>
      </c>
      <c r="AI1489" s="4">
        <v>1.005995</v>
      </c>
      <c r="AJ1489" s="4">
        <v>1.005995</v>
      </c>
    </row>
    <row r="1490" spans="1:36" x14ac:dyDescent="0.3">
      <c r="A1490" s="1" t="s">
        <v>1484</v>
      </c>
      <c r="B1490" s="2">
        <v>5721902</v>
      </c>
      <c r="C1490" s="3" t="s">
        <v>2935</v>
      </c>
      <c r="D1490" s="4">
        <v>772.41376319999995</v>
      </c>
      <c r="E1490" s="3" t="s">
        <v>2930</v>
      </c>
      <c r="F1490" s="3" t="s">
        <v>2953</v>
      </c>
      <c r="G1490" s="3" t="s">
        <v>2954</v>
      </c>
      <c r="H1490" s="3" t="s">
        <v>2955</v>
      </c>
      <c r="I1490" s="3" t="s">
        <v>2971</v>
      </c>
      <c r="J1490" s="4">
        <v>16.019158999999998</v>
      </c>
      <c r="K1490" s="4">
        <v>-3.7952340000000002</v>
      </c>
      <c r="L1490" s="4">
        <v>-5.3408600000000002</v>
      </c>
      <c r="M1490" s="4">
        <v>-3.4543840000000001</v>
      </c>
      <c r="N1490" s="4">
        <v>19.764278999999998</v>
      </c>
      <c r="O1490" s="4">
        <v>13.164251</v>
      </c>
      <c r="P1490" s="4">
        <v>1.0040530000000001</v>
      </c>
      <c r="Q1490" s="4" t="s">
        <v>2934</v>
      </c>
      <c r="R1490" s="4">
        <v>38.193781000000001</v>
      </c>
      <c r="S1490" s="3" t="s">
        <v>5227</v>
      </c>
      <c r="T1490" s="4">
        <v>21.8</v>
      </c>
      <c r="U1490" s="4">
        <v>772.41376319999995</v>
      </c>
      <c r="V1490" s="10">
        <v>1191.3137630000001</v>
      </c>
      <c r="W1490" s="4">
        <v>7.5963302752293602</v>
      </c>
      <c r="X1490" s="4">
        <v>23.878299999999999</v>
      </c>
      <c r="Y1490" s="4">
        <v>18.28</v>
      </c>
      <c r="Z1490" s="4">
        <v>19.764278999999998</v>
      </c>
      <c r="AA1490" s="10" t="s">
        <v>2934</v>
      </c>
      <c r="AB1490" s="10" t="s">
        <v>2934</v>
      </c>
      <c r="AC1490" s="4">
        <v>18.823868000000001</v>
      </c>
      <c r="AD1490" s="4" t="s">
        <v>2934</v>
      </c>
      <c r="AE1490" s="4" t="s">
        <v>2934</v>
      </c>
      <c r="AF1490" s="4" t="s">
        <v>2934</v>
      </c>
      <c r="AG1490" s="4" t="s">
        <v>2934</v>
      </c>
      <c r="AH1490" s="4" t="s">
        <v>2934</v>
      </c>
      <c r="AI1490" s="4">
        <v>1.0040530000000001</v>
      </c>
      <c r="AJ1490" s="4">
        <v>1.0040530000000001</v>
      </c>
    </row>
    <row r="1491" spans="1:36" x14ac:dyDescent="0.3">
      <c r="A1491" s="1" t="s">
        <v>1485</v>
      </c>
      <c r="B1491" s="2">
        <v>4086121</v>
      </c>
      <c r="C1491" s="3" t="s">
        <v>2935</v>
      </c>
      <c r="D1491" s="4">
        <v>2395.3960517700002</v>
      </c>
      <c r="E1491" s="3" t="s">
        <v>3102</v>
      </c>
      <c r="F1491" s="3" t="s">
        <v>3103</v>
      </c>
      <c r="G1491" s="3" t="s">
        <v>3292</v>
      </c>
      <c r="H1491" s="3" t="s">
        <v>3468</v>
      </c>
      <c r="I1491" s="3" t="s">
        <v>3533</v>
      </c>
      <c r="J1491" s="4">
        <v>32.160953999999997</v>
      </c>
      <c r="K1491" s="4">
        <v>-4.7884900000000004</v>
      </c>
      <c r="L1491" s="4">
        <v>-11.443978</v>
      </c>
      <c r="M1491" s="4">
        <v>-3.2722509999999998</v>
      </c>
      <c r="N1491" s="4" t="s">
        <v>2924</v>
      </c>
      <c r="O1491" s="4">
        <v>21.692758999999999</v>
      </c>
      <c r="P1491" s="4">
        <v>3.1719010000000001</v>
      </c>
      <c r="Q1491" s="4">
        <v>11.180846000000001</v>
      </c>
      <c r="R1491" s="4">
        <v>14.501141000000001</v>
      </c>
      <c r="S1491" s="3" t="s">
        <v>5228</v>
      </c>
      <c r="T1491" s="4">
        <v>44.34</v>
      </c>
      <c r="U1491" s="4">
        <v>2395.3960517700002</v>
      </c>
      <c r="V1491" s="10">
        <v>3388.4670510000001</v>
      </c>
      <c r="W1491" s="4">
        <v>3.17997293640054</v>
      </c>
      <c r="X1491" s="4">
        <v>53.96</v>
      </c>
      <c r="Y1491" s="4">
        <v>30.45</v>
      </c>
      <c r="Z1491" s="4" t="s">
        <v>2924</v>
      </c>
      <c r="AA1491" s="10">
        <v>15.949640287699999</v>
      </c>
      <c r="AB1491" s="10">
        <v>17.119691119599999</v>
      </c>
      <c r="AC1491" s="4">
        <v>1.9257359999999999</v>
      </c>
      <c r="AD1491" s="4">
        <v>2.0223013643280998</v>
      </c>
      <c r="AE1491" s="4">
        <v>2.0334055754920999</v>
      </c>
      <c r="AF1491" s="4">
        <v>11.180846000000001</v>
      </c>
      <c r="AG1491" s="4">
        <v>8.3872946806931008</v>
      </c>
      <c r="AH1491" s="4">
        <v>8.6220535648854995</v>
      </c>
      <c r="AI1491" s="4">
        <v>3.1719010000000001</v>
      </c>
      <c r="AJ1491" s="4" t="s">
        <v>2924</v>
      </c>
    </row>
    <row r="1492" spans="1:36" x14ac:dyDescent="0.3">
      <c r="A1492" s="1" t="s">
        <v>1486</v>
      </c>
      <c r="B1492" s="2">
        <v>4044333</v>
      </c>
      <c r="C1492" s="3" t="s">
        <v>2935</v>
      </c>
      <c r="D1492" s="4">
        <v>347829.29076484003</v>
      </c>
      <c r="E1492" s="3" t="s">
        <v>2920</v>
      </c>
      <c r="F1492" s="3" t="s">
        <v>2921</v>
      </c>
      <c r="G1492" s="3" t="s">
        <v>3109</v>
      </c>
      <c r="H1492" s="3" t="s">
        <v>3109</v>
      </c>
      <c r="I1492" s="3" t="s">
        <v>3048</v>
      </c>
      <c r="J1492" s="4">
        <v>-7.0693429999999999</v>
      </c>
      <c r="K1492" s="4">
        <v>-11.994396</v>
      </c>
      <c r="L1492" s="4">
        <v>-5.6430020000000001</v>
      </c>
      <c r="M1492" s="4">
        <v>-1.4663759999999999</v>
      </c>
      <c r="N1492" s="4">
        <v>23.777156000000002</v>
      </c>
      <c r="O1492" s="4">
        <v>18.2804</v>
      </c>
      <c r="P1492" s="4">
        <v>4.9571100000000001</v>
      </c>
      <c r="Q1492" s="4">
        <v>12.008571</v>
      </c>
      <c r="R1492" s="4">
        <v>17.805277</v>
      </c>
      <c r="S1492" s="3" t="s">
        <v>5229</v>
      </c>
      <c r="T1492" s="4">
        <v>144.47</v>
      </c>
      <c r="U1492" s="4">
        <v>347829.29076484003</v>
      </c>
      <c r="V1492" s="10">
        <v>363283.29076399998</v>
      </c>
      <c r="W1492" s="4">
        <v>3.4332387346853999</v>
      </c>
      <c r="X1492" s="4">
        <v>168.85</v>
      </c>
      <c r="Y1492" s="4">
        <v>142.75</v>
      </c>
      <c r="Z1492" s="4">
        <v>23.910957</v>
      </c>
      <c r="AA1492" s="10">
        <v>14.3661187514</v>
      </c>
      <c r="AB1492" s="10">
        <v>14.505646328099999</v>
      </c>
      <c r="AC1492" s="4">
        <v>4.1425299999999998</v>
      </c>
      <c r="AD1492" s="4">
        <v>4.0092377214255999</v>
      </c>
      <c r="AE1492" s="4">
        <v>4.0918199526989998</v>
      </c>
      <c r="AF1492" s="4">
        <v>12.008571</v>
      </c>
      <c r="AG1492" s="4">
        <v>11.5791982290642</v>
      </c>
      <c r="AH1492" s="4">
        <v>11.9402945285982</v>
      </c>
      <c r="AI1492" s="4">
        <v>4.9571100000000001</v>
      </c>
      <c r="AJ1492" s="4" t="s">
        <v>2924</v>
      </c>
    </row>
    <row r="1493" spans="1:36" x14ac:dyDescent="0.3">
      <c r="A1493" s="1" t="s">
        <v>1487</v>
      </c>
      <c r="B1493" s="2">
        <v>5234450</v>
      </c>
      <c r="C1493" s="3" t="s">
        <v>2935</v>
      </c>
      <c r="D1493" s="4">
        <v>53398.629285119998</v>
      </c>
      <c r="E1493" s="3" t="s">
        <v>2936</v>
      </c>
      <c r="F1493" s="3" t="s">
        <v>2937</v>
      </c>
      <c r="G1493" s="3" t="s">
        <v>2943</v>
      </c>
      <c r="H1493" s="3" t="s">
        <v>2943</v>
      </c>
      <c r="I1493" s="3" t="s">
        <v>3320</v>
      </c>
      <c r="J1493" s="4">
        <v>42.121960000000001</v>
      </c>
      <c r="K1493" s="4">
        <v>8.8259109999999996</v>
      </c>
      <c r="L1493" s="4">
        <v>-2.819957</v>
      </c>
      <c r="M1493" s="4">
        <v>-2.4083260000000002</v>
      </c>
      <c r="N1493" s="4">
        <v>38.769230999999998</v>
      </c>
      <c r="O1493" s="4">
        <v>33.868122999999997</v>
      </c>
      <c r="P1493" s="4">
        <v>3.3205680000000002</v>
      </c>
      <c r="Q1493" s="4">
        <v>17.145520000000001</v>
      </c>
      <c r="R1493" s="4">
        <v>38.618637999999997</v>
      </c>
      <c r="S1493" s="3" t="s">
        <v>5230</v>
      </c>
      <c r="T1493" s="4">
        <v>80.64</v>
      </c>
      <c r="U1493" s="4">
        <v>53398.629285119998</v>
      </c>
      <c r="V1493" s="10">
        <v>64758.629285000003</v>
      </c>
      <c r="W1493" s="4">
        <v>1.83531746031746</v>
      </c>
      <c r="X1493" s="4">
        <v>87.16</v>
      </c>
      <c r="Y1493" s="4">
        <v>51.71</v>
      </c>
      <c r="Z1493" s="4">
        <v>31.987307000000001</v>
      </c>
      <c r="AA1493" s="10">
        <v>23.0816789173</v>
      </c>
      <c r="AB1493" s="10">
        <v>23.0816789173</v>
      </c>
      <c r="AC1493" s="4">
        <v>2.8214809999999999</v>
      </c>
      <c r="AD1493" s="4">
        <v>2.7478586981977</v>
      </c>
      <c r="AE1493" s="4">
        <v>2.7478586981977</v>
      </c>
      <c r="AF1493" s="4">
        <v>17.145520000000001</v>
      </c>
      <c r="AG1493" s="4">
        <v>17.164911870691402</v>
      </c>
      <c r="AH1493" s="4">
        <v>17.164911870691402</v>
      </c>
      <c r="AI1493" s="4">
        <v>3.3205680000000002</v>
      </c>
      <c r="AJ1493" s="4" t="s">
        <v>2924</v>
      </c>
    </row>
    <row r="1494" spans="1:36" x14ac:dyDescent="0.3">
      <c r="A1494" s="1" t="s">
        <v>1488</v>
      </c>
      <c r="B1494" s="2">
        <v>14887727</v>
      </c>
      <c r="C1494" s="3" t="s">
        <v>2919</v>
      </c>
      <c r="D1494" s="4">
        <v>18754.552452299999</v>
      </c>
      <c r="E1494" s="3" t="s">
        <v>2930</v>
      </c>
      <c r="F1494" s="3" t="s">
        <v>2953</v>
      </c>
      <c r="G1494" s="3" t="s">
        <v>3101</v>
      </c>
      <c r="H1494" s="3" t="s">
        <v>3101</v>
      </c>
      <c r="I1494" s="3" t="s">
        <v>3534</v>
      </c>
      <c r="J1494" s="4">
        <v>9.6666670000000003</v>
      </c>
      <c r="K1494" s="4">
        <v>1.647786</v>
      </c>
      <c r="L1494" s="4">
        <v>-7.0358859999999996</v>
      </c>
      <c r="M1494" s="4">
        <v>-6.8867929999999999</v>
      </c>
      <c r="N1494" s="4">
        <v>9.3560610000000004</v>
      </c>
      <c r="O1494" s="4">
        <v>13.634124</v>
      </c>
      <c r="P1494" s="4">
        <v>6.7251349999999999</v>
      </c>
      <c r="Q1494" s="4">
        <v>4.8030650000000001</v>
      </c>
      <c r="R1494" s="4" t="s">
        <v>2924</v>
      </c>
      <c r="S1494" s="3" t="s">
        <v>5231</v>
      </c>
      <c r="T1494" s="4">
        <v>98.7</v>
      </c>
      <c r="U1494" s="4">
        <v>18754.552452299999</v>
      </c>
      <c r="V1494" s="10">
        <v>18110.437952</v>
      </c>
      <c r="W1494" s="4">
        <v>7.40132725430598</v>
      </c>
      <c r="X1494" s="4">
        <v>143.72</v>
      </c>
      <c r="Y1494" s="4">
        <v>85.02</v>
      </c>
      <c r="Z1494" s="4">
        <v>9.3560610000000004</v>
      </c>
      <c r="AA1494" s="10">
        <v>7.6827928315709997</v>
      </c>
      <c r="AB1494" s="10">
        <v>9.5028711206000001</v>
      </c>
      <c r="AC1494" s="4">
        <v>3.6710500000000001</v>
      </c>
      <c r="AD1494" s="4">
        <v>3.1837236789571</v>
      </c>
      <c r="AE1494" s="4">
        <v>3.8571407061217999</v>
      </c>
      <c r="AF1494" s="4">
        <v>4.8030650000000001</v>
      </c>
      <c r="AG1494" s="4">
        <v>4.9670849885838004</v>
      </c>
      <c r="AH1494" s="4">
        <v>5.8997986864577001</v>
      </c>
      <c r="AI1494" s="4">
        <v>6.7251349999999999</v>
      </c>
      <c r="AJ1494" s="4">
        <v>6.7251349999999999</v>
      </c>
    </row>
    <row r="1495" spans="1:36" x14ac:dyDescent="0.3">
      <c r="A1495" s="1" t="s">
        <v>1489</v>
      </c>
      <c r="B1495" s="2">
        <v>113071</v>
      </c>
      <c r="C1495" s="3" t="s">
        <v>2935</v>
      </c>
      <c r="D1495" s="4">
        <v>11991.16488484</v>
      </c>
      <c r="E1495" s="3" t="s">
        <v>2976</v>
      </c>
      <c r="F1495" s="3" t="s">
        <v>3316</v>
      </c>
      <c r="G1495" s="3" t="s">
        <v>3316</v>
      </c>
      <c r="H1495" s="3" t="s">
        <v>3317</v>
      </c>
      <c r="I1495" s="3" t="s">
        <v>3276</v>
      </c>
      <c r="J1495" s="4">
        <v>36.845525000000002</v>
      </c>
      <c r="K1495" s="4">
        <v>-3.6814019999999998</v>
      </c>
      <c r="L1495" s="4">
        <v>-1.5119629999999999</v>
      </c>
      <c r="M1495" s="4">
        <v>-6.2467540000000001</v>
      </c>
      <c r="N1495" s="4">
        <v>25.555106167846301</v>
      </c>
      <c r="O1495" s="4">
        <v>29.154458000000002</v>
      </c>
      <c r="P1495" s="4">
        <v>1.8050539999999999</v>
      </c>
      <c r="Q1495" s="4">
        <v>12.710255</v>
      </c>
      <c r="R1495" s="4" t="s">
        <v>2924</v>
      </c>
      <c r="S1495" s="3" t="s">
        <v>5232</v>
      </c>
      <c r="T1495" s="4">
        <v>252.74</v>
      </c>
      <c r="U1495" s="4">
        <v>11991.16488484</v>
      </c>
      <c r="V1495" s="10">
        <v>16688.564883999999</v>
      </c>
      <c r="W1495" s="4">
        <v>0</v>
      </c>
      <c r="X1495" s="5">
        <v>288.5</v>
      </c>
      <c r="Y1495" s="4">
        <v>167.11</v>
      </c>
      <c r="Z1495" s="4">
        <v>25.549938999999998</v>
      </c>
      <c r="AA1495" s="10">
        <v>16.187584864000002</v>
      </c>
      <c r="AB1495" s="10">
        <v>18.783620480700002</v>
      </c>
      <c r="AC1495" s="4">
        <v>0.74160199999999998</v>
      </c>
      <c r="AD1495" s="4">
        <v>0.67228198706249997</v>
      </c>
      <c r="AE1495" s="4">
        <v>0.72255233812090003</v>
      </c>
      <c r="AF1495" s="4">
        <v>12.710255</v>
      </c>
      <c r="AG1495" s="4">
        <v>12.6474618014187</v>
      </c>
      <c r="AH1495" s="4">
        <v>14.494470122109099</v>
      </c>
      <c r="AI1495" s="4">
        <v>1.8050539999999999</v>
      </c>
      <c r="AJ1495" s="4">
        <v>9.5326819999999994</v>
      </c>
    </row>
    <row r="1496" spans="1:36" x14ac:dyDescent="0.3">
      <c r="A1496" s="1" t="s">
        <v>1490</v>
      </c>
      <c r="B1496" s="2">
        <v>4972653</v>
      </c>
      <c r="C1496" s="3" t="s">
        <v>2919</v>
      </c>
      <c r="D1496" s="4">
        <v>2195.12900304</v>
      </c>
      <c r="E1496" s="3" t="s">
        <v>3102</v>
      </c>
      <c r="F1496" s="3" t="s">
        <v>3103</v>
      </c>
      <c r="G1496" s="3" t="s">
        <v>3104</v>
      </c>
      <c r="H1496" s="3" t="s">
        <v>3104</v>
      </c>
      <c r="I1496" s="3" t="s">
        <v>3205</v>
      </c>
      <c r="J1496" s="4">
        <v>2.6686809999999999</v>
      </c>
      <c r="K1496" s="4">
        <v>15.655132999999999</v>
      </c>
      <c r="L1496" s="4">
        <v>12.901439999999999</v>
      </c>
      <c r="M1496" s="4">
        <v>2.4365739999999998</v>
      </c>
      <c r="N1496" s="4">
        <v>13.095696999999999</v>
      </c>
      <c r="O1496" s="4" t="s">
        <v>2934</v>
      </c>
      <c r="P1496" s="4">
        <v>0.42564299999999999</v>
      </c>
      <c r="Q1496" s="4" t="s">
        <v>2924</v>
      </c>
      <c r="R1496" s="4" t="s">
        <v>2934</v>
      </c>
      <c r="S1496" s="3" t="s">
        <v>5233</v>
      </c>
      <c r="T1496" s="4">
        <v>40.78</v>
      </c>
      <c r="U1496" s="4">
        <v>2195.12900304</v>
      </c>
      <c r="V1496" s="10">
        <v>-62.403996999999997</v>
      </c>
      <c r="W1496" s="4">
        <v>0</v>
      </c>
      <c r="X1496" s="4">
        <v>42.76</v>
      </c>
      <c r="Y1496" s="4">
        <v>27.88</v>
      </c>
      <c r="Z1496" s="4">
        <v>13.095696999999999</v>
      </c>
      <c r="AA1496" s="10">
        <v>11.239733201</v>
      </c>
      <c r="AB1496" s="10">
        <v>12.2487107015</v>
      </c>
      <c r="AC1496" s="4" t="s">
        <v>2924</v>
      </c>
      <c r="AD1496" s="4" t="s">
        <v>2924</v>
      </c>
      <c r="AE1496" s="4" t="s">
        <v>2924</v>
      </c>
      <c r="AF1496" s="4" t="s">
        <v>2924</v>
      </c>
      <c r="AG1496" s="4" t="s">
        <v>2924</v>
      </c>
      <c r="AH1496" s="4" t="s">
        <v>2924</v>
      </c>
      <c r="AI1496" s="4">
        <v>0.42564299999999999</v>
      </c>
      <c r="AJ1496" s="4">
        <v>1.152987</v>
      </c>
    </row>
    <row r="1497" spans="1:36" x14ac:dyDescent="0.3">
      <c r="A1497" s="1" t="s">
        <v>1491</v>
      </c>
      <c r="B1497" s="2">
        <v>100201</v>
      </c>
      <c r="C1497" s="3" t="s">
        <v>2935</v>
      </c>
      <c r="D1497" s="4">
        <v>668924.88426720002</v>
      </c>
      <c r="E1497" s="3" t="s">
        <v>2930</v>
      </c>
      <c r="F1497" s="3" t="s">
        <v>2931</v>
      </c>
      <c r="G1497" s="3" t="s">
        <v>2931</v>
      </c>
      <c r="H1497" s="3" t="s">
        <v>3225</v>
      </c>
      <c r="I1497" s="3" t="s">
        <v>2933</v>
      </c>
      <c r="J1497" s="4">
        <v>41.935484000000002</v>
      </c>
      <c r="K1497" s="4">
        <v>12.558624</v>
      </c>
      <c r="L1497" s="4">
        <v>-1.320708</v>
      </c>
      <c r="M1497" s="4">
        <v>-0.975244</v>
      </c>
      <c r="N1497" s="4">
        <v>13.2220367278798</v>
      </c>
      <c r="O1497" s="4" t="s">
        <v>2924</v>
      </c>
      <c r="P1497" s="4">
        <v>2.066087</v>
      </c>
      <c r="Q1497" s="4" t="s">
        <v>2934</v>
      </c>
      <c r="R1497" s="4" t="s">
        <v>2934</v>
      </c>
      <c r="S1497" s="3" t="s">
        <v>5234</v>
      </c>
      <c r="T1497" s="4">
        <v>237.6</v>
      </c>
      <c r="U1497" s="4">
        <v>668924.88426720002</v>
      </c>
      <c r="V1497" s="10" t="s">
        <v>2934</v>
      </c>
      <c r="W1497" s="4">
        <v>2.1043771043770998</v>
      </c>
      <c r="X1497" s="4">
        <v>254.31</v>
      </c>
      <c r="Y1497" s="4">
        <v>164.3</v>
      </c>
      <c r="Z1497" s="4">
        <v>13.225717</v>
      </c>
      <c r="AA1497" s="10">
        <v>14.135873348200001</v>
      </c>
      <c r="AB1497" s="10">
        <v>13.0068055811</v>
      </c>
      <c r="AC1497" s="4" t="s">
        <v>2934</v>
      </c>
      <c r="AD1497" s="4" t="s">
        <v>2934</v>
      </c>
      <c r="AE1497" s="4" t="s">
        <v>2934</v>
      </c>
      <c r="AF1497" s="4" t="s">
        <v>2934</v>
      </c>
      <c r="AG1497" s="4" t="s">
        <v>2934</v>
      </c>
      <c r="AH1497" s="4" t="s">
        <v>2934</v>
      </c>
      <c r="AI1497" s="4">
        <v>2.066087</v>
      </c>
      <c r="AJ1497" s="4">
        <v>2.5010530000000002</v>
      </c>
    </row>
    <row r="1498" spans="1:36" x14ac:dyDescent="0.3">
      <c r="A1498" s="1" t="s">
        <v>1492</v>
      </c>
      <c r="B1498" s="2">
        <v>4157184</v>
      </c>
      <c r="C1498" s="3" t="s">
        <v>2935</v>
      </c>
      <c r="D1498" s="4">
        <v>12329.756482680001</v>
      </c>
      <c r="E1498" s="3" t="s">
        <v>2945</v>
      </c>
      <c r="F1498" s="3" t="s">
        <v>3021</v>
      </c>
      <c r="G1498" s="3" t="s">
        <v>3022</v>
      </c>
      <c r="H1498" s="3" t="s">
        <v>3022</v>
      </c>
      <c r="I1498" s="3" t="s">
        <v>3339</v>
      </c>
      <c r="J1498" s="4">
        <v>26.451612999999998</v>
      </c>
      <c r="K1498" s="4">
        <v>-4.2673519999999998</v>
      </c>
      <c r="L1498" s="4">
        <v>4.4307350000000003</v>
      </c>
      <c r="M1498" s="4">
        <v>2.6859999999999998E-2</v>
      </c>
      <c r="N1498" s="4" t="s">
        <v>2934</v>
      </c>
      <c r="O1498" s="4">
        <v>30.650206000000001</v>
      </c>
      <c r="P1498" s="4">
        <v>2.6541229999999998</v>
      </c>
      <c r="Q1498" s="4">
        <v>23.609408999999999</v>
      </c>
      <c r="R1498" s="4">
        <v>23.253364999999999</v>
      </c>
      <c r="S1498" s="3" t="s">
        <v>5235</v>
      </c>
      <c r="T1498" s="4">
        <v>37.24</v>
      </c>
      <c r="U1498" s="4">
        <v>12329.756482680001</v>
      </c>
      <c r="V1498" s="10">
        <v>12913.756482000001</v>
      </c>
      <c r="W1498" s="4">
        <v>2.36305048335123</v>
      </c>
      <c r="X1498" s="4">
        <v>39.79</v>
      </c>
      <c r="Y1498" s="4">
        <v>29.13</v>
      </c>
      <c r="Z1498" s="4" t="s">
        <v>2934</v>
      </c>
      <c r="AA1498" s="10">
        <v>19.0720065553</v>
      </c>
      <c r="AB1498" s="10">
        <v>21.749414506200001</v>
      </c>
      <c r="AC1498" s="4">
        <v>2.5651540000000002</v>
      </c>
      <c r="AD1498" s="4">
        <v>2.4368021047091002</v>
      </c>
      <c r="AE1498" s="4">
        <v>2.5430504841117001</v>
      </c>
      <c r="AF1498" s="4">
        <v>23.609408999999999</v>
      </c>
      <c r="AG1498" s="4">
        <v>13.808339416965699</v>
      </c>
      <c r="AH1498" s="4">
        <v>15.598840414403099</v>
      </c>
      <c r="AI1498" s="4">
        <v>2.6541229999999998</v>
      </c>
      <c r="AJ1498" s="4">
        <v>14.411765000000001</v>
      </c>
    </row>
    <row r="1499" spans="1:36" x14ac:dyDescent="0.3">
      <c r="A1499" s="1" t="s">
        <v>1493</v>
      </c>
      <c r="B1499" s="2">
        <v>4992405</v>
      </c>
      <c r="C1499" s="3" t="s">
        <v>2935</v>
      </c>
      <c r="D1499" s="4">
        <v>4076.44960068</v>
      </c>
      <c r="E1499" s="3" t="s">
        <v>2936</v>
      </c>
      <c r="F1499" s="3" t="s">
        <v>2937</v>
      </c>
      <c r="G1499" s="3" t="s">
        <v>3044</v>
      </c>
      <c r="H1499" s="3" t="s">
        <v>3066</v>
      </c>
      <c r="I1499" s="3" t="s">
        <v>3067</v>
      </c>
      <c r="J1499" s="4">
        <v>24.055474</v>
      </c>
      <c r="K1499" s="4">
        <v>4.2314850000000002</v>
      </c>
      <c r="L1499" s="4">
        <v>-11.617305999999999</v>
      </c>
      <c r="M1499" s="4">
        <v>-6.1820839999999997</v>
      </c>
      <c r="N1499" s="4">
        <v>35.520417999999999</v>
      </c>
      <c r="O1499" s="4">
        <v>29.623591999999999</v>
      </c>
      <c r="P1499" s="4">
        <v>4.7860500000000004</v>
      </c>
      <c r="Q1499" s="4">
        <v>18.499628000000001</v>
      </c>
      <c r="R1499" s="4">
        <v>38.102528</v>
      </c>
      <c r="S1499" s="3" t="s">
        <v>5236</v>
      </c>
      <c r="T1499" s="5">
        <v>347.07</v>
      </c>
      <c r="U1499" s="4">
        <v>4076.44960068</v>
      </c>
      <c r="V1499" s="10">
        <v>4325.5276000000003</v>
      </c>
      <c r="W1499" s="4">
        <v>0.36880168265767699</v>
      </c>
      <c r="X1499" s="4">
        <v>429.95</v>
      </c>
      <c r="Y1499" s="4">
        <v>249.5104</v>
      </c>
      <c r="Z1499" s="4">
        <v>35.520417999999999</v>
      </c>
      <c r="AA1499" s="10">
        <v>32.497191011200002</v>
      </c>
      <c r="AB1499" s="10">
        <v>34.477140901600002</v>
      </c>
      <c r="AC1499" s="5">
        <v>4.1831620000000003</v>
      </c>
      <c r="AD1499" s="4">
        <v>3.9661834473070998</v>
      </c>
      <c r="AE1499" s="4">
        <v>4.1094083493923996</v>
      </c>
      <c r="AF1499" s="4">
        <v>18.499628000000001</v>
      </c>
      <c r="AG1499" s="4">
        <v>17.972820100510901</v>
      </c>
      <c r="AH1499" s="4">
        <v>18.966399016551001</v>
      </c>
      <c r="AI1499" s="4">
        <v>4.7860500000000004</v>
      </c>
      <c r="AJ1499" s="4">
        <v>61.374004999999997</v>
      </c>
    </row>
    <row r="1500" spans="1:36" x14ac:dyDescent="0.3">
      <c r="A1500" s="1" t="s">
        <v>1494</v>
      </c>
      <c r="B1500" s="2">
        <v>4187983</v>
      </c>
      <c r="C1500" s="3" t="s">
        <v>2919</v>
      </c>
      <c r="D1500" s="4">
        <v>1112.30938896</v>
      </c>
      <c r="E1500" s="3" t="s">
        <v>3031</v>
      </c>
      <c r="F1500" s="3" t="s">
        <v>3031</v>
      </c>
      <c r="G1500" s="3" t="s">
        <v>3051</v>
      </c>
      <c r="H1500" s="3" t="s">
        <v>3073</v>
      </c>
      <c r="I1500" s="3" t="s">
        <v>3535</v>
      </c>
      <c r="J1500" s="4">
        <v>-1.7321500000000001</v>
      </c>
      <c r="K1500" s="4">
        <v>-0.55579299999999998</v>
      </c>
      <c r="L1500" s="4">
        <v>-13.035892</v>
      </c>
      <c r="M1500" s="4">
        <v>-8.4972460000000005</v>
      </c>
      <c r="N1500" s="4">
        <v>24.037203000000002</v>
      </c>
      <c r="O1500" s="4">
        <v>22.415676000000001</v>
      </c>
      <c r="P1500" s="4">
        <v>1.6676230000000001</v>
      </c>
      <c r="Q1500" s="4">
        <v>9.6698310000000003</v>
      </c>
      <c r="R1500" s="4">
        <v>45.516269000000001</v>
      </c>
      <c r="S1500" s="3" t="s">
        <v>5237</v>
      </c>
      <c r="T1500" s="4">
        <v>69.78</v>
      </c>
      <c r="U1500" s="4">
        <v>1112.30938896</v>
      </c>
      <c r="V1500" s="10">
        <v>2142.1093879999999</v>
      </c>
      <c r="W1500" s="4">
        <v>4.4138721696761296</v>
      </c>
      <c r="X1500" s="4">
        <v>102.42</v>
      </c>
      <c r="Y1500" s="4">
        <v>59.52</v>
      </c>
      <c r="Z1500" s="4">
        <v>24.037203000000002</v>
      </c>
      <c r="AA1500" s="10">
        <v>17.0203424557</v>
      </c>
      <c r="AB1500" s="10">
        <v>26.9386526041</v>
      </c>
      <c r="AC1500" s="4">
        <v>0.71875599999999995</v>
      </c>
      <c r="AD1500" s="4">
        <v>0.68096429665890001</v>
      </c>
      <c r="AE1500" s="4">
        <v>0.71180458515379996</v>
      </c>
      <c r="AF1500" s="4">
        <v>9.6698310000000003</v>
      </c>
      <c r="AG1500" s="4">
        <v>8.5856087695390997</v>
      </c>
      <c r="AH1500" s="4">
        <v>9.9418703555340997</v>
      </c>
      <c r="AI1500" s="4">
        <v>1.6676230000000001</v>
      </c>
      <c r="AJ1500" s="4">
        <v>1.8488690000000001</v>
      </c>
    </row>
    <row r="1501" spans="1:36" x14ac:dyDescent="0.3">
      <c r="A1501" s="1" t="s">
        <v>1495</v>
      </c>
      <c r="B1501" s="2">
        <v>28997296</v>
      </c>
      <c r="C1501" s="3" t="s">
        <v>2919</v>
      </c>
      <c r="D1501" s="4">
        <v>5917.39101768</v>
      </c>
      <c r="E1501" s="3" t="s">
        <v>3102</v>
      </c>
      <c r="F1501" s="3" t="s">
        <v>3103</v>
      </c>
      <c r="G1501" s="3" t="s">
        <v>3104</v>
      </c>
      <c r="H1501" s="3" t="s">
        <v>3104</v>
      </c>
      <c r="I1501" s="3" t="s">
        <v>3205</v>
      </c>
      <c r="J1501" s="4">
        <v>-13.851991999999999</v>
      </c>
      <c r="K1501" s="4">
        <v>8.5258959999999995</v>
      </c>
      <c r="L1501" s="4">
        <v>1.339286</v>
      </c>
      <c r="M1501" s="4">
        <v>-6.5843619999999996</v>
      </c>
      <c r="N1501" s="4">
        <v>29.670027999999999</v>
      </c>
      <c r="O1501" s="4">
        <v>16.480505000000001</v>
      </c>
      <c r="P1501" s="4">
        <v>2.8848470000000002</v>
      </c>
      <c r="Q1501" s="4">
        <v>17.407475000000002</v>
      </c>
      <c r="R1501" s="4">
        <v>16.525977000000001</v>
      </c>
      <c r="S1501" s="3" t="s">
        <v>5238</v>
      </c>
      <c r="T1501" s="4">
        <v>13.62</v>
      </c>
      <c r="U1501" s="4">
        <v>5917.39101768</v>
      </c>
      <c r="V1501" s="10">
        <v>3887.1800269999999</v>
      </c>
      <c r="W1501" s="4">
        <v>0</v>
      </c>
      <c r="X1501" s="4">
        <v>22.74</v>
      </c>
      <c r="Y1501" s="4">
        <v>10.57</v>
      </c>
      <c r="Z1501" s="4">
        <v>29.670027999999999</v>
      </c>
      <c r="AA1501" s="10">
        <v>14.8269048963678</v>
      </c>
      <c r="AB1501" s="10">
        <v>16.593785818254499</v>
      </c>
      <c r="AC1501" s="4">
        <v>3.8337270000000001</v>
      </c>
      <c r="AD1501" s="4">
        <v>3.5197607764351999</v>
      </c>
      <c r="AE1501" s="4">
        <v>3.8678667648698002</v>
      </c>
      <c r="AF1501" s="4">
        <v>17.407475000000002</v>
      </c>
      <c r="AG1501" s="4">
        <v>8.6547793813927001</v>
      </c>
      <c r="AH1501" s="4">
        <v>10.362474545144201</v>
      </c>
      <c r="AI1501" s="4">
        <v>2.8848470000000002</v>
      </c>
      <c r="AJ1501" s="4">
        <v>2.9387110000000001</v>
      </c>
    </row>
    <row r="1502" spans="1:36" x14ac:dyDescent="0.3">
      <c r="A1502" s="1" t="s">
        <v>1496</v>
      </c>
      <c r="B1502" s="2">
        <v>13546564</v>
      </c>
      <c r="C1502" s="3" t="s">
        <v>2919</v>
      </c>
      <c r="D1502" s="4">
        <v>602.92580154999996</v>
      </c>
      <c r="E1502" s="3" t="s">
        <v>2936</v>
      </c>
      <c r="F1502" s="3" t="s">
        <v>2937</v>
      </c>
      <c r="G1502" s="3" t="s">
        <v>3037</v>
      </c>
      <c r="H1502" s="3" t="s">
        <v>3037</v>
      </c>
      <c r="I1502" s="3" t="s">
        <v>3536</v>
      </c>
      <c r="J1502" s="4">
        <v>24.472923000000002</v>
      </c>
      <c r="K1502" s="4">
        <v>14.356248000000001</v>
      </c>
      <c r="L1502" s="4">
        <v>5.4640979999999999</v>
      </c>
      <c r="M1502" s="4">
        <v>-7.1824909999999997</v>
      </c>
      <c r="N1502" s="4">
        <v>21.339476000000001</v>
      </c>
      <c r="O1502" s="4">
        <v>13.131269</v>
      </c>
      <c r="P1502" s="4">
        <v>3.8322509999999999</v>
      </c>
      <c r="Q1502" s="4">
        <v>10.808455</v>
      </c>
      <c r="R1502" s="4">
        <v>13.791563999999999</v>
      </c>
      <c r="S1502" s="3" t="s">
        <v>5239</v>
      </c>
      <c r="T1502" s="4">
        <v>30.11</v>
      </c>
      <c r="U1502" s="4">
        <v>602.92580154999996</v>
      </c>
      <c r="V1502" s="10">
        <v>642.72480099999996</v>
      </c>
      <c r="W1502" s="4">
        <v>5.3138492195284002</v>
      </c>
      <c r="X1502" s="4">
        <v>33.142400000000002</v>
      </c>
      <c r="Y1502" s="4">
        <v>22.5106</v>
      </c>
      <c r="Z1502" s="4">
        <v>21.339476000000001</v>
      </c>
      <c r="AA1502" s="10">
        <v>15.8749406864</v>
      </c>
      <c r="AB1502" s="10">
        <v>17.887164132900001</v>
      </c>
      <c r="AC1502" s="4">
        <v>1.5429120000000001</v>
      </c>
      <c r="AD1502" s="4">
        <v>1.4305016066092</v>
      </c>
      <c r="AE1502" s="4">
        <v>1.5184989507121001</v>
      </c>
      <c r="AF1502" s="4">
        <v>10.808455</v>
      </c>
      <c r="AG1502" s="4">
        <v>10.7088316710598</v>
      </c>
      <c r="AH1502" s="4">
        <v>11.271078549915201</v>
      </c>
      <c r="AI1502" s="4">
        <v>3.8322509999999999</v>
      </c>
      <c r="AJ1502" s="4">
        <v>3.9272209999999999</v>
      </c>
    </row>
    <row r="1503" spans="1:36" x14ac:dyDescent="0.3">
      <c r="A1503" s="1" t="s">
        <v>1497</v>
      </c>
      <c r="B1503" s="2">
        <v>27833777</v>
      </c>
      <c r="C1503" s="3" t="s">
        <v>2956</v>
      </c>
      <c r="D1503" s="4">
        <v>1445.8064400000001</v>
      </c>
      <c r="E1503" s="3" t="s">
        <v>2945</v>
      </c>
      <c r="F1503" s="3" t="s">
        <v>2946</v>
      </c>
      <c r="G1503" s="3" t="s">
        <v>2947</v>
      </c>
      <c r="H1503" s="3" t="s">
        <v>2989</v>
      </c>
      <c r="I1503" s="3" t="s">
        <v>2949</v>
      </c>
      <c r="J1503" s="4">
        <v>87.689493999999996</v>
      </c>
      <c r="K1503" s="4">
        <v>16.941528999999999</v>
      </c>
      <c r="L1503" s="4">
        <v>17.617491999999999</v>
      </c>
      <c r="M1503" s="4">
        <v>-1.03616</v>
      </c>
      <c r="N1503" s="4">
        <v>30.596118000000001</v>
      </c>
      <c r="O1503" s="4" t="s">
        <v>2934</v>
      </c>
      <c r="P1503" s="4">
        <v>9.6209509999999998</v>
      </c>
      <c r="Q1503" s="4">
        <v>14.403361</v>
      </c>
      <c r="R1503" s="4" t="s">
        <v>2934</v>
      </c>
      <c r="S1503" s="3" t="s">
        <v>5240</v>
      </c>
      <c r="T1503" s="4">
        <v>46.8</v>
      </c>
      <c r="U1503" s="4">
        <v>1445.8064400000001</v>
      </c>
      <c r="V1503" s="10">
        <v>1438.1549199999999</v>
      </c>
      <c r="W1503" s="4">
        <v>2.3076923076923102</v>
      </c>
      <c r="X1503" s="4">
        <v>50</v>
      </c>
      <c r="Y1503" s="4">
        <v>23.35</v>
      </c>
      <c r="Z1503" s="4">
        <v>30.596118000000001</v>
      </c>
      <c r="AA1503" s="10">
        <v>30.488044025510199</v>
      </c>
      <c r="AB1503" s="10">
        <v>30.2392479691622</v>
      </c>
      <c r="AC1503" s="4">
        <v>5.8632520000000001</v>
      </c>
      <c r="AD1503" s="4">
        <v>5.4926462392637001</v>
      </c>
      <c r="AE1503" s="4">
        <v>5.8273187142684</v>
      </c>
      <c r="AF1503" s="4">
        <v>14.403361</v>
      </c>
      <c r="AG1503" s="4">
        <v>13.014903471979</v>
      </c>
      <c r="AH1503" s="4">
        <v>13.2669102975764</v>
      </c>
      <c r="AI1503" s="4">
        <v>9.6209509999999998</v>
      </c>
      <c r="AJ1503" s="4">
        <v>10.802910000000001</v>
      </c>
    </row>
    <row r="1504" spans="1:36" x14ac:dyDescent="0.3">
      <c r="A1504" s="1" t="s">
        <v>1498</v>
      </c>
      <c r="B1504" s="2">
        <v>26431320</v>
      </c>
      <c r="C1504" s="3" t="s">
        <v>2935</v>
      </c>
      <c r="D1504" s="4">
        <v>1182.6667131700001</v>
      </c>
      <c r="E1504" s="3" t="s">
        <v>2930</v>
      </c>
      <c r="F1504" s="3" t="s">
        <v>2953</v>
      </c>
      <c r="G1504" s="3" t="s">
        <v>2954</v>
      </c>
      <c r="H1504" s="3" t="s">
        <v>2955</v>
      </c>
      <c r="I1504" s="3" t="s">
        <v>3000</v>
      </c>
      <c r="J1504" s="4">
        <v>2.02454</v>
      </c>
      <c r="K1504" s="4">
        <v>2.401478</v>
      </c>
      <c r="L1504" s="4">
        <v>2.9721359999999999</v>
      </c>
      <c r="M1504" s="4">
        <v>-2.1764709999999998</v>
      </c>
      <c r="N1504" s="4">
        <v>7.7431238452827902</v>
      </c>
      <c r="O1504" s="4" t="s">
        <v>2924</v>
      </c>
      <c r="P1504" s="4" t="s">
        <v>2934</v>
      </c>
      <c r="Q1504" s="4" t="s">
        <v>2934</v>
      </c>
      <c r="R1504" s="4" t="s">
        <v>2934</v>
      </c>
      <c r="S1504" s="3" t="s">
        <v>5241</v>
      </c>
      <c r="T1504" s="4">
        <v>16.63</v>
      </c>
      <c r="U1504" s="4">
        <v>1182.6667131700001</v>
      </c>
      <c r="V1504" s="10" t="s">
        <v>2934</v>
      </c>
      <c r="W1504" s="4">
        <v>9.6211665664461794</v>
      </c>
      <c r="X1504" s="4">
        <v>17.215</v>
      </c>
      <c r="Y1504" s="4">
        <v>15.69</v>
      </c>
      <c r="Z1504" s="4" t="s">
        <v>2934</v>
      </c>
      <c r="AA1504" s="10">
        <v>9.1238272890999994</v>
      </c>
      <c r="AB1504" s="10" t="s">
        <v>2934</v>
      </c>
      <c r="AC1504" s="4" t="s">
        <v>2934</v>
      </c>
      <c r="AD1504" s="4" t="s">
        <v>2934</v>
      </c>
      <c r="AE1504" s="4" t="s">
        <v>2934</v>
      </c>
      <c r="AF1504" s="4" t="s">
        <v>2934</v>
      </c>
      <c r="AG1504" s="4" t="s">
        <v>2934</v>
      </c>
      <c r="AH1504" s="4" t="s">
        <v>2934</v>
      </c>
      <c r="AI1504" s="4" t="s">
        <v>2934</v>
      </c>
      <c r="AJ1504" s="4" t="s">
        <v>2934</v>
      </c>
    </row>
    <row r="1505" spans="1:36" x14ac:dyDescent="0.3">
      <c r="A1505" s="1" t="s">
        <v>1499</v>
      </c>
      <c r="B1505" s="2">
        <v>4255032</v>
      </c>
      <c r="C1505" s="3" t="s">
        <v>2935</v>
      </c>
      <c r="D1505" s="4">
        <v>2053.1901013199999</v>
      </c>
      <c r="E1505" s="3" t="s">
        <v>2930</v>
      </c>
      <c r="F1505" s="3" t="s">
        <v>2953</v>
      </c>
      <c r="G1505" s="3" t="s">
        <v>2954</v>
      </c>
      <c r="H1505" s="3" t="s">
        <v>2955</v>
      </c>
      <c r="I1505" s="3" t="s">
        <v>3001</v>
      </c>
      <c r="J1505" s="4">
        <v>40.184758000000002</v>
      </c>
      <c r="K1505" s="4">
        <v>9.1726620000000008</v>
      </c>
      <c r="L1505" s="4">
        <v>-7.7507599999999996</v>
      </c>
      <c r="M1505" s="4">
        <v>-5.3780200000000002</v>
      </c>
      <c r="N1505" s="5">
        <v>3.5895920000000001</v>
      </c>
      <c r="O1505" s="4">
        <v>28.364485999999999</v>
      </c>
      <c r="P1505" s="4">
        <v>0.96356900000000001</v>
      </c>
      <c r="Q1505" s="4" t="s">
        <v>2934</v>
      </c>
      <c r="R1505" s="4">
        <v>65.872918999999996</v>
      </c>
      <c r="S1505" s="3" t="s">
        <v>5242</v>
      </c>
      <c r="T1505" s="4">
        <v>12.14</v>
      </c>
      <c r="U1505" s="4">
        <v>2053.1901013199999</v>
      </c>
      <c r="V1505" s="10">
        <v>2638.3751010000001</v>
      </c>
      <c r="W1505" s="4">
        <v>7.9077429983525498</v>
      </c>
      <c r="X1505" s="4">
        <v>13.69</v>
      </c>
      <c r="Y1505" s="5">
        <v>8.35</v>
      </c>
      <c r="Z1505" s="5">
        <v>3.5895920000000001</v>
      </c>
      <c r="AA1505" s="10" t="s">
        <v>2934</v>
      </c>
      <c r="AB1505" s="10" t="s">
        <v>2934</v>
      </c>
      <c r="AC1505" s="4">
        <v>30.438106999999999</v>
      </c>
      <c r="AD1505" s="4" t="s">
        <v>2934</v>
      </c>
      <c r="AE1505" s="4" t="s">
        <v>2934</v>
      </c>
      <c r="AF1505" s="4" t="s">
        <v>2934</v>
      </c>
      <c r="AG1505" s="4" t="s">
        <v>2934</v>
      </c>
      <c r="AH1505" s="4" t="s">
        <v>2934</v>
      </c>
      <c r="AI1505" s="4">
        <v>0.96356900000000001</v>
      </c>
      <c r="AJ1505" s="4">
        <v>0.96356900000000001</v>
      </c>
    </row>
    <row r="1506" spans="1:36" x14ac:dyDescent="0.3">
      <c r="A1506" s="1" t="s">
        <v>1500</v>
      </c>
      <c r="B1506" s="2">
        <v>4094395</v>
      </c>
      <c r="C1506" s="3" t="s">
        <v>2935</v>
      </c>
      <c r="D1506" s="4">
        <v>4829.8086552200002</v>
      </c>
      <c r="E1506" s="3" t="s">
        <v>2925</v>
      </c>
      <c r="F1506" s="3" t="s">
        <v>2996</v>
      </c>
      <c r="G1506" s="3" t="s">
        <v>3230</v>
      </c>
      <c r="H1506" s="3" t="s">
        <v>3231</v>
      </c>
      <c r="I1506" s="3" t="s">
        <v>3510</v>
      </c>
      <c r="J1506" s="4">
        <v>6.0889179999999996</v>
      </c>
      <c r="K1506" s="4">
        <v>-24.498452</v>
      </c>
      <c r="L1506" s="4">
        <v>-15.531615</v>
      </c>
      <c r="M1506" s="4">
        <v>-7.7849339999999998</v>
      </c>
      <c r="N1506" s="4">
        <v>8.4522589999999997</v>
      </c>
      <c r="O1506" s="4">
        <v>18.406931</v>
      </c>
      <c r="P1506" s="4">
        <v>1.211352</v>
      </c>
      <c r="Q1506" s="4">
        <v>7.4224550000000002</v>
      </c>
      <c r="R1506" s="4">
        <v>77.963003</v>
      </c>
      <c r="S1506" s="3" t="s">
        <v>5243</v>
      </c>
      <c r="T1506" s="4">
        <v>65.86</v>
      </c>
      <c r="U1506" s="4">
        <v>4829.8086552200002</v>
      </c>
      <c r="V1506" s="10">
        <v>6167.7116550000001</v>
      </c>
      <c r="W1506" s="4">
        <v>1.51837230488916</v>
      </c>
      <c r="X1506" s="4">
        <v>89.7</v>
      </c>
      <c r="Y1506" s="4">
        <v>58.05</v>
      </c>
      <c r="Z1506" s="4">
        <v>8.4522589999999997</v>
      </c>
      <c r="AA1506" s="10">
        <v>7.6119368484000001</v>
      </c>
      <c r="AB1506" s="10">
        <v>7.8477821019</v>
      </c>
      <c r="AC1506" s="4">
        <v>0.93391100000000005</v>
      </c>
      <c r="AD1506" s="4">
        <v>0.85138295115380003</v>
      </c>
      <c r="AE1506" s="4">
        <v>0.89190094046890001</v>
      </c>
      <c r="AF1506" s="4">
        <v>7.4224550000000002</v>
      </c>
      <c r="AG1506" s="4">
        <v>6.1526524229295996</v>
      </c>
      <c r="AH1506" s="4">
        <v>6.2824941423037002</v>
      </c>
      <c r="AI1506" s="4">
        <v>1.211352</v>
      </c>
      <c r="AJ1506" s="4">
        <v>1.211352</v>
      </c>
    </row>
    <row r="1507" spans="1:36" x14ac:dyDescent="0.3">
      <c r="A1507" s="1" t="s">
        <v>405</v>
      </c>
      <c r="B1507" s="2">
        <v>4963866</v>
      </c>
      <c r="C1507" s="3" t="s">
        <v>2935</v>
      </c>
      <c r="D1507" s="4">
        <v>16762.506285359999</v>
      </c>
      <c r="E1507" s="3" t="s">
        <v>2936</v>
      </c>
      <c r="F1507" s="3" t="s">
        <v>2966</v>
      </c>
      <c r="G1507" s="3" t="s">
        <v>3082</v>
      </c>
      <c r="H1507" s="3" t="s">
        <v>3118</v>
      </c>
      <c r="I1507" s="3" t="s">
        <v>3262</v>
      </c>
      <c r="J1507" s="10">
        <v>3.299213</v>
      </c>
      <c r="K1507" s="10">
        <v>-16.910506999999999</v>
      </c>
      <c r="L1507" s="10">
        <v>-9.0158819999999995</v>
      </c>
      <c r="M1507" s="10">
        <v>-2.4319500000000001</v>
      </c>
      <c r="N1507" s="4">
        <v>20.679382</v>
      </c>
      <c r="O1507" s="4">
        <v>18.417801000000001</v>
      </c>
      <c r="P1507" s="4">
        <v>13.974221999999999</v>
      </c>
      <c r="Q1507" s="4">
        <v>13.761092</v>
      </c>
      <c r="R1507" s="4">
        <v>21.548921</v>
      </c>
      <c r="S1507" s="3" t="s">
        <v>4151</v>
      </c>
      <c r="T1507" s="4">
        <v>131.19</v>
      </c>
      <c r="U1507" s="4">
        <v>16762.506285359999</v>
      </c>
      <c r="V1507" s="10">
        <v>19819.612284999999</v>
      </c>
      <c r="W1507" s="4">
        <v>1.5549965698605099</v>
      </c>
      <c r="X1507" s="4">
        <v>190.59</v>
      </c>
      <c r="Y1507" s="4">
        <v>123.17</v>
      </c>
      <c r="Z1507" s="4">
        <v>20.679382</v>
      </c>
      <c r="AA1507" s="10">
        <v>19.6139700385</v>
      </c>
      <c r="AB1507" s="10">
        <v>20.8088469719</v>
      </c>
      <c r="AC1507" s="4">
        <v>1.7341040000000001</v>
      </c>
      <c r="AD1507" s="4">
        <v>1.5858773788586</v>
      </c>
      <c r="AE1507" s="4">
        <v>1.6472109998075</v>
      </c>
      <c r="AF1507" s="4">
        <v>13.761092</v>
      </c>
      <c r="AG1507" s="4">
        <v>14.1252646739391</v>
      </c>
      <c r="AH1507" s="4">
        <v>14.899345088054</v>
      </c>
      <c r="AI1507" s="4">
        <v>13.974221999999999</v>
      </c>
      <c r="AJ1507" s="4" t="s">
        <v>2924</v>
      </c>
    </row>
    <row r="1508" spans="1:36" x14ac:dyDescent="0.3">
      <c r="A1508" s="1" t="s">
        <v>1502</v>
      </c>
      <c r="B1508" s="2">
        <v>20079968</v>
      </c>
      <c r="C1508" s="3" t="s">
        <v>2935</v>
      </c>
      <c r="D1508" s="4">
        <v>22201.373172939999</v>
      </c>
      <c r="E1508" s="3" t="s">
        <v>2976</v>
      </c>
      <c r="F1508" s="3" t="s">
        <v>3316</v>
      </c>
      <c r="G1508" s="3" t="s">
        <v>3316</v>
      </c>
      <c r="H1508" s="3" t="s">
        <v>3317</v>
      </c>
      <c r="I1508" s="3" t="s">
        <v>3276</v>
      </c>
      <c r="J1508" s="4">
        <v>17.896087000000001</v>
      </c>
      <c r="K1508" s="4">
        <v>27.905358</v>
      </c>
      <c r="L1508" s="4">
        <v>-9.1448339999999995</v>
      </c>
      <c r="M1508" s="4">
        <v>-5.3553040000000003</v>
      </c>
      <c r="N1508" s="4">
        <v>36.502409</v>
      </c>
      <c r="O1508" s="4">
        <v>28.354192000000001</v>
      </c>
      <c r="P1508" s="4">
        <v>2.1270440000000002</v>
      </c>
      <c r="Q1508" s="4">
        <v>8.7102869999999992</v>
      </c>
      <c r="R1508" s="4">
        <v>31.908512999999999</v>
      </c>
      <c r="S1508" s="3" t="s">
        <v>5245</v>
      </c>
      <c r="T1508" s="4">
        <v>18.38</v>
      </c>
      <c r="U1508" s="4">
        <v>22201.373172939999</v>
      </c>
      <c r="V1508" s="10">
        <v>17720.423282</v>
      </c>
      <c r="W1508" s="4">
        <v>1.9096844396082699</v>
      </c>
      <c r="X1508" s="4">
        <v>26.045000000000002</v>
      </c>
      <c r="Y1508" s="4">
        <v>12.44</v>
      </c>
      <c r="Z1508" s="4">
        <v>36.502409</v>
      </c>
      <c r="AA1508" s="10">
        <v>18.530866002164299</v>
      </c>
      <c r="AB1508" s="10">
        <v>19.1310458264341</v>
      </c>
      <c r="AC1508" s="4">
        <v>1.505997</v>
      </c>
      <c r="AD1508" s="4">
        <v>1.2674934283857999</v>
      </c>
      <c r="AE1508" s="4">
        <v>1.419835741672</v>
      </c>
      <c r="AF1508" s="4">
        <v>8.7102869999999992</v>
      </c>
      <c r="AG1508" s="4">
        <v>9.0840689293971995</v>
      </c>
      <c r="AH1508" s="4">
        <v>12.458326252299299</v>
      </c>
      <c r="AI1508" s="4">
        <v>2.1270440000000002</v>
      </c>
      <c r="AJ1508" s="4">
        <v>2.3164889999999998</v>
      </c>
    </row>
    <row r="1509" spans="1:36" x14ac:dyDescent="0.3">
      <c r="A1509" s="1" t="s">
        <v>1503</v>
      </c>
      <c r="B1509" s="2">
        <v>4072225</v>
      </c>
      <c r="C1509" s="3" t="s">
        <v>2919</v>
      </c>
      <c r="D1509" s="4" t="s">
        <v>2934</v>
      </c>
      <c r="E1509" s="3" t="s">
        <v>2930</v>
      </c>
      <c r="F1509" s="3" t="s">
        <v>2931</v>
      </c>
      <c r="G1509" s="3" t="s">
        <v>2931</v>
      </c>
      <c r="H1509" s="3" t="s">
        <v>2932</v>
      </c>
      <c r="I1509" s="3" t="s">
        <v>3216</v>
      </c>
      <c r="J1509" s="4">
        <v>-20.300751999999999</v>
      </c>
      <c r="K1509" s="4">
        <v>6.6091949999999997</v>
      </c>
      <c r="L1509" s="4">
        <v>-8.0545229999999997</v>
      </c>
      <c r="M1509" s="4">
        <v>-7.5965129999999998</v>
      </c>
      <c r="N1509" s="4" t="s">
        <v>2924</v>
      </c>
      <c r="O1509" s="4" t="s">
        <v>2934</v>
      </c>
      <c r="P1509" s="4" t="s">
        <v>2934</v>
      </c>
      <c r="Q1509" s="4" t="s">
        <v>2934</v>
      </c>
      <c r="R1509" s="4" t="s">
        <v>2934</v>
      </c>
      <c r="S1509" s="3" t="s">
        <v>5246</v>
      </c>
      <c r="T1509" s="5">
        <v>7.42</v>
      </c>
      <c r="U1509" s="4" t="s">
        <v>2934</v>
      </c>
      <c r="V1509" s="10" t="s">
        <v>2934</v>
      </c>
      <c r="W1509" s="4">
        <v>5.9299191374663103</v>
      </c>
      <c r="X1509" s="4">
        <v>9.42</v>
      </c>
      <c r="Y1509" s="5">
        <v>5.2750000000000004</v>
      </c>
      <c r="Z1509" s="4" t="s">
        <v>2934</v>
      </c>
      <c r="AA1509" s="10">
        <v>13.614678898999999</v>
      </c>
      <c r="AB1509" s="10">
        <v>16.488888888799998</v>
      </c>
      <c r="AC1509" s="4" t="s">
        <v>2934</v>
      </c>
      <c r="AD1509" s="4" t="s">
        <v>2934</v>
      </c>
      <c r="AE1509" s="4" t="s">
        <v>2934</v>
      </c>
      <c r="AF1509" s="4" t="s">
        <v>2934</v>
      </c>
      <c r="AG1509" s="4" t="s">
        <v>2934</v>
      </c>
      <c r="AH1509" s="4" t="s">
        <v>2934</v>
      </c>
      <c r="AI1509" s="4" t="s">
        <v>2934</v>
      </c>
      <c r="AJ1509" s="4" t="s">
        <v>2934</v>
      </c>
    </row>
    <row r="1510" spans="1:36" x14ac:dyDescent="0.3">
      <c r="A1510" s="1" t="s">
        <v>1504</v>
      </c>
      <c r="B1510" s="2">
        <v>4133514</v>
      </c>
      <c r="C1510" s="3" t="s">
        <v>2935</v>
      </c>
      <c r="D1510" s="4">
        <v>27748.180466999998</v>
      </c>
      <c r="E1510" s="3" t="s">
        <v>3006</v>
      </c>
      <c r="F1510" s="3" t="s">
        <v>3007</v>
      </c>
      <c r="G1510" s="3" t="s">
        <v>3008</v>
      </c>
      <c r="H1510" s="3" t="s">
        <v>3009</v>
      </c>
      <c r="I1510" s="3" t="s">
        <v>3537</v>
      </c>
      <c r="J1510" s="4">
        <v>47.760646000000001</v>
      </c>
      <c r="K1510" s="4">
        <v>-0.38361600000000001</v>
      </c>
      <c r="L1510" s="4">
        <v>-0.34662100000000001</v>
      </c>
      <c r="M1510" s="4">
        <v>-7.4479000000000004E-2</v>
      </c>
      <c r="N1510" s="4">
        <v>40.25</v>
      </c>
      <c r="O1510" s="4">
        <v>40.25</v>
      </c>
      <c r="P1510" s="4">
        <v>7.6022290000000003</v>
      </c>
      <c r="Q1510" s="4">
        <v>15.522067</v>
      </c>
      <c r="R1510" s="4">
        <v>49.582956000000003</v>
      </c>
      <c r="S1510" s="3" t="s">
        <v>5247</v>
      </c>
      <c r="T1510" s="4">
        <v>80.5</v>
      </c>
      <c r="U1510" s="4">
        <v>27748.180466999998</v>
      </c>
      <c r="V1510" s="10">
        <v>33803.180466999998</v>
      </c>
      <c r="W1510" s="4">
        <v>2.8322981366459601</v>
      </c>
      <c r="X1510" s="4">
        <v>81.34</v>
      </c>
      <c r="Y1510" s="4">
        <v>52.46</v>
      </c>
      <c r="Z1510" s="4">
        <v>40.25</v>
      </c>
      <c r="AA1510" s="10">
        <v>20.785994629200001</v>
      </c>
      <c r="AB1510" s="10">
        <v>21.4756005164</v>
      </c>
      <c r="AC1510" s="4">
        <v>2.6410800000000001</v>
      </c>
      <c r="AD1510" s="4">
        <v>2.6164822179235001</v>
      </c>
      <c r="AE1510" s="4">
        <v>2.6489688531786002</v>
      </c>
      <c r="AF1510" s="4">
        <v>15.522067</v>
      </c>
      <c r="AG1510" s="4">
        <v>14.406405792483801</v>
      </c>
      <c r="AH1510" s="4">
        <v>14.965962928370301</v>
      </c>
      <c r="AI1510" s="4">
        <v>7.6022290000000003</v>
      </c>
      <c r="AJ1510" s="4" t="s">
        <v>2924</v>
      </c>
    </row>
    <row r="1511" spans="1:36" x14ac:dyDescent="0.3">
      <c r="A1511" s="1" t="s">
        <v>1505</v>
      </c>
      <c r="B1511" s="2">
        <v>4996499</v>
      </c>
      <c r="C1511" s="3" t="s">
        <v>2919</v>
      </c>
      <c r="D1511" s="4" t="s">
        <v>2934</v>
      </c>
      <c r="E1511" s="3" t="s">
        <v>2936</v>
      </c>
      <c r="F1511" s="3" t="s">
        <v>2966</v>
      </c>
      <c r="G1511" s="3" t="s">
        <v>3082</v>
      </c>
      <c r="H1511" s="3" t="s">
        <v>3083</v>
      </c>
      <c r="I1511" s="3" t="s">
        <v>3139</v>
      </c>
      <c r="J1511" s="4">
        <v>-39.889197000000003</v>
      </c>
      <c r="K1511" s="4">
        <v>-38.526912000000003</v>
      </c>
      <c r="L1511" s="4">
        <v>-6.7335240000000001</v>
      </c>
      <c r="M1511" s="4">
        <v>-5.856833</v>
      </c>
      <c r="N1511" s="4" t="s">
        <v>2934</v>
      </c>
      <c r="O1511" s="4" t="s">
        <v>2934</v>
      </c>
      <c r="P1511" s="4" t="s">
        <v>2934</v>
      </c>
      <c r="Q1511" s="4" t="s">
        <v>2934</v>
      </c>
      <c r="R1511" s="4" t="s">
        <v>2934</v>
      </c>
      <c r="S1511" s="3" t="s">
        <v>5248</v>
      </c>
      <c r="T1511" s="4">
        <v>13.02</v>
      </c>
      <c r="U1511" s="4" t="s">
        <v>2934</v>
      </c>
      <c r="V1511" s="10" t="s">
        <v>2934</v>
      </c>
      <c r="W1511" s="4">
        <v>2.30414746543779</v>
      </c>
      <c r="X1511" s="4">
        <v>25.27</v>
      </c>
      <c r="Y1511" s="4">
        <v>12.680099999999999</v>
      </c>
      <c r="Z1511" s="4" t="s">
        <v>2934</v>
      </c>
      <c r="AA1511" s="10">
        <v>5.7483443707999999</v>
      </c>
      <c r="AB1511" s="10">
        <v>6.6854942233000001</v>
      </c>
      <c r="AC1511" s="4" t="s">
        <v>2934</v>
      </c>
      <c r="AD1511" s="4">
        <v>0.15910107632279999</v>
      </c>
      <c r="AE1511" s="4">
        <v>0.16945949507329999</v>
      </c>
      <c r="AF1511" s="4" t="s">
        <v>2934</v>
      </c>
      <c r="AG1511" s="4">
        <v>4.2167629698375997</v>
      </c>
      <c r="AH1511" s="4">
        <v>5.2149923672884002</v>
      </c>
      <c r="AI1511" s="4" t="s">
        <v>2934</v>
      </c>
      <c r="AJ1511" s="4" t="s">
        <v>2934</v>
      </c>
    </row>
    <row r="1512" spans="1:36" x14ac:dyDescent="0.3">
      <c r="A1512" s="1" t="s">
        <v>1506</v>
      </c>
      <c r="B1512" s="2">
        <v>103308</v>
      </c>
      <c r="C1512" s="3" t="s">
        <v>2935</v>
      </c>
      <c r="D1512" s="4">
        <v>4166.7986035000004</v>
      </c>
      <c r="E1512" s="3" t="s">
        <v>2930</v>
      </c>
      <c r="F1512" s="3" t="s">
        <v>2957</v>
      </c>
      <c r="G1512" s="3" t="s">
        <v>2957</v>
      </c>
      <c r="H1512" s="3" t="s">
        <v>3113</v>
      </c>
      <c r="I1512" s="3" t="s">
        <v>3088</v>
      </c>
      <c r="J1512" s="4">
        <v>35.147486999999998</v>
      </c>
      <c r="K1512" s="4">
        <v>7.483892</v>
      </c>
      <c r="L1512" s="4">
        <v>-7.9903829999999996</v>
      </c>
      <c r="M1512" s="4">
        <v>-3.9137499999999998</v>
      </c>
      <c r="N1512" s="4">
        <v>15.490476190476199</v>
      </c>
      <c r="O1512" s="4">
        <v>34.866024000000003</v>
      </c>
      <c r="P1512" s="4">
        <v>1.5024360000000001</v>
      </c>
      <c r="Q1512" s="4">
        <v>9.5963639999999995</v>
      </c>
      <c r="R1512" s="4" t="s">
        <v>2924</v>
      </c>
      <c r="S1512" s="3" t="s">
        <v>5249</v>
      </c>
      <c r="T1512" s="4">
        <v>65.06</v>
      </c>
      <c r="U1512" s="4">
        <v>4166.7986035000004</v>
      </c>
      <c r="V1512" s="10">
        <v>6074.498603</v>
      </c>
      <c r="W1512" s="4">
        <v>1.9059329849369799</v>
      </c>
      <c r="X1512" s="4">
        <v>73.010000000000005</v>
      </c>
      <c r="Y1512" s="4">
        <v>47.83</v>
      </c>
      <c r="Z1512" s="4">
        <v>15.486789</v>
      </c>
      <c r="AA1512" s="10">
        <v>10.9565510272</v>
      </c>
      <c r="AB1512" s="10">
        <v>11.8940975586</v>
      </c>
      <c r="AC1512" s="4">
        <v>1.3093570000000001</v>
      </c>
      <c r="AD1512" s="4">
        <v>1.2365484944426</v>
      </c>
      <c r="AE1512" s="4">
        <v>1.3390374740277</v>
      </c>
      <c r="AF1512" s="4">
        <v>9.5963639999999995</v>
      </c>
      <c r="AG1512" s="4" t="s">
        <v>2934</v>
      </c>
      <c r="AH1512" s="4" t="s">
        <v>2934</v>
      </c>
      <c r="AI1512" s="4">
        <v>1.5024360000000001</v>
      </c>
      <c r="AJ1512" s="4">
        <v>2.7366030000000001</v>
      </c>
    </row>
    <row r="1513" spans="1:36" x14ac:dyDescent="0.3">
      <c r="A1513" s="1" t="s">
        <v>1507</v>
      </c>
      <c r="B1513" s="2">
        <v>4096035</v>
      </c>
      <c r="C1513" s="3" t="s">
        <v>2935</v>
      </c>
      <c r="D1513" s="4">
        <v>1910.5021795600001</v>
      </c>
      <c r="E1513" s="3" t="s">
        <v>2936</v>
      </c>
      <c r="F1513" s="3" t="s">
        <v>2937</v>
      </c>
      <c r="G1513" s="3" t="s">
        <v>3044</v>
      </c>
      <c r="H1513" s="3" t="s">
        <v>3066</v>
      </c>
      <c r="I1513" s="3" t="s">
        <v>3538</v>
      </c>
      <c r="J1513" s="4">
        <v>-5.5704960000000003</v>
      </c>
      <c r="K1513" s="4">
        <v>-4.4323480000000002</v>
      </c>
      <c r="L1513" s="4">
        <v>-13.021939</v>
      </c>
      <c r="M1513" s="4">
        <v>-7.8710649999999998</v>
      </c>
      <c r="N1513" s="4">
        <v>19.203125</v>
      </c>
      <c r="O1513" s="4">
        <v>9.8635629999999992</v>
      </c>
      <c r="P1513" s="4">
        <v>1.4956799999999999</v>
      </c>
      <c r="Q1513" s="4">
        <v>7.3944359999999998</v>
      </c>
      <c r="R1513" s="4">
        <v>12.189792000000001</v>
      </c>
      <c r="S1513" s="3" t="s">
        <v>5250</v>
      </c>
      <c r="T1513" s="4">
        <v>24.58</v>
      </c>
      <c r="U1513" s="4">
        <v>1910.5021795600001</v>
      </c>
      <c r="V1513" s="10">
        <v>2479.236179</v>
      </c>
      <c r="W1513" s="4">
        <v>3.2546786004881998</v>
      </c>
      <c r="X1513" s="4">
        <v>32.18</v>
      </c>
      <c r="Y1513" s="4">
        <v>22.5</v>
      </c>
      <c r="Z1513" s="4">
        <v>19.203125</v>
      </c>
      <c r="AA1513" s="10">
        <v>16.623833355799999</v>
      </c>
      <c r="AB1513" s="10">
        <v>16.9970887817</v>
      </c>
      <c r="AC1513" s="4">
        <v>1.2174780000000001</v>
      </c>
      <c r="AD1513" s="4">
        <v>1.2089922013045999</v>
      </c>
      <c r="AE1513" s="4">
        <v>1.2209745889504999</v>
      </c>
      <c r="AF1513" s="4">
        <v>7.3944359999999998</v>
      </c>
      <c r="AG1513" s="4">
        <v>7.6141278799791001</v>
      </c>
      <c r="AH1513" s="4">
        <v>7.7456338078859996</v>
      </c>
      <c r="AI1513" s="4">
        <v>1.4956799999999999</v>
      </c>
      <c r="AJ1513" s="4">
        <v>2.0751369999999998</v>
      </c>
    </row>
    <row r="1514" spans="1:36" x14ac:dyDescent="0.3">
      <c r="A1514" s="1" t="s">
        <v>1508</v>
      </c>
      <c r="B1514" s="2">
        <v>4261579</v>
      </c>
      <c r="C1514" s="3" t="s">
        <v>2935</v>
      </c>
      <c r="D1514" s="4">
        <v>1380.98982615</v>
      </c>
      <c r="E1514" s="3" t="s">
        <v>2976</v>
      </c>
      <c r="F1514" s="3" t="s">
        <v>3316</v>
      </c>
      <c r="G1514" s="3" t="s">
        <v>3316</v>
      </c>
      <c r="H1514" s="3" t="s">
        <v>3462</v>
      </c>
      <c r="I1514" s="3" t="s">
        <v>3151</v>
      </c>
      <c r="J1514" s="4">
        <v>-19.728435000000001</v>
      </c>
      <c r="K1514" s="4">
        <v>-7.798165</v>
      </c>
      <c r="L1514" s="4">
        <v>-8.4699449999999992</v>
      </c>
      <c r="M1514" s="4">
        <v>-7.373272</v>
      </c>
      <c r="N1514" s="4" t="s">
        <v>2924</v>
      </c>
      <c r="O1514" s="4">
        <v>42.584746000000003</v>
      </c>
      <c r="P1514" s="4">
        <v>1.6763969999999999</v>
      </c>
      <c r="Q1514" s="4">
        <v>41.89714</v>
      </c>
      <c r="R1514" s="4">
        <v>43.726922000000002</v>
      </c>
      <c r="S1514" s="3" t="s">
        <v>5251</v>
      </c>
      <c r="T1514" s="5">
        <v>10.050000000000001</v>
      </c>
      <c r="U1514" s="4">
        <v>1380.98982615</v>
      </c>
      <c r="V1514" s="10">
        <v>7071.1898259999998</v>
      </c>
      <c r="W1514" s="4">
        <v>4.7761194029850698</v>
      </c>
      <c r="X1514" s="4">
        <v>12.74</v>
      </c>
      <c r="Y1514" s="4">
        <v>7.85</v>
      </c>
      <c r="Z1514" s="4" t="s">
        <v>2924</v>
      </c>
      <c r="AA1514" s="10" t="s">
        <v>2924</v>
      </c>
      <c r="AB1514" s="10" t="s">
        <v>2924</v>
      </c>
      <c r="AC1514" s="4">
        <v>14.634085000000001</v>
      </c>
      <c r="AD1514" s="4" t="s">
        <v>2934</v>
      </c>
      <c r="AE1514" s="4" t="s">
        <v>2934</v>
      </c>
      <c r="AF1514" s="4">
        <v>41.89714</v>
      </c>
      <c r="AG1514" s="4">
        <v>19.331055257011901</v>
      </c>
      <c r="AH1514" s="4">
        <v>17.555917051698099</v>
      </c>
      <c r="AI1514" s="4">
        <v>1.6763969999999999</v>
      </c>
      <c r="AJ1514" s="4">
        <v>1.7300739999999999</v>
      </c>
    </row>
    <row r="1515" spans="1:36" x14ac:dyDescent="0.3">
      <c r="A1515" s="1" t="s">
        <v>1509</v>
      </c>
      <c r="B1515" s="2">
        <v>109390153</v>
      </c>
      <c r="C1515" s="3" t="s">
        <v>2935</v>
      </c>
      <c r="D1515" s="4">
        <v>41738.694425260001</v>
      </c>
      <c r="E1515" s="3" t="s">
        <v>3006</v>
      </c>
      <c r="F1515" s="3" t="s">
        <v>3235</v>
      </c>
      <c r="G1515" s="3" t="s">
        <v>3236</v>
      </c>
      <c r="H1515" s="3" t="s">
        <v>3236</v>
      </c>
      <c r="I1515" s="3" t="s">
        <v>3368</v>
      </c>
      <c r="J1515" s="4">
        <v>1.919476</v>
      </c>
      <c r="K1515" s="4">
        <v>-5.4300610000000002</v>
      </c>
      <c r="L1515" s="4">
        <v>-8.4524810000000006</v>
      </c>
      <c r="M1515" s="5">
        <v>-1.98109</v>
      </c>
      <c r="N1515" s="4" t="s">
        <v>2934</v>
      </c>
      <c r="O1515" s="4" t="s">
        <v>2934</v>
      </c>
      <c r="P1515" s="4">
        <v>3.9189919999999998</v>
      </c>
      <c r="Q1515" s="4">
        <v>13.685886999999999</v>
      </c>
      <c r="R1515" s="4">
        <v>26.583632999999999</v>
      </c>
      <c r="S1515" s="3" t="s">
        <v>5252</v>
      </c>
      <c r="T1515" s="4">
        <v>21.77</v>
      </c>
      <c r="U1515" s="4">
        <v>41738.694425260001</v>
      </c>
      <c r="V1515" s="10">
        <v>49508.694425000002</v>
      </c>
      <c r="W1515" s="4">
        <v>3.7666513550757901</v>
      </c>
      <c r="X1515" s="4">
        <v>24.46</v>
      </c>
      <c r="Y1515" s="4">
        <v>17.670000000000002</v>
      </c>
      <c r="Z1515" s="4" t="s">
        <v>2934</v>
      </c>
      <c r="AA1515" s="10">
        <v>18.2175732217</v>
      </c>
      <c r="AB1515" s="10">
        <v>19.0480356986</v>
      </c>
      <c r="AC1515" s="4">
        <v>3.2025809999999999</v>
      </c>
      <c r="AD1515" s="4">
        <v>3.1140602689141001</v>
      </c>
      <c r="AE1515" s="4">
        <v>3.1777675782647998</v>
      </c>
      <c r="AF1515" s="4">
        <v>13.685886999999999</v>
      </c>
      <c r="AG1515" s="4">
        <v>13.087428688352601</v>
      </c>
      <c r="AH1515" s="4">
        <v>13.245120384759099</v>
      </c>
      <c r="AI1515" s="4">
        <v>3.9189919999999998</v>
      </c>
      <c r="AJ1515" s="4" t="s">
        <v>2924</v>
      </c>
    </row>
    <row r="1516" spans="1:36" x14ac:dyDescent="0.3">
      <c r="A1516" s="1" t="s">
        <v>1510</v>
      </c>
      <c r="B1516" s="2">
        <v>5314204</v>
      </c>
      <c r="C1516" s="3" t="s">
        <v>2940</v>
      </c>
      <c r="D1516" s="4">
        <v>689.84117527000001</v>
      </c>
      <c r="E1516" s="3" t="s">
        <v>2920</v>
      </c>
      <c r="F1516" s="3" t="s">
        <v>2921</v>
      </c>
      <c r="G1516" s="3" t="s">
        <v>2941</v>
      </c>
      <c r="H1516" s="3" t="s">
        <v>2941</v>
      </c>
      <c r="I1516" s="3" t="s">
        <v>3048</v>
      </c>
      <c r="J1516" s="4">
        <v>-55.430515999999997</v>
      </c>
      <c r="K1516" s="4">
        <v>-69.480287000000004</v>
      </c>
      <c r="L1516" s="4">
        <v>-68.544514000000007</v>
      </c>
      <c r="M1516" s="4">
        <v>-9.5592140000000008</v>
      </c>
      <c r="N1516" s="4" t="s">
        <v>2924</v>
      </c>
      <c r="O1516" s="4" t="s">
        <v>2924</v>
      </c>
      <c r="P1516" s="4">
        <v>1.2547889999999999</v>
      </c>
      <c r="Q1516" s="4" t="s">
        <v>2924</v>
      </c>
      <c r="R1516" s="4" t="s">
        <v>2924</v>
      </c>
      <c r="S1516" s="3" t="s">
        <v>5253</v>
      </c>
      <c r="T1516" s="4">
        <v>17.03</v>
      </c>
      <c r="U1516" s="4">
        <v>689.84117527000001</v>
      </c>
      <c r="V1516" s="10">
        <v>178.443175</v>
      </c>
      <c r="W1516" s="4">
        <v>0</v>
      </c>
      <c r="X1516" s="4">
        <v>73</v>
      </c>
      <c r="Y1516" s="4">
        <v>15.67</v>
      </c>
      <c r="Z1516" s="4" t="s">
        <v>2924</v>
      </c>
      <c r="AA1516" s="10" t="s">
        <v>2924</v>
      </c>
      <c r="AB1516" s="10" t="s">
        <v>2924</v>
      </c>
      <c r="AC1516" s="4">
        <v>274.10626000000002</v>
      </c>
      <c r="AD1516" s="4">
        <v>2.9695145086592998</v>
      </c>
      <c r="AE1516" s="4">
        <v>5.9958447492267002</v>
      </c>
      <c r="AF1516" s="4" t="s">
        <v>2924</v>
      </c>
      <c r="AG1516" s="4" t="s">
        <v>2924</v>
      </c>
      <c r="AH1516" s="4" t="s">
        <v>2924</v>
      </c>
      <c r="AI1516" s="4">
        <v>1.2547889999999999</v>
      </c>
      <c r="AJ1516" s="4">
        <v>1.2547889999999999</v>
      </c>
    </row>
    <row r="1517" spans="1:36" x14ac:dyDescent="0.3">
      <c r="A1517" s="1" t="s">
        <v>1511</v>
      </c>
      <c r="B1517" s="2">
        <v>4547508</v>
      </c>
      <c r="C1517" s="3" t="s">
        <v>2919</v>
      </c>
      <c r="D1517" s="4">
        <v>43908.40461813</v>
      </c>
      <c r="E1517" s="3" t="s">
        <v>3006</v>
      </c>
      <c r="F1517" s="3" t="s">
        <v>3007</v>
      </c>
      <c r="G1517" s="3" t="s">
        <v>3283</v>
      </c>
      <c r="H1517" s="3" t="s">
        <v>3321</v>
      </c>
      <c r="I1517" s="3" t="s">
        <v>3539</v>
      </c>
      <c r="J1517" s="4">
        <v>-1.4011579999999999</v>
      </c>
      <c r="K1517" s="4">
        <v>-13.587827000000001</v>
      </c>
      <c r="L1517" s="4">
        <v>1.029963</v>
      </c>
      <c r="M1517" s="4">
        <v>-3.5171389999999998</v>
      </c>
      <c r="N1517" s="4">
        <v>19.48826</v>
      </c>
      <c r="O1517" s="4">
        <v>41.660232000000001</v>
      </c>
      <c r="P1517" s="4">
        <v>1.758475</v>
      </c>
      <c r="Q1517" s="4">
        <v>13.459822000000001</v>
      </c>
      <c r="R1517" s="4">
        <v>50.253</v>
      </c>
      <c r="S1517" s="3" t="s">
        <v>5254</v>
      </c>
      <c r="T1517" s="4">
        <v>32.369999999999997</v>
      </c>
      <c r="U1517" s="4">
        <v>43908.40461813</v>
      </c>
      <c r="V1517" s="10">
        <v>60165.404618</v>
      </c>
      <c r="W1517" s="4">
        <v>2.8421377818968199</v>
      </c>
      <c r="X1517" s="4">
        <v>38.28</v>
      </c>
      <c r="Y1517" s="4">
        <v>28.614999999999998</v>
      </c>
      <c r="Z1517" s="4">
        <v>19.48826</v>
      </c>
      <c r="AA1517" s="10">
        <v>16.062124745599998</v>
      </c>
      <c r="AB1517" s="10">
        <v>16.9185016385</v>
      </c>
      <c r="AC1517" s="4">
        <v>3.971838</v>
      </c>
      <c r="AD1517" s="4">
        <v>3.7708600199926998</v>
      </c>
      <c r="AE1517" s="4">
        <v>3.9306021252266001</v>
      </c>
      <c r="AF1517" s="4">
        <v>13.459822000000001</v>
      </c>
      <c r="AG1517" s="4">
        <v>12.723191136741899</v>
      </c>
      <c r="AH1517" s="4">
        <v>13.2596098732756</v>
      </c>
      <c r="AI1517" s="4">
        <v>1.758475</v>
      </c>
      <c r="AJ1517" s="4" t="s">
        <v>2924</v>
      </c>
    </row>
    <row r="1518" spans="1:36" x14ac:dyDescent="0.3">
      <c r="A1518" s="1" t="s">
        <v>1512</v>
      </c>
      <c r="B1518" s="2">
        <v>100334</v>
      </c>
      <c r="C1518" s="3" t="s">
        <v>2935</v>
      </c>
      <c r="D1518" s="4">
        <v>16941.026230740001</v>
      </c>
      <c r="E1518" s="3" t="s">
        <v>2930</v>
      </c>
      <c r="F1518" s="3" t="s">
        <v>2931</v>
      </c>
      <c r="G1518" s="3" t="s">
        <v>2931</v>
      </c>
      <c r="H1518" s="3" t="s">
        <v>3225</v>
      </c>
      <c r="I1518" s="3" t="s">
        <v>2933</v>
      </c>
      <c r="J1518" s="4">
        <v>19.594121999999999</v>
      </c>
      <c r="K1518" s="4">
        <v>-0.175234</v>
      </c>
      <c r="L1518" s="4">
        <v>-10.147214</v>
      </c>
      <c r="M1518" s="4">
        <v>-5.7363489999999997</v>
      </c>
      <c r="N1518" s="4" t="s">
        <v>2924</v>
      </c>
      <c r="O1518" s="4" t="s">
        <v>2924</v>
      </c>
      <c r="P1518" s="4">
        <v>1.1803300000000001</v>
      </c>
      <c r="Q1518" s="4" t="s">
        <v>2934</v>
      </c>
      <c r="R1518" s="4" t="s">
        <v>2934</v>
      </c>
      <c r="S1518" s="3" t="s">
        <v>5255</v>
      </c>
      <c r="T1518" s="4">
        <v>17.09</v>
      </c>
      <c r="U1518" s="4">
        <v>16941.026230740001</v>
      </c>
      <c r="V1518" s="10" t="s">
        <v>2934</v>
      </c>
      <c r="W1518" s="4">
        <v>4.7981275599765896</v>
      </c>
      <c r="X1518" s="4">
        <v>20.0395</v>
      </c>
      <c r="Y1518" s="4">
        <v>12.94</v>
      </c>
      <c r="Z1518" s="4" t="s">
        <v>2934</v>
      </c>
      <c r="AA1518" s="10">
        <v>11.8196279134</v>
      </c>
      <c r="AB1518" s="10">
        <v>15.5309983823</v>
      </c>
      <c r="AC1518" s="4" t="s">
        <v>2934</v>
      </c>
      <c r="AD1518" s="4" t="s">
        <v>2934</v>
      </c>
      <c r="AE1518" s="4" t="s">
        <v>2934</v>
      </c>
      <c r="AF1518" s="4" t="s">
        <v>2934</v>
      </c>
      <c r="AG1518" s="4" t="s">
        <v>2934</v>
      </c>
      <c r="AH1518" s="4" t="s">
        <v>2934</v>
      </c>
      <c r="AI1518" s="4">
        <v>1.1803300000000001</v>
      </c>
      <c r="AJ1518" s="4">
        <v>1.46469</v>
      </c>
    </row>
    <row r="1519" spans="1:36" x14ac:dyDescent="0.3">
      <c r="A1519" s="1" t="s">
        <v>1513</v>
      </c>
      <c r="B1519" s="2">
        <v>4972803</v>
      </c>
      <c r="C1519" s="3" t="s">
        <v>2935</v>
      </c>
      <c r="D1519" s="4">
        <v>28265.258540080002</v>
      </c>
      <c r="E1519" s="3" t="s">
        <v>2945</v>
      </c>
      <c r="F1519" s="3" t="s">
        <v>3021</v>
      </c>
      <c r="G1519" s="3" t="s">
        <v>3027</v>
      </c>
      <c r="H1519" s="3" t="s">
        <v>3028</v>
      </c>
      <c r="I1519" s="3" t="s">
        <v>3183</v>
      </c>
      <c r="J1519" s="4">
        <v>2.5186860000000002</v>
      </c>
      <c r="K1519" s="4">
        <v>7.0856839999999996</v>
      </c>
      <c r="L1519" s="4">
        <v>-1.3657239999999999</v>
      </c>
      <c r="M1519" s="4">
        <v>-1.96997</v>
      </c>
      <c r="N1519" s="4" t="s">
        <v>2934</v>
      </c>
      <c r="O1519" s="4" t="s">
        <v>2934</v>
      </c>
      <c r="P1519" s="4" t="s">
        <v>2934</v>
      </c>
      <c r="Q1519" s="4" t="s">
        <v>2934</v>
      </c>
      <c r="R1519" s="4" t="s">
        <v>2934</v>
      </c>
      <c r="S1519" s="3" t="s">
        <v>5256</v>
      </c>
      <c r="T1519" s="4">
        <v>163.22</v>
      </c>
      <c r="U1519" s="4">
        <v>28265.258540080002</v>
      </c>
      <c r="V1519" s="10">
        <v>28499.258539999999</v>
      </c>
      <c r="W1519" s="4">
        <v>0</v>
      </c>
      <c r="X1519" s="5">
        <v>175.39</v>
      </c>
      <c r="Y1519" s="4">
        <v>119.72</v>
      </c>
      <c r="Z1519" s="4" t="s">
        <v>2934</v>
      </c>
      <c r="AA1519" s="10">
        <v>23.504608902099999</v>
      </c>
      <c r="AB1519" s="10">
        <v>23.504608902099999</v>
      </c>
      <c r="AC1519" s="4" t="s">
        <v>2934</v>
      </c>
      <c r="AD1519" s="4">
        <v>5.4272203207910996</v>
      </c>
      <c r="AE1519" s="4">
        <v>5.4272203207910996</v>
      </c>
      <c r="AF1519" s="4" t="s">
        <v>2934</v>
      </c>
      <c r="AG1519" s="4">
        <v>18.817520822211002</v>
      </c>
      <c r="AH1519" s="4">
        <v>18.817520822211002</v>
      </c>
      <c r="AI1519" s="4" t="s">
        <v>2934</v>
      </c>
      <c r="AJ1519" s="4" t="s">
        <v>2934</v>
      </c>
    </row>
    <row r="1520" spans="1:36" x14ac:dyDescent="0.3">
      <c r="A1520" s="1" t="s">
        <v>1514</v>
      </c>
      <c r="B1520" s="2">
        <v>4096920</v>
      </c>
      <c r="C1520" s="3" t="s">
        <v>2935</v>
      </c>
      <c r="D1520" s="4">
        <v>1028.75542</v>
      </c>
      <c r="E1520" s="3" t="s">
        <v>2936</v>
      </c>
      <c r="F1520" s="3" t="s">
        <v>2966</v>
      </c>
      <c r="G1520" s="3" t="s">
        <v>3082</v>
      </c>
      <c r="H1520" s="3" t="s">
        <v>3083</v>
      </c>
      <c r="I1520" s="3" t="s">
        <v>3540</v>
      </c>
      <c r="J1520" s="4">
        <v>-17.411107999999999</v>
      </c>
      <c r="K1520" s="4">
        <v>-9.9775790000000004</v>
      </c>
      <c r="L1520" s="4">
        <v>-3.0527769999999999</v>
      </c>
      <c r="M1520" s="4">
        <v>-5.9718970000000002</v>
      </c>
      <c r="N1520" s="4">
        <v>19.369399999999999</v>
      </c>
      <c r="O1520" s="4">
        <v>13.597</v>
      </c>
      <c r="P1520" s="4">
        <v>6.1946219999999999</v>
      </c>
      <c r="Q1520" s="4">
        <v>13.557173000000001</v>
      </c>
      <c r="R1520" s="4">
        <v>15.586668</v>
      </c>
      <c r="S1520" s="3" t="s">
        <v>5257</v>
      </c>
      <c r="T1520" s="4">
        <v>56.21</v>
      </c>
      <c r="U1520" s="4">
        <v>1028.75542</v>
      </c>
      <c r="V1520" s="10">
        <v>1070.9794199999999</v>
      </c>
      <c r="W1520" s="4">
        <v>2.7041451698985899</v>
      </c>
      <c r="X1520" s="4">
        <v>74.790000000000006</v>
      </c>
      <c r="Y1520" s="4">
        <v>52.96</v>
      </c>
      <c r="Z1520" s="4">
        <v>19.369399999999999</v>
      </c>
      <c r="AA1520" s="10" t="s">
        <v>2934</v>
      </c>
      <c r="AB1520" s="10">
        <v>21.045813302100001</v>
      </c>
      <c r="AC1520" s="4">
        <v>0.751579</v>
      </c>
      <c r="AD1520" s="4" t="s">
        <v>2934</v>
      </c>
      <c r="AE1520" s="4">
        <v>0.76337442728350002</v>
      </c>
      <c r="AF1520" s="4">
        <v>13.557173000000001</v>
      </c>
      <c r="AG1520" s="4">
        <v>12.0041003028544</v>
      </c>
      <c r="AH1520" s="4">
        <v>12.0218775435431</v>
      </c>
      <c r="AI1520" s="4">
        <v>6.1946219999999999</v>
      </c>
      <c r="AJ1520" s="4">
        <v>8.8089639999999996</v>
      </c>
    </row>
    <row r="1521" spans="1:36" x14ac:dyDescent="0.3">
      <c r="A1521" s="1" t="s">
        <v>1515</v>
      </c>
      <c r="B1521" s="2">
        <v>108109</v>
      </c>
      <c r="C1521" s="3" t="s">
        <v>2935</v>
      </c>
      <c r="D1521" s="4">
        <v>4780.8902969999999</v>
      </c>
      <c r="E1521" s="3" t="s">
        <v>2976</v>
      </c>
      <c r="F1521" s="3" t="s">
        <v>2977</v>
      </c>
      <c r="G1521" s="3" t="s">
        <v>3269</v>
      </c>
      <c r="H1521" s="3" t="s">
        <v>3269</v>
      </c>
      <c r="I1521" s="3" t="s">
        <v>2979</v>
      </c>
      <c r="J1521" s="4">
        <v>-0.75961800000000002</v>
      </c>
      <c r="K1521" s="4">
        <v>1.2753190000000001</v>
      </c>
      <c r="L1521" s="4">
        <v>4.5701010000000002</v>
      </c>
      <c r="M1521" s="4">
        <v>-2.9940120000000001</v>
      </c>
      <c r="N1521" s="4">
        <v>24.251497005988</v>
      </c>
      <c r="O1521" s="4">
        <v>8.7567570000000003</v>
      </c>
      <c r="P1521" s="4">
        <v>0.88858700000000002</v>
      </c>
      <c r="Q1521" s="4">
        <v>14.622189000000001</v>
      </c>
      <c r="R1521" s="4">
        <v>12.628610999999999</v>
      </c>
      <c r="S1521" s="3" t="s">
        <v>5258</v>
      </c>
      <c r="T1521" s="4">
        <v>40.5</v>
      </c>
      <c r="U1521" s="4">
        <v>4780.8902969999999</v>
      </c>
      <c r="V1521" s="10">
        <v>9513.4592969999994</v>
      </c>
      <c r="W1521" s="4">
        <v>5.3333333333333304</v>
      </c>
      <c r="X1521" s="4">
        <v>43.78</v>
      </c>
      <c r="Y1521" s="4">
        <v>30.71</v>
      </c>
      <c r="Z1521" s="4">
        <v>24.251497000000001</v>
      </c>
      <c r="AA1521" s="10">
        <v>31.957705357799998</v>
      </c>
      <c r="AB1521" s="10">
        <v>25.573025194100001</v>
      </c>
      <c r="AC1521" s="4">
        <v>8.5073310000000006</v>
      </c>
      <c r="AD1521" s="4">
        <v>8.4657672637742003</v>
      </c>
      <c r="AE1521" s="4">
        <v>8.4940659693225999</v>
      </c>
      <c r="AF1521" s="4">
        <v>14.622189000000001</v>
      </c>
      <c r="AG1521" s="4">
        <v>13.9621080503158</v>
      </c>
      <c r="AH1521" s="4">
        <v>13.809554143206199</v>
      </c>
      <c r="AI1521" s="4">
        <v>0.88858700000000002</v>
      </c>
      <c r="AJ1521" s="4">
        <v>0.88858700000000002</v>
      </c>
    </row>
    <row r="1522" spans="1:36" x14ac:dyDescent="0.3">
      <c r="A1522" s="1" t="s">
        <v>1516</v>
      </c>
      <c r="B1522" s="2">
        <v>6642859</v>
      </c>
      <c r="C1522" s="3" t="s">
        <v>2935</v>
      </c>
      <c r="D1522" s="4">
        <v>1247.7423219100001</v>
      </c>
      <c r="E1522" s="3" t="s">
        <v>3093</v>
      </c>
      <c r="F1522" s="3" t="s">
        <v>3093</v>
      </c>
      <c r="G1522" s="3" t="s">
        <v>3094</v>
      </c>
      <c r="H1522" s="3" t="s">
        <v>3147</v>
      </c>
      <c r="I1522" s="3" t="s">
        <v>3148</v>
      </c>
      <c r="J1522" s="4">
        <v>1.04918</v>
      </c>
      <c r="K1522" s="4">
        <v>-3.6875</v>
      </c>
      <c r="L1522" s="4">
        <v>-3.6875</v>
      </c>
      <c r="M1522" s="4">
        <v>-3.1426780000000001</v>
      </c>
      <c r="N1522" s="4">
        <v>29.634615</v>
      </c>
      <c r="O1522" s="4">
        <v>4.8352680000000001</v>
      </c>
      <c r="P1522" s="4">
        <v>2.3451529999999998</v>
      </c>
      <c r="Q1522" s="4">
        <v>7.0265420000000001</v>
      </c>
      <c r="R1522" s="4">
        <v>7.6663610000000002</v>
      </c>
      <c r="S1522" s="3" t="s">
        <v>5259</v>
      </c>
      <c r="T1522" s="4">
        <v>15.41</v>
      </c>
      <c r="U1522" s="4">
        <v>1247.7423219100001</v>
      </c>
      <c r="V1522" s="10">
        <v>1878.2136909999999</v>
      </c>
      <c r="W1522" s="4">
        <v>10.6424399740428</v>
      </c>
      <c r="X1522" s="4">
        <v>17.07</v>
      </c>
      <c r="Y1522" s="4">
        <v>14.2605</v>
      </c>
      <c r="Z1522" s="4">
        <v>29.634615</v>
      </c>
      <c r="AA1522" s="10">
        <v>17.477600090700001</v>
      </c>
      <c r="AB1522" s="10">
        <v>25.733513684999998</v>
      </c>
      <c r="AC1522" s="4">
        <v>5.7789130000000002</v>
      </c>
      <c r="AD1522" s="4">
        <v>5.8721079438267996</v>
      </c>
      <c r="AE1522" s="4">
        <v>5.8802987258892996</v>
      </c>
      <c r="AF1522" s="4">
        <v>7.0265420000000001</v>
      </c>
      <c r="AG1522" s="4">
        <v>7.1824258273285997</v>
      </c>
      <c r="AH1522" s="4">
        <v>7.0981260244911004</v>
      </c>
      <c r="AI1522" s="4">
        <v>2.3451529999999998</v>
      </c>
      <c r="AJ1522" s="4">
        <v>2.3451529999999998</v>
      </c>
    </row>
    <row r="1523" spans="1:36" x14ac:dyDescent="0.3">
      <c r="A1523" s="1" t="s">
        <v>1517</v>
      </c>
      <c r="B1523" s="2">
        <v>4060881</v>
      </c>
      <c r="C1523" s="3" t="s">
        <v>2935</v>
      </c>
      <c r="D1523" s="4">
        <v>43793.290252600003</v>
      </c>
      <c r="E1523" s="3" t="s">
        <v>3006</v>
      </c>
      <c r="F1523" s="3" t="s">
        <v>3235</v>
      </c>
      <c r="G1523" s="3" t="s">
        <v>3326</v>
      </c>
      <c r="H1523" s="3" t="s">
        <v>3326</v>
      </c>
      <c r="I1523" s="3" t="s">
        <v>3541</v>
      </c>
      <c r="J1523" s="4">
        <v>9.2421600000000002</v>
      </c>
      <c r="K1523" s="4">
        <v>-6.6998220000000002</v>
      </c>
      <c r="L1523" s="4">
        <v>-3.7031610000000001</v>
      </c>
      <c r="M1523" s="4">
        <v>-1.5228E-2</v>
      </c>
      <c r="N1523" s="4">
        <v>17.012566</v>
      </c>
      <c r="O1523" s="4">
        <v>15.236105999999999</v>
      </c>
      <c r="P1523" s="4">
        <v>34.082532999999998</v>
      </c>
      <c r="Q1523" s="4">
        <v>11.124981</v>
      </c>
      <c r="R1523" s="4">
        <v>18.867885000000001</v>
      </c>
      <c r="S1523" s="3" t="s">
        <v>5260</v>
      </c>
      <c r="T1523" s="4">
        <v>131.32</v>
      </c>
      <c r="U1523" s="4">
        <v>43793.290252600003</v>
      </c>
      <c r="V1523" s="10">
        <v>50318.290251999999</v>
      </c>
      <c r="W1523" s="4">
        <v>3.71611331099604</v>
      </c>
      <c r="X1523" s="4">
        <v>149.30500000000001</v>
      </c>
      <c r="Y1523" s="4">
        <v>117.67</v>
      </c>
      <c r="Z1523" s="4">
        <v>17.012566</v>
      </c>
      <c r="AA1523" s="10">
        <v>17.7358796358</v>
      </c>
      <c r="AB1523" s="10">
        <v>17.947049916000001</v>
      </c>
      <c r="AC1523" s="4">
        <v>2.5033979999999998</v>
      </c>
      <c r="AD1523" s="4">
        <v>2.5361773650626001</v>
      </c>
      <c r="AE1523" s="4">
        <v>2.5155236153232998</v>
      </c>
      <c r="AF1523" s="4">
        <v>11.124981</v>
      </c>
      <c r="AG1523" s="4">
        <v>12.270255077082</v>
      </c>
      <c r="AH1523" s="4">
        <v>12.5277692349918</v>
      </c>
      <c r="AI1523" s="4">
        <v>34.082532999999998</v>
      </c>
      <c r="AJ1523" s="4" t="s">
        <v>2924</v>
      </c>
    </row>
    <row r="1524" spans="1:36" x14ac:dyDescent="0.3">
      <c r="A1524" s="1" t="s">
        <v>1518</v>
      </c>
      <c r="B1524" s="2">
        <v>102965</v>
      </c>
      <c r="C1524" s="3" t="s">
        <v>2935</v>
      </c>
      <c r="D1524" s="4">
        <v>15786.986551939999</v>
      </c>
      <c r="E1524" s="3" t="s">
        <v>2976</v>
      </c>
      <c r="F1524" s="3" t="s">
        <v>2977</v>
      </c>
      <c r="G1524" s="3" t="s">
        <v>2978</v>
      </c>
      <c r="H1524" s="3" t="s">
        <v>2978</v>
      </c>
      <c r="I1524" s="3" t="s">
        <v>2979</v>
      </c>
      <c r="J1524" s="4">
        <v>7.6286769999999997</v>
      </c>
      <c r="K1524" s="4">
        <v>0.77452699999999997</v>
      </c>
      <c r="L1524" s="4">
        <v>-6.6560379999999997</v>
      </c>
      <c r="M1524" s="4">
        <v>-4.8354330000000001</v>
      </c>
      <c r="N1524" s="4">
        <v>42.5818181818182</v>
      </c>
      <c r="O1524" s="4">
        <v>16.096219999999999</v>
      </c>
      <c r="P1524" s="4">
        <v>1.500224</v>
      </c>
      <c r="Q1524" s="4">
        <v>18.176234999999998</v>
      </c>
      <c r="R1524" s="4">
        <v>23.237777999999999</v>
      </c>
      <c r="S1524" s="3" t="s">
        <v>5261</v>
      </c>
      <c r="T1524" s="4">
        <v>23.42</v>
      </c>
      <c r="U1524" s="4">
        <v>15786.986551939999</v>
      </c>
      <c r="V1524" s="10">
        <v>23678.563550999999</v>
      </c>
      <c r="W1524" s="4">
        <v>4.2698548249359503</v>
      </c>
      <c r="X1524" s="4">
        <v>25.83</v>
      </c>
      <c r="Y1524" s="4">
        <v>17.57</v>
      </c>
      <c r="Z1524" s="4" t="s">
        <v>2934</v>
      </c>
      <c r="AA1524" s="10">
        <v>33.1869066175</v>
      </c>
      <c r="AB1524" s="10">
        <v>46.052502212100002</v>
      </c>
      <c r="AC1524" s="4">
        <v>12.061085</v>
      </c>
      <c r="AD1524" s="4">
        <v>11.477508971104401</v>
      </c>
      <c r="AE1524" s="4">
        <v>11.7833372592772</v>
      </c>
      <c r="AF1524" s="4">
        <v>18.176234999999998</v>
      </c>
      <c r="AG1524" s="4">
        <v>16.5206015615009</v>
      </c>
      <c r="AH1524" s="4">
        <v>17.229146230189802</v>
      </c>
      <c r="AI1524" s="4">
        <v>1.500224</v>
      </c>
      <c r="AJ1524" s="4">
        <v>1.500224</v>
      </c>
    </row>
    <row r="1525" spans="1:36" x14ac:dyDescent="0.3">
      <c r="A1525" s="1" t="s">
        <v>1519</v>
      </c>
      <c r="B1525" s="2">
        <v>4275772</v>
      </c>
      <c r="C1525" s="3" t="s">
        <v>2935</v>
      </c>
      <c r="D1525" s="4">
        <v>59651.037893250003</v>
      </c>
      <c r="E1525" s="3" t="s">
        <v>3093</v>
      </c>
      <c r="F1525" s="3" t="s">
        <v>3093</v>
      </c>
      <c r="G1525" s="3" t="s">
        <v>3094</v>
      </c>
      <c r="H1525" s="3" t="s">
        <v>3145</v>
      </c>
      <c r="I1525" s="3" t="s">
        <v>3334</v>
      </c>
      <c r="J1525" s="4">
        <v>51.523702</v>
      </c>
      <c r="K1525" s="4">
        <v>23.221661000000001</v>
      </c>
      <c r="L1525" s="4">
        <v>-4.1071429999999998</v>
      </c>
      <c r="M1525" s="4">
        <v>-0.111607</v>
      </c>
      <c r="N1525" s="4">
        <v>23.677249</v>
      </c>
      <c r="O1525" s="4">
        <v>29.121475</v>
      </c>
      <c r="P1525" s="4">
        <v>1.961859</v>
      </c>
      <c r="Q1525" s="4">
        <v>12.151572</v>
      </c>
      <c r="R1525" s="4">
        <v>139.81380100000001</v>
      </c>
      <c r="S1525" s="3" t="s">
        <v>5262</v>
      </c>
      <c r="T1525" s="4">
        <v>26.85</v>
      </c>
      <c r="U1525" s="4">
        <v>59651.037893250003</v>
      </c>
      <c r="V1525" s="10">
        <v>93081.037893000001</v>
      </c>
      <c r="W1525" s="4">
        <v>4.2830540037243896</v>
      </c>
      <c r="X1525" s="4">
        <v>28.81</v>
      </c>
      <c r="Y1525" s="4">
        <v>16.47</v>
      </c>
      <c r="Z1525" s="4">
        <v>23.677249</v>
      </c>
      <c r="AA1525" s="10">
        <v>21.5558766859</v>
      </c>
      <c r="AB1525" s="10">
        <v>22.864295932899999</v>
      </c>
      <c r="AC1525" s="4">
        <v>6.1435570000000004</v>
      </c>
      <c r="AD1525" s="4">
        <v>5.8995086376988999</v>
      </c>
      <c r="AE1525" s="4">
        <v>5.9765234946500003</v>
      </c>
      <c r="AF1525" s="4">
        <v>12.151572</v>
      </c>
      <c r="AG1525" s="4">
        <v>11.324834784389701</v>
      </c>
      <c r="AH1525" s="4">
        <v>11.6246664905635</v>
      </c>
      <c r="AI1525" s="4">
        <v>1.961859</v>
      </c>
      <c r="AJ1525" s="4">
        <v>7.0067849999999998</v>
      </c>
    </row>
    <row r="1526" spans="1:36" x14ac:dyDescent="0.3">
      <c r="A1526" s="1" t="s">
        <v>1520</v>
      </c>
      <c r="B1526" s="2">
        <v>100483481</v>
      </c>
      <c r="C1526" s="3" t="s">
        <v>2935</v>
      </c>
      <c r="D1526" s="4">
        <v>2075.0235055100002</v>
      </c>
      <c r="E1526" s="3" t="s">
        <v>2925</v>
      </c>
      <c r="F1526" s="3" t="s">
        <v>2980</v>
      </c>
      <c r="G1526" s="3" t="s">
        <v>3016</v>
      </c>
      <c r="H1526" s="3" t="s">
        <v>3019</v>
      </c>
      <c r="I1526" s="3" t="s">
        <v>3542</v>
      </c>
      <c r="J1526" s="4">
        <v>-32.682740000000003</v>
      </c>
      <c r="K1526" s="4">
        <v>-32.682740000000003</v>
      </c>
      <c r="L1526" s="4">
        <v>-22.850877000000001</v>
      </c>
      <c r="M1526" s="4">
        <v>-5.784681</v>
      </c>
      <c r="N1526" s="4" t="s">
        <v>2934</v>
      </c>
      <c r="O1526" s="4" t="s">
        <v>2934</v>
      </c>
      <c r="P1526" s="4" t="s">
        <v>2934</v>
      </c>
      <c r="Q1526" s="4" t="s">
        <v>2934</v>
      </c>
      <c r="R1526" s="4" t="s">
        <v>2934</v>
      </c>
      <c r="S1526" s="3" t="s">
        <v>5263</v>
      </c>
      <c r="T1526" s="4">
        <v>17.59</v>
      </c>
      <c r="U1526" s="4">
        <v>2075.0235055100002</v>
      </c>
      <c r="V1526" s="10">
        <v>4909.3655049999998</v>
      </c>
      <c r="W1526" s="4">
        <v>0</v>
      </c>
      <c r="X1526" s="4">
        <v>29.89</v>
      </c>
      <c r="Y1526" s="4">
        <v>17.05</v>
      </c>
      <c r="Z1526" s="4" t="s">
        <v>2934</v>
      </c>
      <c r="AA1526" s="10">
        <v>26.195085629099999</v>
      </c>
      <c r="AB1526" s="10">
        <v>56.351113246799997</v>
      </c>
      <c r="AC1526" s="5" t="s">
        <v>2934</v>
      </c>
      <c r="AD1526" s="4">
        <v>1.7660211336953999</v>
      </c>
      <c r="AE1526" s="4">
        <v>1.8460505131161</v>
      </c>
      <c r="AF1526" s="4" t="s">
        <v>2934</v>
      </c>
      <c r="AG1526" s="4">
        <v>16.230246394419499</v>
      </c>
      <c r="AH1526" s="4">
        <v>16.8504692260884</v>
      </c>
      <c r="AI1526" s="4" t="s">
        <v>2934</v>
      </c>
      <c r="AJ1526" s="4" t="s">
        <v>2934</v>
      </c>
    </row>
    <row r="1527" spans="1:36" x14ac:dyDescent="0.3">
      <c r="A1527" s="1" t="s">
        <v>1521</v>
      </c>
      <c r="B1527" s="2">
        <v>11196767</v>
      </c>
      <c r="C1527" s="3" t="s">
        <v>2935</v>
      </c>
      <c r="D1527" s="4">
        <v>3451.4068084800001</v>
      </c>
      <c r="E1527" s="3" t="s">
        <v>3093</v>
      </c>
      <c r="F1527" s="3" t="s">
        <v>3093</v>
      </c>
      <c r="G1527" s="3" t="s">
        <v>3094</v>
      </c>
      <c r="H1527" s="3" t="s">
        <v>3145</v>
      </c>
      <c r="I1527" s="3" t="s">
        <v>3334</v>
      </c>
      <c r="J1527" s="4">
        <v>72.934132000000005</v>
      </c>
      <c r="K1527" s="4">
        <v>26.058489999999999</v>
      </c>
      <c r="L1527" s="4">
        <v>-4.6707380000000001</v>
      </c>
      <c r="M1527" s="4">
        <v>1.6722410000000001</v>
      </c>
      <c r="N1527" s="4">
        <v>22.037389999999998</v>
      </c>
      <c r="O1527" s="4">
        <v>7.6543859999999997</v>
      </c>
      <c r="P1527" s="4" t="s">
        <v>2924</v>
      </c>
      <c r="Q1527" s="4">
        <v>14.530348999999999</v>
      </c>
      <c r="R1527" s="4">
        <v>37.344335999999998</v>
      </c>
      <c r="S1527" s="3" t="s">
        <v>5264</v>
      </c>
      <c r="T1527" s="4">
        <v>57.76</v>
      </c>
      <c r="U1527" s="4">
        <v>3451.4068084800001</v>
      </c>
      <c r="V1527" s="10">
        <v>11686.279807999999</v>
      </c>
      <c r="W1527" s="4">
        <v>5.4016620498614998</v>
      </c>
      <c r="X1527" s="4">
        <v>62.55</v>
      </c>
      <c r="Y1527" s="4">
        <v>31.73</v>
      </c>
      <c r="Z1527" s="4">
        <v>22.037389999999998</v>
      </c>
      <c r="AA1527" s="10">
        <v>30.226594798200001</v>
      </c>
      <c r="AB1527" s="10">
        <v>36.570618142199997</v>
      </c>
      <c r="AC1527" s="4">
        <v>8.0813450000000007</v>
      </c>
      <c r="AD1527" s="4">
        <v>6.1728069948493998</v>
      </c>
      <c r="AE1527" s="4">
        <v>8.0672010947826003</v>
      </c>
      <c r="AF1527" s="4">
        <v>14.530348999999999</v>
      </c>
      <c r="AG1527" s="4">
        <v>10.4401115526815</v>
      </c>
      <c r="AH1527" s="4">
        <v>11.7471369079942</v>
      </c>
      <c r="AI1527" s="4" t="s">
        <v>2924</v>
      </c>
      <c r="AJ1527" s="4" t="s">
        <v>2924</v>
      </c>
    </row>
    <row r="1528" spans="1:36" x14ac:dyDescent="0.3">
      <c r="A1528" s="1" t="s">
        <v>1522</v>
      </c>
      <c r="B1528" s="2">
        <v>5288099</v>
      </c>
      <c r="C1528" s="3" t="s">
        <v>2919</v>
      </c>
      <c r="D1528" s="4">
        <v>2207.2411297399999</v>
      </c>
      <c r="E1528" s="3" t="s">
        <v>2945</v>
      </c>
      <c r="F1528" s="3" t="s">
        <v>2946</v>
      </c>
      <c r="G1528" s="3" t="s">
        <v>2984</v>
      </c>
      <c r="H1528" s="3" t="s">
        <v>3061</v>
      </c>
      <c r="I1528" s="3" t="s">
        <v>3063</v>
      </c>
      <c r="J1528" s="4">
        <v>162.46575300000001</v>
      </c>
      <c r="K1528" s="4">
        <v>333.48416300000002</v>
      </c>
      <c r="L1528" s="4">
        <v>46.707504</v>
      </c>
      <c r="M1528" s="4">
        <v>4.585153</v>
      </c>
      <c r="N1528" s="4" t="s">
        <v>2924</v>
      </c>
      <c r="O1528" s="4" t="s">
        <v>2924</v>
      </c>
      <c r="P1528" s="4">
        <v>3.1315019999999998</v>
      </c>
      <c r="Q1528" s="4">
        <v>141.76978700000001</v>
      </c>
      <c r="R1528" s="4" t="s">
        <v>2924</v>
      </c>
      <c r="S1528" s="3" t="s">
        <v>5265</v>
      </c>
      <c r="T1528" s="5">
        <v>9.58</v>
      </c>
      <c r="U1528" s="4">
        <v>2207.2411297399999</v>
      </c>
      <c r="V1528" s="10">
        <v>2586.9019790000002</v>
      </c>
      <c r="W1528" s="4">
        <v>0</v>
      </c>
      <c r="X1528" s="5">
        <v>9.77</v>
      </c>
      <c r="Y1528" s="5">
        <v>2.02</v>
      </c>
      <c r="Z1528" s="4" t="s">
        <v>2924</v>
      </c>
      <c r="AA1528" s="10" t="s">
        <v>2924</v>
      </c>
      <c r="AB1528" s="10" t="s">
        <v>2924</v>
      </c>
      <c r="AC1528" s="4">
        <v>2.4941040000000001</v>
      </c>
      <c r="AD1528" s="4">
        <v>2.2877183048320999</v>
      </c>
      <c r="AE1528" s="4">
        <v>2.4645534566784999</v>
      </c>
      <c r="AF1528" s="4">
        <v>141.76978700000001</v>
      </c>
      <c r="AG1528" s="4">
        <v>26.680768108233799</v>
      </c>
      <c r="AH1528" s="4">
        <v>35.138143257240202</v>
      </c>
      <c r="AI1528" s="4">
        <v>3.1315019999999998</v>
      </c>
      <c r="AJ1528" s="4" t="s">
        <v>2924</v>
      </c>
    </row>
    <row r="1529" spans="1:36" x14ac:dyDescent="0.3">
      <c r="A1529" s="1" t="s">
        <v>1523</v>
      </c>
      <c r="B1529" s="2">
        <v>10455656</v>
      </c>
      <c r="C1529" s="3" t="s">
        <v>2919</v>
      </c>
      <c r="D1529" s="4">
        <v>1486.6302233500001</v>
      </c>
      <c r="E1529" s="3" t="s">
        <v>2920</v>
      </c>
      <c r="F1529" s="3" t="s">
        <v>2921</v>
      </c>
      <c r="G1529" s="3" t="s">
        <v>2941</v>
      </c>
      <c r="H1529" s="3" t="s">
        <v>2941</v>
      </c>
      <c r="I1529" s="3" t="s">
        <v>2942</v>
      </c>
      <c r="J1529" s="4">
        <v>12.883772</v>
      </c>
      <c r="K1529" s="4">
        <v>-19.695788</v>
      </c>
      <c r="L1529" s="4">
        <v>-2.9231500000000001</v>
      </c>
      <c r="M1529" s="4">
        <v>1.930693</v>
      </c>
      <c r="N1529" s="4" t="s">
        <v>2924</v>
      </c>
      <c r="O1529" s="4">
        <v>131.14649700000001</v>
      </c>
      <c r="P1529" s="4">
        <v>3.399934</v>
      </c>
      <c r="Q1529" s="4" t="s">
        <v>2924</v>
      </c>
      <c r="R1529" s="4">
        <v>49.476280000000003</v>
      </c>
      <c r="S1529" s="3" t="s">
        <v>5266</v>
      </c>
      <c r="T1529" s="4">
        <v>20.59</v>
      </c>
      <c r="U1529" s="4">
        <v>1486.6302233500001</v>
      </c>
      <c r="V1529" s="10">
        <v>1273.4452229999999</v>
      </c>
      <c r="W1529" s="4">
        <v>0</v>
      </c>
      <c r="X1529" s="4">
        <v>28.15</v>
      </c>
      <c r="Y1529" s="4">
        <v>16.559999999999999</v>
      </c>
      <c r="Z1529" s="4" t="s">
        <v>2924</v>
      </c>
      <c r="AA1529" s="10">
        <v>44.683159722200003</v>
      </c>
      <c r="AB1529" s="10" t="s">
        <v>2924</v>
      </c>
      <c r="AC1529" s="4">
        <v>3.3154170000000001</v>
      </c>
      <c r="AD1529" s="4">
        <v>2.2979975486972002</v>
      </c>
      <c r="AE1529" s="4">
        <v>3.0043594529212001</v>
      </c>
      <c r="AF1529" s="4" t="s">
        <v>2924</v>
      </c>
      <c r="AG1529" s="4">
        <v>37.427301591500203</v>
      </c>
      <c r="AH1529" s="4" t="s">
        <v>2924</v>
      </c>
      <c r="AI1529" s="4">
        <v>3.399934</v>
      </c>
      <c r="AJ1529" s="4">
        <v>3.5329440000000001</v>
      </c>
    </row>
    <row r="1530" spans="1:36" x14ac:dyDescent="0.3">
      <c r="A1530" s="1" t="s">
        <v>1524</v>
      </c>
      <c r="B1530" s="2">
        <v>4252831</v>
      </c>
      <c r="C1530" s="3" t="s">
        <v>2935</v>
      </c>
      <c r="D1530" s="4">
        <v>10859.417021179999</v>
      </c>
      <c r="E1530" s="3" t="s">
        <v>2930</v>
      </c>
      <c r="F1530" s="3" t="s">
        <v>2957</v>
      </c>
      <c r="G1530" s="3" t="s">
        <v>2957</v>
      </c>
      <c r="H1530" s="3" t="s">
        <v>3113</v>
      </c>
      <c r="I1530" s="3" t="s">
        <v>3125</v>
      </c>
      <c r="J1530" s="4">
        <v>40.125608999999997</v>
      </c>
      <c r="K1530" s="4">
        <v>3.477277</v>
      </c>
      <c r="L1530" s="4">
        <v>-2.5047570000000001</v>
      </c>
      <c r="M1530" s="4">
        <v>-7.9766349999999999</v>
      </c>
      <c r="N1530" s="4">
        <v>26.5855188141391</v>
      </c>
      <c r="O1530" s="4">
        <v>11.322871800462901</v>
      </c>
      <c r="P1530" s="4">
        <v>7.5678789999999996</v>
      </c>
      <c r="Q1530" s="4">
        <v>21.031397999999999</v>
      </c>
      <c r="R1530" s="4">
        <v>10.571509000000001</v>
      </c>
      <c r="S1530" s="3" t="s">
        <v>5267</v>
      </c>
      <c r="T1530" s="4">
        <v>466.31</v>
      </c>
      <c r="U1530" s="4">
        <v>10859.417021179999</v>
      </c>
      <c r="V1530" s="10">
        <v>10931.779021</v>
      </c>
      <c r="W1530" s="4">
        <v>0.128669769037765</v>
      </c>
      <c r="X1530" s="4">
        <v>548.47</v>
      </c>
      <c r="Y1530" s="5">
        <v>325.01</v>
      </c>
      <c r="Z1530" s="4">
        <v>26.603719999999999</v>
      </c>
      <c r="AA1530" s="10">
        <v>26.687613389799999</v>
      </c>
      <c r="AB1530" s="10">
        <v>29.810223607000001</v>
      </c>
      <c r="AC1530" s="4">
        <v>7.1609930000000004</v>
      </c>
      <c r="AD1530" s="4">
        <v>6.139459427417</v>
      </c>
      <c r="AE1530" s="4">
        <v>6.8553120160008003</v>
      </c>
      <c r="AF1530" s="4">
        <v>21.031397999999999</v>
      </c>
      <c r="AG1530" s="4">
        <v>19.7686540081069</v>
      </c>
      <c r="AH1530" s="4">
        <v>20.749299888678099</v>
      </c>
      <c r="AI1530" s="4">
        <v>7.5678789999999996</v>
      </c>
      <c r="AJ1530" s="4">
        <v>7.5865939999999998</v>
      </c>
    </row>
    <row r="1531" spans="1:36" x14ac:dyDescent="0.3">
      <c r="A1531" s="1" t="s">
        <v>1525</v>
      </c>
      <c r="B1531" s="2">
        <v>4158601</v>
      </c>
      <c r="C1531" s="3" t="s">
        <v>2935</v>
      </c>
      <c r="D1531" s="4">
        <v>5977.6360000000004</v>
      </c>
      <c r="E1531" s="3" t="s">
        <v>2936</v>
      </c>
      <c r="F1531" s="3" t="s">
        <v>3056</v>
      </c>
      <c r="G1531" s="3" t="s">
        <v>3302</v>
      </c>
      <c r="H1531" s="3" t="s">
        <v>3302</v>
      </c>
      <c r="I1531" s="3" t="s">
        <v>3477</v>
      </c>
      <c r="J1531" s="4">
        <v>28.695007</v>
      </c>
      <c r="K1531" s="5">
        <v>-16.353414000000001</v>
      </c>
      <c r="L1531" s="4">
        <v>-19.458622999999999</v>
      </c>
      <c r="M1531" s="4">
        <v>-11.332482000000001</v>
      </c>
      <c r="N1531" s="4">
        <v>20.01153</v>
      </c>
      <c r="O1531" s="4">
        <v>17.241721999999999</v>
      </c>
      <c r="P1531" s="4">
        <v>1.8141590000000001</v>
      </c>
      <c r="Q1531" s="4">
        <v>9.3107980000000001</v>
      </c>
      <c r="R1531" s="4">
        <v>23.101503999999998</v>
      </c>
      <c r="S1531" s="3" t="s">
        <v>5268</v>
      </c>
      <c r="T1531" s="5">
        <v>104.14</v>
      </c>
      <c r="U1531" s="4">
        <v>5977.6360000000004</v>
      </c>
      <c r="V1531" s="10">
        <v>7073.1059999999998</v>
      </c>
      <c r="W1531" s="4">
        <v>0</v>
      </c>
      <c r="X1531" s="4">
        <v>132.20500000000001</v>
      </c>
      <c r="Y1531" s="4">
        <v>74.88</v>
      </c>
      <c r="Z1531" s="4">
        <v>20.01153</v>
      </c>
      <c r="AA1531" s="10">
        <v>16.404391726899998</v>
      </c>
      <c r="AB1531" s="10">
        <v>19.044205452100002</v>
      </c>
      <c r="AC1531" s="4">
        <v>2.1678440000000001</v>
      </c>
      <c r="AD1531" s="4">
        <v>2.0636150498623</v>
      </c>
      <c r="AE1531" s="4">
        <v>2.1648873409113998</v>
      </c>
      <c r="AF1531" s="4">
        <v>9.3107980000000001</v>
      </c>
      <c r="AG1531" s="4">
        <v>9.2380131294584</v>
      </c>
      <c r="AH1531" s="4">
        <v>10.121014641911</v>
      </c>
      <c r="AI1531" s="4">
        <v>1.8141590000000001</v>
      </c>
      <c r="AJ1531" s="4">
        <v>2.1191650000000002</v>
      </c>
    </row>
    <row r="1532" spans="1:36" x14ac:dyDescent="0.3">
      <c r="A1532" s="1" t="s">
        <v>1526</v>
      </c>
      <c r="B1532" s="2">
        <v>4092324</v>
      </c>
      <c r="C1532" s="3" t="s">
        <v>2935</v>
      </c>
      <c r="D1532" s="4">
        <v>5518.0131604799999</v>
      </c>
      <c r="E1532" s="3" t="s">
        <v>2976</v>
      </c>
      <c r="F1532" s="3" t="s">
        <v>2977</v>
      </c>
      <c r="G1532" s="3" t="s">
        <v>2978</v>
      </c>
      <c r="H1532" s="3" t="s">
        <v>2978</v>
      </c>
      <c r="I1532" s="3" t="s">
        <v>2979</v>
      </c>
      <c r="J1532" s="4">
        <v>9.5030509999999992</v>
      </c>
      <c r="K1532" s="4">
        <v>-4.5955180000000002</v>
      </c>
      <c r="L1532" s="4">
        <v>-7.5110460000000003</v>
      </c>
      <c r="M1532" s="4">
        <v>-4.4140030000000001</v>
      </c>
      <c r="N1532" s="4" t="s">
        <v>2924</v>
      </c>
      <c r="O1532" s="4">
        <v>20.760331000000001</v>
      </c>
      <c r="P1532" s="4">
        <v>1.647429</v>
      </c>
      <c r="Q1532" s="4">
        <v>18.591930999999999</v>
      </c>
      <c r="R1532" s="4" t="s">
        <v>2924</v>
      </c>
      <c r="S1532" s="3" t="s">
        <v>5269</v>
      </c>
      <c r="T1532" s="4">
        <v>25.12</v>
      </c>
      <c r="U1532" s="4">
        <v>5518.0131604799999</v>
      </c>
      <c r="V1532" s="10">
        <v>8801.5501600000007</v>
      </c>
      <c r="W1532" s="4">
        <v>4.2993630573248396</v>
      </c>
      <c r="X1532" s="4">
        <v>28.24</v>
      </c>
      <c r="Y1532" s="4">
        <v>19.635000000000002</v>
      </c>
      <c r="Z1532" s="4" t="s">
        <v>2924</v>
      </c>
      <c r="AA1532" s="10">
        <v>69.623059866899993</v>
      </c>
      <c r="AB1532" s="10" t="s">
        <v>2924</v>
      </c>
      <c r="AC1532" s="4">
        <v>10.637574000000001</v>
      </c>
      <c r="AD1532" s="4">
        <v>10.2885935024013</v>
      </c>
      <c r="AE1532" s="4">
        <v>10.575921598928399</v>
      </c>
      <c r="AF1532" s="4">
        <v>18.591930999999999</v>
      </c>
      <c r="AG1532" s="4">
        <v>14.709876493896701</v>
      </c>
      <c r="AH1532" s="4">
        <v>15.2630151340131</v>
      </c>
      <c r="AI1532" s="4">
        <v>1.647429</v>
      </c>
      <c r="AJ1532" s="4">
        <v>1.647429</v>
      </c>
    </row>
    <row r="1533" spans="1:36" x14ac:dyDescent="0.3">
      <c r="A1533" s="1" t="s">
        <v>1527</v>
      </c>
      <c r="B1533" s="2">
        <v>4165107</v>
      </c>
      <c r="C1533" s="3" t="s">
        <v>2935</v>
      </c>
      <c r="D1533" s="4">
        <v>131084.82239022001</v>
      </c>
      <c r="E1533" s="3" t="s">
        <v>2930</v>
      </c>
      <c r="F1533" s="3" t="s">
        <v>2953</v>
      </c>
      <c r="G1533" s="3" t="s">
        <v>2954</v>
      </c>
      <c r="H1533" s="3" t="s">
        <v>2955</v>
      </c>
      <c r="I1533" s="3" t="s">
        <v>3097</v>
      </c>
      <c r="J1533" s="4">
        <v>80.151366999999993</v>
      </c>
      <c r="K1533" s="4">
        <v>10.770847</v>
      </c>
      <c r="L1533" s="4">
        <v>-3.0227360000000001</v>
      </c>
      <c r="M1533" s="4">
        <v>-4.3799400000000004</v>
      </c>
      <c r="N1533" s="4">
        <v>49.193333000000003</v>
      </c>
      <c r="O1533" s="4">
        <v>16.873999999999999</v>
      </c>
      <c r="P1533" s="4">
        <v>5.4381310000000003</v>
      </c>
      <c r="Q1533" s="4" t="s">
        <v>2934</v>
      </c>
      <c r="R1533" s="4" t="s">
        <v>2934</v>
      </c>
      <c r="S1533" s="3" t="s">
        <v>5270</v>
      </c>
      <c r="T1533" s="4">
        <v>147.58000000000001</v>
      </c>
      <c r="U1533" s="4">
        <v>131084.82239022001</v>
      </c>
      <c r="V1533" s="10" t="s">
        <v>2934</v>
      </c>
      <c r="W1533" s="4">
        <v>0.474319013416452</v>
      </c>
      <c r="X1533" s="4">
        <v>163.68</v>
      </c>
      <c r="Y1533" s="4">
        <v>78.95</v>
      </c>
      <c r="Z1533" s="4">
        <v>49.193333000000003</v>
      </c>
      <c r="AA1533" s="10">
        <v>25.921697433799999</v>
      </c>
      <c r="AB1533" s="10">
        <v>31.230094993800002</v>
      </c>
      <c r="AC1533" s="4" t="s">
        <v>2934</v>
      </c>
      <c r="AD1533" s="4" t="s">
        <v>2934</v>
      </c>
      <c r="AE1533" s="4" t="s">
        <v>2934</v>
      </c>
      <c r="AF1533" s="4" t="s">
        <v>2934</v>
      </c>
      <c r="AG1533" s="4" t="s">
        <v>2934</v>
      </c>
      <c r="AH1533" s="4" t="s">
        <v>2934</v>
      </c>
      <c r="AI1533" s="4">
        <v>5.4381310000000003</v>
      </c>
      <c r="AJ1533" s="4">
        <v>8.180256</v>
      </c>
    </row>
    <row r="1534" spans="1:36" x14ac:dyDescent="0.3">
      <c r="A1534" s="1" t="s">
        <v>1528</v>
      </c>
      <c r="B1534" s="2">
        <v>4973646</v>
      </c>
      <c r="C1534" s="3" t="s">
        <v>2935</v>
      </c>
      <c r="D1534" s="4">
        <v>727.72992945999999</v>
      </c>
      <c r="E1534" s="3" t="s">
        <v>2930</v>
      </c>
      <c r="F1534" s="3" t="s">
        <v>2953</v>
      </c>
      <c r="G1534" s="3" t="s">
        <v>3049</v>
      </c>
      <c r="H1534" s="3" t="s">
        <v>3050</v>
      </c>
      <c r="I1534" s="3" t="s">
        <v>2971</v>
      </c>
      <c r="J1534" s="4">
        <v>-23.927273</v>
      </c>
      <c r="K1534" s="4">
        <v>-17.049959999999999</v>
      </c>
      <c r="L1534" s="4">
        <v>-8.7260039999999996</v>
      </c>
      <c r="M1534" s="4">
        <v>-9.0434780000000003</v>
      </c>
      <c r="N1534" s="4" t="s">
        <v>2924</v>
      </c>
      <c r="O1534" s="4">
        <v>5.4767640839078897</v>
      </c>
      <c r="P1534" s="4">
        <v>0.697519</v>
      </c>
      <c r="Q1534" s="4" t="s">
        <v>2934</v>
      </c>
      <c r="R1534" s="4" t="s">
        <v>2934</v>
      </c>
      <c r="S1534" s="3" t="s">
        <v>5271</v>
      </c>
      <c r="T1534" s="4">
        <v>10.46</v>
      </c>
      <c r="U1534" s="4">
        <v>727.72992945999999</v>
      </c>
      <c r="V1534" s="10" t="s">
        <v>2934</v>
      </c>
      <c r="W1534" s="4">
        <v>9.5602294455066907</v>
      </c>
      <c r="X1534" s="4">
        <v>14.105</v>
      </c>
      <c r="Y1534" s="4">
        <v>8.7100000000000009</v>
      </c>
      <c r="Z1534" s="4" t="s">
        <v>2924</v>
      </c>
      <c r="AA1534" s="10">
        <v>13.285913882799999</v>
      </c>
      <c r="AB1534" s="10" t="s">
        <v>2924</v>
      </c>
      <c r="AC1534" s="4" t="s">
        <v>2934</v>
      </c>
      <c r="AD1534" s="4" t="s">
        <v>2934</v>
      </c>
      <c r="AE1534" s="4" t="s">
        <v>2934</v>
      </c>
      <c r="AF1534" s="4" t="s">
        <v>2934</v>
      </c>
      <c r="AG1534" s="4" t="s">
        <v>2934</v>
      </c>
      <c r="AH1534" s="4" t="s">
        <v>2934</v>
      </c>
      <c r="AI1534" s="4">
        <v>0.697519</v>
      </c>
      <c r="AJ1534" s="4">
        <v>0.697519</v>
      </c>
    </row>
    <row r="1535" spans="1:36" x14ac:dyDescent="0.3">
      <c r="A1535" s="1" t="s">
        <v>1529</v>
      </c>
      <c r="B1535" s="2">
        <v>4069171</v>
      </c>
      <c r="C1535" s="3" t="s">
        <v>2919</v>
      </c>
      <c r="D1535" s="4">
        <v>84184.391479860002</v>
      </c>
      <c r="E1535" s="3" t="s">
        <v>2945</v>
      </c>
      <c r="F1535" s="3" t="s">
        <v>2990</v>
      </c>
      <c r="G1535" s="3" t="s">
        <v>2990</v>
      </c>
      <c r="H1535" s="3" t="s">
        <v>2991</v>
      </c>
      <c r="I1535" s="3" t="s">
        <v>2992</v>
      </c>
      <c r="J1535" s="4">
        <v>8.0185359999999992</v>
      </c>
      <c r="K1535" s="4">
        <v>-17.062660999999999</v>
      </c>
      <c r="L1535" s="4">
        <v>2.032975</v>
      </c>
      <c r="M1535" s="5">
        <v>-3.7307269999999999</v>
      </c>
      <c r="N1535" s="4">
        <v>29.97</v>
      </c>
      <c r="O1535" s="4">
        <v>26.92492</v>
      </c>
      <c r="P1535" s="4">
        <v>23.659637</v>
      </c>
      <c r="Q1535" s="4">
        <v>20.067582999999999</v>
      </c>
      <c r="R1535" s="4">
        <v>34.998157999999997</v>
      </c>
      <c r="S1535" s="3" t="s">
        <v>5272</v>
      </c>
      <c r="T1535" s="4">
        <v>629.37</v>
      </c>
      <c r="U1535" s="4">
        <v>84184.391479860002</v>
      </c>
      <c r="V1535" s="10">
        <v>86380.770478999999</v>
      </c>
      <c r="W1535" s="4">
        <v>1.08044552488997</v>
      </c>
      <c r="X1535" s="4">
        <v>896.32</v>
      </c>
      <c r="Y1535" s="5">
        <v>542.41</v>
      </c>
      <c r="Z1535" s="4">
        <v>29.97</v>
      </c>
      <c r="AA1535" s="10">
        <v>20.652890853399999</v>
      </c>
      <c r="AB1535" s="10">
        <v>20.6799404872</v>
      </c>
      <c r="AC1535" s="4">
        <v>8.4217790000000008</v>
      </c>
      <c r="AD1535" s="4">
        <v>7.3935264423674001</v>
      </c>
      <c r="AE1535" s="4">
        <v>7.4420247025510999</v>
      </c>
      <c r="AF1535" s="4">
        <v>20.067582999999999</v>
      </c>
      <c r="AG1535" s="4">
        <v>16.844981197674102</v>
      </c>
      <c r="AH1535" s="4">
        <v>16.554946430037699</v>
      </c>
      <c r="AI1535" s="4">
        <v>23.659637</v>
      </c>
      <c r="AJ1535" s="4" t="s">
        <v>2924</v>
      </c>
    </row>
    <row r="1536" spans="1:36" x14ac:dyDescent="0.3">
      <c r="A1536" s="1" t="s">
        <v>1530</v>
      </c>
      <c r="B1536" s="2">
        <v>5303886</v>
      </c>
      <c r="C1536" s="3" t="s">
        <v>2935</v>
      </c>
      <c r="D1536" s="4">
        <v>11885.44904392</v>
      </c>
      <c r="E1536" s="3" t="s">
        <v>2945</v>
      </c>
      <c r="F1536" s="3" t="s">
        <v>2946</v>
      </c>
      <c r="G1536" s="3" t="s">
        <v>2947</v>
      </c>
      <c r="H1536" s="3" t="s">
        <v>2989</v>
      </c>
      <c r="I1536" s="3" t="s">
        <v>2949</v>
      </c>
      <c r="J1536" s="4">
        <v>51.686166999999998</v>
      </c>
      <c r="K1536" s="4">
        <v>29.494712</v>
      </c>
      <c r="L1536" s="4">
        <v>25.727325</v>
      </c>
      <c r="M1536" s="4">
        <v>12.852023000000001</v>
      </c>
      <c r="N1536" s="4" t="s">
        <v>2924</v>
      </c>
      <c r="O1536" s="4">
        <v>92.025052000000002</v>
      </c>
      <c r="P1536" s="4">
        <v>11.692308000000001</v>
      </c>
      <c r="Q1536" s="4" t="s">
        <v>2924</v>
      </c>
      <c r="R1536" s="4">
        <v>73.893116000000006</v>
      </c>
      <c r="S1536" s="3" t="s">
        <v>5273</v>
      </c>
      <c r="T1536" s="4">
        <v>44.08</v>
      </c>
      <c r="U1536" s="4">
        <v>11885.44904392</v>
      </c>
      <c r="V1536" s="10">
        <v>11101.166042999999</v>
      </c>
      <c r="W1536" s="4">
        <v>0</v>
      </c>
      <c r="X1536" s="4">
        <v>44.77</v>
      </c>
      <c r="Y1536" s="4">
        <v>21.26</v>
      </c>
      <c r="Z1536" s="4" t="s">
        <v>2924</v>
      </c>
      <c r="AA1536" s="10">
        <v>88.107135718500004</v>
      </c>
      <c r="AB1536" s="10">
        <v>90.318614896</v>
      </c>
      <c r="AC1536" s="4">
        <v>12.77585</v>
      </c>
      <c r="AD1536" s="4">
        <v>10.1589944814085</v>
      </c>
      <c r="AE1536" s="4">
        <v>12.007857509220599</v>
      </c>
      <c r="AF1536" s="4" t="s">
        <v>2924</v>
      </c>
      <c r="AG1536" s="4">
        <v>82.222941813010607</v>
      </c>
      <c r="AH1536" s="4">
        <v>90.588316191499203</v>
      </c>
      <c r="AI1536" s="4">
        <v>11.692308000000001</v>
      </c>
      <c r="AJ1536" s="4">
        <v>11.692308000000001</v>
      </c>
    </row>
    <row r="1537" spans="1:36" x14ac:dyDescent="0.3">
      <c r="A1537" s="1" t="s">
        <v>1531</v>
      </c>
      <c r="B1537" s="2">
        <v>4095791</v>
      </c>
      <c r="C1537" s="3" t="s">
        <v>2935</v>
      </c>
      <c r="D1537" s="4">
        <v>5984.5290455499999</v>
      </c>
      <c r="E1537" s="3" t="s">
        <v>3031</v>
      </c>
      <c r="F1537" s="3" t="s">
        <v>3031</v>
      </c>
      <c r="G1537" s="3" t="s">
        <v>3371</v>
      </c>
      <c r="H1537" s="3" t="s">
        <v>3371</v>
      </c>
      <c r="I1537" s="3" t="s">
        <v>3543</v>
      </c>
      <c r="J1537" s="4">
        <v>61.364677</v>
      </c>
      <c r="K1537" s="4">
        <v>16.472014000000001</v>
      </c>
      <c r="L1537" s="4">
        <v>7.5381489999999998</v>
      </c>
      <c r="M1537" s="4">
        <v>3.3232330000000001</v>
      </c>
      <c r="N1537" s="4">
        <v>30.108231</v>
      </c>
      <c r="O1537" s="4">
        <v>35.676679</v>
      </c>
      <c r="P1537" s="4">
        <v>4.1302649999999996</v>
      </c>
      <c r="Q1537" s="4">
        <v>12.214938999999999</v>
      </c>
      <c r="R1537" s="4">
        <v>36.059798999999998</v>
      </c>
      <c r="S1537" s="3" t="s">
        <v>5274</v>
      </c>
      <c r="T1537" s="4">
        <v>105.71</v>
      </c>
      <c r="U1537" s="4">
        <v>5984.5290455499999</v>
      </c>
      <c r="V1537" s="10">
        <v>6442.9800450000002</v>
      </c>
      <c r="W1537" s="4">
        <v>0</v>
      </c>
      <c r="X1537" s="4">
        <v>108.39</v>
      </c>
      <c r="Y1537" s="4">
        <v>61.5</v>
      </c>
      <c r="Z1537" s="4">
        <v>30.108231</v>
      </c>
      <c r="AA1537" s="10">
        <v>26.3399197667</v>
      </c>
      <c r="AB1537" s="10">
        <v>30.202857142799999</v>
      </c>
      <c r="AC1537" s="4">
        <v>2.230426</v>
      </c>
      <c r="AD1537" s="4">
        <v>2.1517171494090999</v>
      </c>
      <c r="AE1537" s="4">
        <v>2.2295028114090001</v>
      </c>
      <c r="AF1537" s="4">
        <v>12.214938999999999</v>
      </c>
      <c r="AG1537" s="4">
        <v>13.078961087179101</v>
      </c>
      <c r="AH1537" s="4">
        <v>14.165583108698</v>
      </c>
      <c r="AI1537" s="4">
        <v>4.1302649999999996</v>
      </c>
      <c r="AJ1537" s="4">
        <v>5.1420370000000002</v>
      </c>
    </row>
    <row r="1538" spans="1:36" x14ac:dyDescent="0.3">
      <c r="A1538" s="1" t="s">
        <v>1532</v>
      </c>
      <c r="B1538" s="2">
        <v>4994083</v>
      </c>
      <c r="C1538" s="3" t="s">
        <v>2935</v>
      </c>
      <c r="D1538" s="4">
        <v>8410.3413500000006</v>
      </c>
      <c r="E1538" s="3" t="s">
        <v>2936</v>
      </c>
      <c r="F1538" s="3" t="s">
        <v>3056</v>
      </c>
      <c r="G1538" s="3" t="s">
        <v>3166</v>
      </c>
      <c r="H1538" s="3" t="s">
        <v>3167</v>
      </c>
      <c r="I1538" s="3" t="s">
        <v>3466</v>
      </c>
      <c r="J1538" s="4">
        <v>-11.769701</v>
      </c>
      <c r="K1538" s="4">
        <v>-0.49798900000000001</v>
      </c>
      <c r="L1538" s="4">
        <v>-7.2487060000000003</v>
      </c>
      <c r="M1538" s="4">
        <v>-6.2781890000000002</v>
      </c>
      <c r="N1538" s="4">
        <v>224.891775</v>
      </c>
      <c r="O1538" s="4" t="s">
        <v>2924</v>
      </c>
      <c r="P1538" s="4">
        <v>1.191322</v>
      </c>
      <c r="Q1538" s="4">
        <v>10.327851000000001</v>
      </c>
      <c r="R1538" s="4">
        <v>42.186031999999997</v>
      </c>
      <c r="S1538" s="3" t="s">
        <v>5275</v>
      </c>
      <c r="T1538" s="4">
        <v>51.95</v>
      </c>
      <c r="U1538" s="4">
        <v>8410.3413500000006</v>
      </c>
      <c r="V1538" s="10">
        <v>11618.72935</v>
      </c>
      <c r="W1538" s="4">
        <v>1.2319538017324301</v>
      </c>
      <c r="X1538" s="4">
        <v>60.99</v>
      </c>
      <c r="Y1538" s="4">
        <v>45.55</v>
      </c>
      <c r="Z1538" s="4">
        <v>224.891775</v>
      </c>
      <c r="AA1538" s="10">
        <v>30.2351297869</v>
      </c>
      <c r="AB1538" s="10">
        <v>48.969703825099998</v>
      </c>
      <c r="AC1538" s="4">
        <v>1.5537810000000001</v>
      </c>
      <c r="AD1538" s="4">
        <v>1.5201149026397001</v>
      </c>
      <c r="AE1538" s="4">
        <v>1.5638382584403001</v>
      </c>
      <c r="AF1538" s="4">
        <v>10.327851000000001</v>
      </c>
      <c r="AG1538" s="4">
        <v>9.3783230095923997</v>
      </c>
      <c r="AH1538" s="4">
        <v>10.7188953433475</v>
      </c>
      <c r="AI1538" s="4">
        <v>1.191322</v>
      </c>
      <c r="AJ1538" s="4">
        <v>8.2421070000000007</v>
      </c>
    </row>
    <row r="1539" spans="1:36" x14ac:dyDescent="0.3">
      <c r="A1539" s="1" t="s">
        <v>1533</v>
      </c>
      <c r="B1539" s="2">
        <v>4972814</v>
      </c>
      <c r="C1539" s="3" t="s">
        <v>2935</v>
      </c>
      <c r="D1539" s="4">
        <v>1708.5363302000001</v>
      </c>
      <c r="E1539" s="3" t="s">
        <v>2945</v>
      </c>
      <c r="F1539" s="3" t="s">
        <v>3021</v>
      </c>
      <c r="G1539" s="3" t="s">
        <v>3027</v>
      </c>
      <c r="H1539" s="3" t="s">
        <v>3140</v>
      </c>
      <c r="I1539" s="3" t="s">
        <v>3234</v>
      </c>
      <c r="J1539" s="4">
        <v>7.1823199999999998</v>
      </c>
      <c r="K1539" s="4">
        <v>10.730594</v>
      </c>
      <c r="L1539" s="4">
        <v>6.8870519999999997</v>
      </c>
      <c r="M1539" s="4">
        <v>-2.1190720000000001</v>
      </c>
      <c r="N1539" s="4">
        <v>37.379576</v>
      </c>
      <c r="O1539" s="4">
        <v>12.388249999999999</v>
      </c>
      <c r="P1539" s="4">
        <v>2.2055479999999998</v>
      </c>
      <c r="Q1539" s="4">
        <v>15.428635999999999</v>
      </c>
      <c r="R1539" s="4">
        <v>17.377382999999998</v>
      </c>
      <c r="S1539" s="3" t="s">
        <v>5276</v>
      </c>
      <c r="T1539" s="4">
        <v>19.399999999999999</v>
      </c>
      <c r="U1539" s="4">
        <v>1708.5363302000001</v>
      </c>
      <c r="V1539" s="10">
        <v>1848.73633</v>
      </c>
      <c r="W1539" s="4">
        <v>0</v>
      </c>
      <c r="X1539" s="4">
        <v>20.49</v>
      </c>
      <c r="Y1539" s="4">
        <v>14.9651</v>
      </c>
      <c r="Z1539" s="4" t="s">
        <v>2924</v>
      </c>
      <c r="AA1539" s="10">
        <v>18.476190476100001</v>
      </c>
      <c r="AB1539" s="10">
        <v>19.745547073699999</v>
      </c>
      <c r="AC1539" s="4">
        <v>2.3080349999999998</v>
      </c>
      <c r="AD1539" s="4">
        <v>3.2057158487948998</v>
      </c>
      <c r="AE1539" s="4">
        <v>2.6808821490719001</v>
      </c>
      <c r="AF1539" s="4">
        <v>15.428635999999999</v>
      </c>
      <c r="AG1539" s="4">
        <v>12.794023044982699</v>
      </c>
      <c r="AH1539" s="4">
        <v>12.874208426183801</v>
      </c>
      <c r="AI1539" s="4">
        <v>2.2055479999999998</v>
      </c>
      <c r="AJ1539" s="4">
        <v>4.9743589999999998</v>
      </c>
    </row>
    <row r="1540" spans="1:36" x14ac:dyDescent="0.3">
      <c r="A1540" s="1" t="s">
        <v>1534</v>
      </c>
      <c r="B1540" s="2">
        <v>14006300</v>
      </c>
      <c r="C1540" s="3" t="s">
        <v>2935</v>
      </c>
      <c r="D1540" s="4">
        <v>3485.5280238</v>
      </c>
      <c r="E1540" s="3" t="s">
        <v>3093</v>
      </c>
      <c r="F1540" s="3" t="s">
        <v>3093</v>
      </c>
      <c r="G1540" s="3" t="s">
        <v>3172</v>
      </c>
      <c r="H1540" s="3" t="s">
        <v>3173</v>
      </c>
      <c r="I1540" s="3" t="s">
        <v>3274</v>
      </c>
      <c r="J1540" s="4">
        <v>101.825558</v>
      </c>
      <c r="K1540" s="4">
        <v>34.550372000000003</v>
      </c>
      <c r="L1540" s="4">
        <v>1.790281</v>
      </c>
      <c r="M1540" s="4">
        <v>-2.8794529999999998</v>
      </c>
      <c r="N1540" s="4">
        <v>153.07692299999999</v>
      </c>
      <c r="O1540" s="4" t="s">
        <v>2924</v>
      </c>
      <c r="P1540" s="4">
        <v>2.6664880000000002</v>
      </c>
      <c r="Q1540" s="4">
        <v>11.597657</v>
      </c>
      <c r="R1540" s="4" t="s">
        <v>2924</v>
      </c>
      <c r="S1540" s="3" t="s">
        <v>5277</v>
      </c>
      <c r="T1540" s="4">
        <v>39.799999999999997</v>
      </c>
      <c r="U1540" s="4">
        <v>3485.5280238</v>
      </c>
      <c r="V1540" s="10">
        <v>6284.6430229999996</v>
      </c>
      <c r="W1540" s="4">
        <v>4.1206030150753801</v>
      </c>
      <c r="X1540" s="4">
        <v>44.2</v>
      </c>
      <c r="Y1540" s="4">
        <v>19.62</v>
      </c>
      <c r="Z1540" s="4">
        <v>153.07692299999999</v>
      </c>
      <c r="AA1540" s="10">
        <v>22.860425042999999</v>
      </c>
      <c r="AB1540" s="10">
        <v>50.9661804817</v>
      </c>
      <c r="AC1540" s="4">
        <v>5.8419840000000001</v>
      </c>
      <c r="AD1540" s="4">
        <v>4.7082953736516</v>
      </c>
      <c r="AE1540" s="4">
        <v>5.3637835649712997</v>
      </c>
      <c r="AF1540" s="4">
        <v>11.597657</v>
      </c>
      <c r="AG1540" s="4">
        <v>9.1154825700188002</v>
      </c>
      <c r="AH1540" s="4">
        <v>10.378056716486</v>
      </c>
      <c r="AI1540" s="4">
        <v>2.6664880000000002</v>
      </c>
      <c r="AJ1540" s="4">
        <v>4.9484019999999997</v>
      </c>
    </row>
    <row r="1541" spans="1:36" x14ac:dyDescent="0.3">
      <c r="A1541" s="1" t="s">
        <v>1535</v>
      </c>
      <c r="B1541" s="2">
        <v>4120239</v>
      </c>
      <c r="C1541" s="3" t="s">
        <v>2935</v>
      </c>
      <c r="D1541" s="4">
        <v>1577.36903168</v>
      </c>
      <c r="E1541" s="3" t="s">
        <v>2925</v>
      </c>
      <c r="F1541" s="3" t="s">
        <v>2926</v>
      </c>
      <c r="G1541" s="3" t="s">
        <v>3081</v>
      </c>
      <c r="H1541" s="3" t="s">
        <v>3081</v>
      </c>
      <c r="I1541" s="3" t="s">
        <v>3396</v>
      </c>
      <c r="J1541" s="4">
        <v>-48.789302999999997</v>
      </c>
      <c r="K1541" s="4">
        <v>-24.143469</v>
      </c>
      <c r="L1541" s="4">
        <v>-13.120785</v>
      </c>
      <c r="M1541" s="4">
        <v>-1.2543550000000001</v>
      </c>
      <c r="N1541" s="4">
        <v>6.4117649999999999</v>
      </c>
      <c r="O1541" s="4">
        <v>4.0028249999999996</v>
      </c>
      <c r="P1541" s="4">
        <v>0.41348099999999999</v>
      </c>
      <c r="Q1541" s="4">
        <v>5.6510499999999997</v>
      </c>
      <c r="R1541" s="4">
        <v>13.591371000000001</v>
      </c>
      <c r="S1541" s="3" t="s">
        <v>5278</v>
      </c>
      <c r="T1541" s="4">
        <v>14.17</v>
      </c>
      <c r="U1541" s="4">
        <v>1577.36903168</v>
      </c>
      <c r="V1541" s="10">
        <v>9184.3690310000002</v>
      </c>
      <c r="W1541" s="4">
        <v>14.1143260409315</v>
      </c>
      <c r="X1541" s="4">
        <v>29.6</v>
      </c>
      <c r="Y1541" s="4">
        <v>13.77</v>
      </c>
      <c r="Z1541" s="4">
        <v>6.4117649999999999</v>
      </c>
      <c r="AA1541" s="10">
        <v>10.516550393299999</v>
      </c>
      <c r="AB1541" s="10">
        <v>10.7722248407</v>
      </c>
      <c r="AC1541" s="4">
        <v>0.54734000000000005</v>
      </c>
      <c r="AD1541" s="4">
        <v>0.58936952488789995</v>
      </c>
      <c r="AE1541" s="4">
        <v>0.58372432670380003</v>
      </c>
      <c r="AF1541" s="4">
        <v>5.6510499999999997</v>
      </c>
      <c r="AG1541" s="4">
        <v>7.4432384947464998</v>
      </c>
      <c r="AH1541" s="4">
        <v>7.3934513212272996</v>
      </c>
      <c r="AI1541" s="4">
        <v>0.41348099999999999</v>
      </c>
      <c r="AJ1541" s="4">
        <v>0.41348099999999999</v>
      </c>
    </row>
    <row r="1542" spans="1:36" x14ac:dyDescent="0.3">
      <c r="A1542" s="1" t="s">
        <v>1536</v>
      </c>
      <c r="B1542" s="2">
        <v>14750985</v>
      </c>
      <c r="C1542" s="3" t="s">
        <v>2935</v>
      </c>
      <c r="D1542" s="4">
        <v>4816.6075792000001</v>
      </c>
      <c r="E1542" s="3" t="s">
        <v>2925</v>
      </c>
      <c r="F1542" s="3" t="s">
        <v>2996</v>
      </c>
      <c r="G1542" s="3" t="s">
        <v>3120</v>
      </c>
      <c r="H1542" s="3" t="s">
        <v>3121</v>
      </c>
      <c r="I1542" s="3" t="s">
        <v>3305</v>
      </c>
      <c r="J1542" s="4">
        <v>39.536740999999999</v>
      </c>
      <c r="K1542" s="4">
        <v>10.962907</v>
      </c>
      <c r="L1542" s="4">
        <v>-0.23983599999999999</v>
      </c>
      <c r="M1542" s="4">
        <v>-1.6993020000000001</v>
      </c>
      <c r="N1542" s="4">
        <v>19.713383</v>
      </c>
      <c r="O1542" s="4">
        <v>10.275262</v>
      </c>
      <c r="P1542" s="4">
        <v>13.492431</v>
      </c>
      <c r="Q1542" s="4">
        <v>12.506446</v>
      </c>
      <c r="R1542" s="4">
        <v>11.307684999999999</v>
      </c>
      <c r="S1542" s="3" t="s">
        <v>5279</v>
      </c>
      <c r="T1542" s="4">
        <v>87.35</v>
      </c>
      <c r="U1542" s="4">
        <v>4816.6075792000001</v>
      </c>
      <c r="V1542" s="10">
        <v>5349.788579</v>
      </c>
      <c r="W1542" s="4">
        <v>2.3812249570692599</v>
      </c>
      <c r="X1542" s="4">
        <v>94.814999999999998</v>
      </c>
      <c r="Y1542" s="4">
        <v>52.95</v>
      </c>
      <c r="Z1542" s="4">
        <v>19.713383</v>
      </c>
      <c r="AA1542" s="10">
        <v>16.789682081999999</v>
      </c>
      <c r="AB1542" s="10">
        <v>18.058191410599999</v>
      </c>
      <c r="AC1542" s="4">
        <v>2.075094</v>
      </c>
      <c r="AD1542" s="4">
        <v>2.0101507905634</v>
      </c>
      <c r="AE1542" s="4">
        <v>2.0533468144909</v>
      </c>
      <c r="AF1542" s="4">
        <v>12.506446</v>
      </c>
      <c r="AG1542" s="4">
        <v>11.9494942573152</v>
      </c>
      <c r="AH1542" s="4">
        <v>12.7737165333905</v>
      </c>
      <c r="AI1542" s="4">
        <v>13.492431</v>
      </c>
      <c r="AJ1542" s="4">
        <v>35.594946999999998</v>
      </c>
    </row>
    <row r="1543" spans="1:36" x14ac:dyDescent="0.3">
      <c r="A1543" s="1" t="s">
        <v>1537</v>
      </c>
      <c r="B1543" s="2">
        <v>4986779</v>
      </c>
      <c r="C1543" s="3" t="s">
        <v>2935</v>
      </c>
      <c r="D1543" s="4">
        <v>628.53942627000004</v>
      </c>
      <c r="E1543" s="3" t="s">
        <v>3031</v>
      </c>
      <c r="F1543" s="3" t="s">
        <v>3031</v>
      </c>
      <c r="G1543" s="3" t="s">
        <v>3032</v>
      </c>
      <c r="H1543" s="3" t="s">
        <v>3033</v>
      </c>
      <c r="I1543" s="3" t="s">
        <v>3485</v>
      </c>
      <c r="J1543" s="4">
        <v>-37.979999999999997</v>
      </c>
      <c r="K1543" s="4">
        <v>-15.064366</v>
      </c>
      <c r="L1543" s="4">
        <v>-17.394779</v>
      </c>
      <c r="M1543" s="4">
        <v>-8.2815740000000009</v>
      </c>
      <c r="N1543" s="4">
        <v>8.812163</v>
      </c>
      <c r="O1543" s="4">
        <v>27.6875</v>
      </c>
      <c r="P1543" s="4">
        <v>1.180704</v>
      </c>
      <c r="Q1543" s="4">
        <v>5.7843299999999997</v>
      </c>
      <c r="R1543" s="4">
        <v>39.811835000000002</v>
      </c>
      <c r="S1543" s="3" t="s">
        <v>5280</v>
      </c>
      <c r="T1543" s="4">
        <v>31.01</v>
      </c>
      <c r="U1543" s="4">
        <v>628.53942627000004</v>
      </c>
      <c r="V1543" s="10">
        <v>1663.139426</v>
      </c>
      <c r="W1543" s="4">
        <v>0.90293453724605</v>
      </c>
      <c r="X1543" s="4">
        <v>58.23</v>
      </c>
      <c r="Y1543" s="4">
        <v>30.64</v>
      </c>
      <c r="Z1543" s="4">
        <v>8.812163</v>
      </c>
      <c r="AA1543" s="10">
        <v>7.7914572864</v>
      </c>
      <c r="AB1543" s="10">
        <v>7.7235367371999999</v>
      </c>
      <c r="AC1543" s="4">
        <v>0.78144000000000002</v>
      </c>
      <c r="AD1543" s="4">
        <v>0.77825897332710003</v>
      </c>
      <c r="AE1543" s="4">
        <v>0.78745267678319997</v>
      </c>
      <c r="AF1543" s="4">
        <v>5.7843299999999997</v>
      </c>
      <c r="AG1543" s="4">
        <v>5.9239160320569999</v>
      </c>
      <c r="AH1543" s="4">
        <v>6.1609165623263999</v>
      </c>
      <c r="AI1543" s="4">
        <v>1.180704</v>
      </c>
      <c r="AJ1543" s="4">
        <v>7.0381299999999998</v>
      </c>
    </row>
    <row r="1544" spans="1:36" x14ac:dyDescent="0.3">
      <c r="A1544" s="1" t="s">
        <v>1538</v>
      </c>
      <c r="B1544" s="2">
        <v>4996551</v>
      </c>
      <c r="C1544" s="3" t="s">
        <v>2935</v>
      </c>
      <c r="D1544" s="4">
        <v>3433.3652121599998</v>
      </c>
      <c r="E1544" s="3" t="s">
        <v>2936</v>
      </c>
      <c r="F1544" s="3" t="s">
        <v>2966</v>
      </c>
      <c r="G1544" s="3" t="s">
        <v>3082</v>
      </c>
      <c r="H1544" s="3" t="s">
        <v>3083</v>
      </c>
      <c r="I1544" s="3" t="s">
        <v>3544</v>
      </c>
      <c r="J1544" s="4">
        <v>13.544865</v>
      </c>
      <c r="K1544" s="4">
        <v>-11.027937</v>
      </c>
      <c r="L1544" s="4">
        <v>-12.039116999999999</v>
      </c>
      <c r="M1544" s="4">
        <v>-5.063472</v>
      </c>
      <c r="N1544" s="4">
        <v>14.249625</v>
      </c>
      <c r="O1544" s="4">
        <v>12.577475</v>
      </c>
      <c r="P1544" s="4">
        <v>1.9374750000000001</v>
      </c>
      <c r="Q1544" s="4">
        <v>8.5247779999999995</v>
      </c>
      <c r="R1544" s="4">
        <v>14.063635</v>
      </c>
      <c r="S1544" s="3" t="s">
        <v>5281</v>
      </c>
      <c r="T1544" s="4">
        <v>66.56</v>
      </c>
      <c r="U1544" s="4">
        <v>3433.3652121599998</v>
      </c>
      <c r="V1544" s="10">
        <v>3285.3302119999998</v>
      </c>
      <c r="W1544" s="4">
        <v>2.2235576923076898</v>
      </c>
      <c r="X1544" s="4">
        <v>80.64</v>
      </c>
      <c r="Y1544" s="4">
        <v>54.77</v>
      </c>
      <c r="Z1544" s="4">
        <v>14.249625</v>
      </c>
      <c r="AA1544" s="10">
        <v>13.415297793000001</v>
      </c>
      <c r="AB1544" s="10">
        <v>13.971335253199999</v>
      </c>
      <c r="AC1544" s="4">
        <v>1.2128399999999999</v>
      </c>
      <c r="AD1544" s="4">
        <v>1.1938774422833001</v>
      </c>
      <c r="AE1544" s="4">
        <v>1.2213435066189</v>
      </c>
      <c r="AF1544" s="4">
        <v>8.5247779999999995</v>
      </c>
      <c r="AG1544" s="4">
        <v>7.0137887945223998</v>
      </c>
      <c r="AH1544" s="4">
        <v>7.2676702653392997</v>
      </c>
      <c r="AI1544" s="4">
        <v>1.9374750000000001</v>
      </c>
      <c r="AJ1544" s="4">
        <v>4.3457819999999998</v>
      </c>
    </row>
    <row r="1545" spans="1:36" x14ac:dyDescent="0.3">
      <c r="A1545" s="1" t="s">
        <v>1539</v>
      </c>
      <c r="B1545" s="2">
        <v>4992183</v>
      </c>
      <c r="C1545" s="3" t="s">
        <v>2919</v>
      </c>
      <c r="D1545" s="4">
        <v>1550.1919074</v>
      </c>
      <c r="E1545" s="3" t="s">
        <v>2936</v>
      </c>
      <c r="F1545" s="3" t="s">
        <v>2937</v>
      </c>
      <c r="G1545" s="3" t="s">
        <v>3044</v>
      </c>
      <c r="H1545" s="3" t="s">
        <v>3066</v>
      </c>
      <c r="I1545" s="3" t="s">
        <v>3545</v>
      </c>
      <c r="J1545" s="4">
        <v>74.052323000000001</v>
      </c>
      <c r="K1545" s="4">
        <v>34.655101000000002</v>
      </c>
      <c r="L1545" s="4">
        <v>4.688504</v>
      </c>
      <c r="M1545" s="4">
        <v>1.5576319999999999</v>
      </c>
      <c r="N1545" s="4" t="s">
        <v>2924</v>
      </c>
      <c r="O1545" s="4">
        <v>76.886792</v>
      </c>
      <c r="P1545" s="4">
        <v>1.9557260000000001</v>
      </c>
      <c r="Q1545" s="4" t="s">
        <v>2924</v>
      </c>
      <c r="R1545" s="4">
        <v>39.547666999999997</v>
      </c>
      <c r="S1545" s="3" t="s">
        <v>5282</v>
      </c>
      <c r="T1545" s="4">
        <v>32.6</v>
      </c>
      <c r="U1545" s="4">
        <v>1550.1919074</v>
      </c>
      <c r="V1545" s="10">
        <v>1007.906907</v>
      </c>
      <c r="W1545" s="4">
        <v>0</v>
      </c>
      <c r="X1545" s="4">
        <v>34.284999999999997</v>
      </c>
      <c r="Y1545" s="4">
        <v>13.59</v>
      </c>
      <c r="Z1545" s="4" t="s">
        <v>2924</v>
      </c>
      <c r="AA1545" s="10">
        <v>83.761562178800006</v>
      </c>
      <c r="AB1545" s="10">
        <v>138.4700335556</v>
      </c>
      <c r="AC1545" s="4">
        <v>5.0467510000000004</v>
      </c>
      <c r="AD1545" s="4">
        <v>4.5912871687181003</v>
      </c>
      <c r="AE1545" s="4">
        <v>4.9398251522664998</v>
      </c>
      <c r="AF1545" s="4" t="s">
        <v>2924</v>
      </c>
      <c r="AG1545" s="4">
        <v>111.1596641741662</v>
      </c>
      <c r="AH1545" s="4" t="s">
        <v>2924</v>
      </c>
      <c r="AI1545" s="4">
        <v>1.9557260000000001</v>
      </c>
      <c r="AJ1545" s="4">
        <v>2.0468389999999999</v>
      </c>
    </row>
    <row r="1546" spans="1:36" x14ac:dyDescent="0.3">
      <c r="A1546" s="1" t="s">
        <v>1540</v>
      </c>
      <c r="B1546" s="2">
        <v>4225417</v>
      </c>
      <c r="C1546" s="3" t="s">
        <v>2919</v>
      </c>
      <c r="D1546" s="4">
        <v>3908.28143082</v>
      </c>
      <c r="E1546" s="3" t="s">
        <v>2936</v>
      </c>
      <c r="F1546" s="3" t="s">
        <v>2937</v>
      </c>
      <c r="G1546" s="3" t="s">
        <v>2951</v>
      </c>
      <c r="H1546" s="3" t="s">
        <v>2951</v>
      </c>
      <c r="I1546" s="3" t="s">
        <v>3405</v>
      </c>
      <c r="J1546" s="4">
        <v>27.501232000000002</v>
      </c>
      <c r="K1546" s="4">
        <v>12.920121999999999</v>
      </c>
      <c r="L1546" s="4">
        <v>2.5773199999999998</v>
      </c>
      <c r="M1546" s="4">
        <v>-3.6140089999999998</v>
      </c>
      <c r="N1546" s="4">
        <v>261.313131</v>
      </c>
      <c r="O1546" s="4" t="s">
        <v>2924</v>
      </c>
      <c r="P1546" s="4">
        <v>2.909357</v>
      </c>
      <c r="Q1546" s="4">
        <v>42.040703999999998</v>
      </c>
      <c r="R1546" s="4">
        <v>66.266492999999997</v>
      </c>
      <c r="S1546" s="3" t="s">
        <v>5283</v>
      </c>
      <c r="T1546" s="4">
        <v>25.87</v>
      </c>
      <c r="U1546" s="4">
        <v>3908.28143082</v>
      </c>
      <c r="V1546" s="10">
        <v>3905.5814300000002</v>
      </c>
      <c r="W1546" s="4">
        <v>0</v>
      </c>
      <c r="X1546" s="4">
        <v>28.71</v>
      </c>
      <c r="Y1546" s="4">
        <v>16.71</v>
      </c>
      <c r="Z1546" s="4">
        <v>256.13861400000002</v>
      </c>
      <c r="AA1546" s="10">
        <v>49.502487562100001</v>
      </c>
      <c r="AB1546" s="10">
        <v>55.217604746900001</v>
      </c>
      <c r="AC1546" s="4">
        <v>3.4654669999999999</v>
      </c>
      <c r="AD1546" s="4">
        <v>3.1967908752206</v>
      </c>
      <c r="AE1546" s="4">
        <v>3.4222848267397001</v>
      </c>
      <c r="AF1546" s="4">
        <v>42.040703999999998</v>
      </c>
      <c r="AG1546" s="4">
        <v>33.265263373966803</v>
      </c>
      <c r="AH1546" s="4">
        <v>37.087428692109299</v>
      </c>
      <c r="AI1546" s="4">
        <v>2.909357</v>
      </c>
      <c r="AJ1546" s="4">
        <v>5.4405890000000001</v>
      </c>
    </row>
    <row r="1547" spans="1:36" x14ac:dyDescent="0.3">
      <c r="A1547" s="1" t="s">
        <v>1541</v>
      </c>
      <c r="B1547" s="2">
        <v>4910385</v>
      </c>
      <c r="C1547" s="3" t="s">
        <v>2919</v>
      </c>
      <c r="D1547" s="5">
        <v>1608.2</v>
      </c>
      <c r="E1547" s="3" t="s">
        <v>2925</v>
      </c>
      <c r="F1547" s="3" t="s">
        <v>2980</v>
      </c>
      <c r="G1547" s="3" t="s">
        <v>2981</v>
      </c>
      <c r="H1547" s="3" t="s">
        <v>3163</v>
      </c>
      <c r="I1547" s="3" t="s">
        <v>3546</v>
      </c>
      <c r="J1547" s="4">
        <v>-37.017310000000002</v>
      </c>
      <c r="K1547" s="4">
        <v>-21.297837000000001</v>
      </c>
      <c r="L1547" s="4">
        <v>-13.131313</v>
      </c>
      <c r="M1547" s="4">
        <v>-4.2510120000000002</v>
      </c>
      <c r="N1547" s="4">
        <v>57.333333000000003</v>
      </c>
      <c r="O1547" s="4" t="s">
        <v>2924</v>
      </c>
      <c r="P1547" s="4">
        <v>1.361739</v>
      </c>
      <c r="Q1547" s="4">
        <v>10.578523000000001</v>
      </c>
      <c r="R1547" s="4" t="s">
        <v>2924</v>
      </c>
      <c r="S1547" s="3" t="s">
        <v>5284</v>
      </c>
      <c r="T1547" s="5">
        <v>9.4600000000000009</v>
      </c>
      <c r="U1547" s="5">
        <v>1608.2</v>
      </c>
      <c r="V1547" s="10">
        <v>2930.473</v>
      </c>
      <c r="W1547" s="4">
        <v>1.47991543340381</v>
      </c>
      <c r="X1547" s="4">
        <v>17.84</v>
      </c>
      <c r="Y1547" s="5">
        <v>9.18</v>
      </c>
      <c r="Z1547" s="4">
        <v>57.333333000000003</v>
      </c>
      <c r="AA1547" s="10">
        <v>36.638264910899998</v>
      </c>
      <c r="AB1547" s="10">
        <v>46.130589554700002</v>
      </c>
      <c r="AC1547" s="4">
        <v>1.711446</v>
      </c>
      <c r="AD1547" s="4">
        <v>1.7313420402434001</v>
      </c>
      <c r="AE1547" s="4">
        <v>1.7390684225788</v>
      </c>
      <c r="AF1547" s="4">
        <v>10.578523000000001</v>
      </c>
      <c r="AG1547" s="4">
        <v>13.1988543622154</v>
      </c>
      <c r="AH1547" s="4">
        <v>14.085010224403399</v>
      </c>
      <c r="AI1547" s="4">
        <v>1.361739</v>
      </c>
      <c r="AJ1547" s="4" t="s">
        <v>2924</v>
      </c>
    </row>
    <row r="1548" spans="1:36" x14ac:dyDescent="0.3">
      <c r="A1548" s="1" t="s">
        <v>1542</v>
      </c>
      <c r="B1548" s="2">
        <v>4492668</v>
      </c>
      <c r="C1548" s="3" t="s">
        <v>2935</v>
      </c>
      <c r="D1548" s="4">
        <v>1128.5062599600001</v>
      </c>
      <c r="E1548" s="3" t="s">
        <v>3031</v>
      </c>
      <c r="F1548" s="3" t="s">
        <v>3031</v>
      </c>
      <c r="G1548" s="3" t="s">
        <v>3032</v>
      </c>
      <c r="H1548" s="3" t="s">
        <v>3033</v>
      </c>
      <c r="I1548" s="3" t="s">
        <v>3411</v>
      </c>
      <c r="J1548" s="4">
        <v>-2.8712870000000001</v>
      </c>
      <c r="K1548" s="4">
        <v>-13.415711</v>
      </c>
      <c r="L1548" s="4">
        <v>-13.568282</v>
      </c>
      <c r="M1548" s="4">
        <v>-4.4790650000000003</v>
      </c>
      <c r="N1548" s="4">
        <v>11.992665000000001</v>
      </c>
      <c r="O1548" s="4">
        <v>17.332155</v>
      </c>
      <c r="P1548" s="4">
        <v>1.3317950000000001</v>
      </c>
      <c r="Q1548" s="4">
        <v>10.505687</v>
      </c>
      <c r="R1548" s="4">
        <v>62.209544999999999</v>
      </c>
      <c r="S1548" s="3" t="s">
        <v>5285</v>
      </c>
      <c r="T1548" s="4">
        <v>9.81</v>
      </c>
      <c r="U1548" s="4">
        <v>1128.5062599600001</v>
      </c>
      <c r="V1548" s="10">
        <v>1605.006259</v>
      </c>
      <c r="W1548" s="4">
        <v>2.0387359836901102</v>
      </c>
      <c r="X1548" s="4">
        <v>14.5</v>
      </c>
      <c r="Y1548" s="5">
        <v>8.26</v>
      </c>
      <c r="Z1548" s="4">
        <v>11.992665000000001</v>
      </c>
      <c r="AA1548" s="10">
        <v>15.792015453899999</v>
      </c>
      <c r="AB1548" s="10">
        <v>16.502649507899999</v>
      </c>
      <c r="AC1548" s="4">
        <v>0.86100900000000002</v>
      </c>
      <c r="AD1548" s="4">
        <v>0.75080368847599999</v>
      </c>
      <c r="AE1548" s="4">
        <v>0.77213528055629999</v>
      </c>
      <c r="AF1548" s="4">
        <v>10.505687</v>
      </c>
      <c r="AG1548" s="4">
        <v>6.7218382627319997</v>
      </c>
      <c r="AH1548" s="4">
        <v>8.0354733926738007</v>
      </c>
      <c r="AI1548" s="4">
        <v>1.3317950000000001</v>
      </c>
      <c r="AJ1548" s="4">
        <v>1.3357840000000001</v>
      </c>
    </row>
    <row r="1549" spans="1:36" x14ac:dyDescent="0.3">
      <c r="A1549" s="1" t="s">
        <v>1543</v>
      </c>
      <c r="B1549" s="2">
        <v>7555494</v>
      </c>
      <c r="C1549" s="3" t="s">
        <v>2919</v>
      </c>
      <c r="D1549" s="4">
        <v>4740.6011268399998</v>
      </c>
      <c r="E1549" s="3" t="s">
        <v>2920</v>
      </c>
      <c r="F1549" s="3" t="s">
        <v>2921</v>
      </c>
      <c r="G1549" s="3" t="s">
        <v>2941</v>
      </c>
      <c r="H1549" s="3" t="s">
        <v>2941</v>
      </c>
      <c r="I1549" s="3" t="s">
        <v>2942</v>
      </c>
      <c r="J1549" s="4">
        <v>33.109909000000002</v>
      </c>
      <c r="K1549" s="4">
        <v>-10.501167000000001</v>
      </c>
      <c r="L1549" s="4">
        <v>-7.4508700000000001</v>
      </c>
      <c r="M1549" s="4">
        <v>0.72720600000000002</v>
      </c>
      <c r="N1549" s="4">
        <v>92.966723000000002</v>
      </c>
      <c r="O1549" s="4">
        <v>80.759432000000004</v>
      </c>
      <c r="P1549" s="4">
        <v>5.3507550000000004</v>
      </c>
      <c r="Q1549" s="4">
        <v>57.442154000000002</v>
      </c>
      <c r="R1549" s="4">
        <v>95.645555000000002</v>
      </c>
      <c r="S1549" s="3" t="s">
        <v>5286</v>
      </c>
      <c r="T1549" s="5">
        <v>164.83</v>
      </c>
      <c r="U1549" s="4">
        <v>4740.6011268399998</v>
      </c>
      <c r="V1549" s="10">
        <v>4053.8651260000001</v>
      </c>
      <c r="W1549" s="4">
        <v>0</v>
      </c>
      <c r="X1549" s="4">
        <v>219.34</v>
      </c>
      <c r="Y1549" s="4">
        <v>107.5</v>
      </c>
      <c r="Z1549" s="4">
        <v>92.966723000000002</v>
      </c>
      <c r="AA1549" s="10">
        <v>35.041881032299997</v>
      </c>
      <c r="AB1549" s="10">
        <v>59.634587554200003</v>
      </c>
      <c r="AC1549" s="4">
        <v>16.784870000000002</v>
      </c>
      <c r="AD1549" s="4">
        <v>10.3517149869169</v>
      </c>
      <c r="AE1549" s="4">
        <v>13.9259764928292</v>
      </c>
      <c r="AF1549" s="4">
        <v>57.442154000000002</v>
      </c>
      <c r="AG1549" s="4">
        <v>24.229736661695799</v>
      </c>
      <c r="AH1549" s="4">
        <v>55.617890541063197</v>
      </c>
      <c r="AI1549" s="4">
        <v>5.3507550000000004</v>
      </c>
      <c r="AJ1549" s="4">
        <v>5.3507550000000004</v>
      </c>
    </row>
    <row r="1550" spans="1:36" x14ac:dyDescent="0.3">
      <c r="A1550" s="1" t="s">
        <v>1544</v>
      </c>
      <c r="B1550" s="2">
        <v>4165056</v>
      </c>
      <c r="C1550" s="3" t="s">
        <v>2919</v>
      </c>
      <c r="D1550" s="4">
        <v>2529.2554691999999</v>
      </c>
      <c r="E1550" s="3" t="s">
        <v>2945</v>
      </c>
      <c r="F1550" s="3" t="s">
        <v>2990</v>
      </c>
      <c r="G1550" s="3" t="s">
        <v>2990</v>
      </c>
      <c r="H1550" s="3" t="s">
        <v>2991</v>
      </c>
      <c r="I1550" s="3" t="s">
        <v>2992</v>
      </c>
      <c r="J1550" s="4">
        <v>-15.283291</v>
      </c>
      <c r="K1550" s="4">
        <v>12.969201</v>
      </c>
      <c r="L1550" s="4">
        <v>0.53533200000000003</v>
      </c>
      <c r="M1550" s="4">
        <v>-5.1131770000000003</v>
      </c>
      <c r="N1550" s="4" t="s">
        <v>2924</v>
      </c>
      <c r="O1550" s="4">
        <v>175.186567</v>
      </c>
      <c r="P1550" s="4">
        <v>2.6784189999999999</v>
      </c>
      <c r="Q1550" s="4">
        <v>38.262075000000003</v>
      </c>
      <c r="R1550" s="4">
        <v>33.630107000000002</v>
      </c>
      <c r="S1550" s="3" t="s">
        <v>5287</v>
      </c>
      <c r="T1550" s="4">
        <v>46.95</v>
      </c>
      <c r="U1550" s="4">
        <v>2529.2554691999999</v>
      </c>
      <c r="V1550" s="10">
        <v>1993.071469</v>
      </c>
      <c r="W1550" s="4">
        <v>1.74653887113951</v>
      </c>
      <c r="X1550" s="4">
        <v>56.71</v>
      </c>
      <c r="Y1550" s="4">
        <v>38.200000000000003</v>
      </c>
      <c r="Z1550" s="4" t="s">
        <v>2924</v>
      </c>
      <c r="AA1550" s="10">
        <v>27.585193889500001</v>
      </c>
      <c r="AB1550" s="10">
        <v>27.585193889500001</v>
      </c>
      <c r="AC1550" s="4">
        <v>2.82212</v>
      </c>
      <c r="AD1550" s="4">
        <v>2.6080939207288001</v>
      </c>
      <c r="AE1550" s="4">
        <v>2.6080939207288001</v>
      </c>
      <c r="AF1550" s="4">
        <v>38.262075000000003</v>
      </c>
      <c r="AG1550" s="4">
        <v>23.826317621040001</v>
      </c>
      <c r="AH1550" s="4">
        <v>23.826317621040001</v>
      </c>
      <c r="AI1550" s="4">
        <v>2.6784189999999999</v>
      </c>
      <c r="AJ1550" s="4">
        <v>3.04989</v>
      </c>
    </row>
    <row r="1551" spans="1:36" x14ac:dyDescent="0.3">
      <c r="A1551" s="1" t="s">
        <v>1545</v>
      </c>
      <c r="B1551" s="2">
        <v>4811554</v>
      </c>
      <c r="C1551" s="3" t="s">
        <v>2919</v>
      </c>
      <c r="D1551" s="4">
        <v>700.65138750000006</v>
      </c>
      <c r="E1551" s="3" t="s">
        <v>2920</v>
      </c>
      <c r="F1551" s="3" t="s">
        <v>2921</v>
      </c>
      <c r="G1551" s="3" t="s">
        <v>2941</v>
      </c>
      <c r="H1551" s="3" t="s">
        <v>2941</v>
      </c>
      <c r="I1551" s="3" t="s">
        <v>3048</v>
      </c>
      <c r="J1551" s="4">
        <v>-34.185536999999997</v>
      </c>
      <c r="K1551" s="4">
        <v>-56.992840000000001</v>
      </c>
      <c r="L1551" s="4">
        <v>-43.368949999999998</v>
      </c>
      <c r="M1551" s="4">
        <v>-6.4382140000000003</v>
      </c>
      <c r="N1551" s="4" t="s">
        <v>2924</v>
      </c>
      <c r="O1551" s="4" t="s">
        <v>2924</v>
      </c>
      <c r="P1551" s="4">
        <v>1.652908</v>
      </c>
      <c r="Q1551" s="4" t="s">
        <v>2924</v>
      </c>
      <c r="R1551" s="4" t="s">
        <v>2924</v>
      </c>
      <c r="S1551" s="3" t="s">
        <v>5288</v>
      </c>
      <c r="T1551" s="5">
        <v>9.01</v>
      </c>
      <c r="U1551" s="4">
        <v>700.65138750000006</v>
      </c>
      <c r="V1551" s="10">
        <v>261.98338699999999</v>
      </c>
      <c r="W1551" s="4">
        <v>0</v>
      </c>
      <c r="X1551" s="4">
        <v>24.17</v>
      </c>
      <c r="Y1551" s="5">
        <v>8.85</v>
      </c>
      <c r="Z1551" s="4" t="s">
        <v>2924</v>
      </c>
      <c r="AA1551" s="10" t="s">
        <v>2924</v>
      </c>
      <c r="AB1551" s="10" t="s">
        <v>2924</v>
      </c>
      <c r="AC1551" s="4" t="s">
        <v>2934</v>
      </c>
      <c r="AD1551" s="4">
        <v>3.6262031522284999</v>
      </c>
      <c r="AE1551" s="4">
        <v>4.5199521441287001</v>
      </c>
      <c r="AF1551" s="4" t="s">
        <v>2924</v>
      </c>
      <c r="AG1551" s="4" t="s">
        <v>2924</v>
      </c>
      <c r="AH1551" s="4" t="s">
        <v>2924</v>
      </c>
      <c r="AI1551" s="4">
        <v>1.652908</v>
      </c>
      <c r="AJ1551" s="4">
        <v>1.652908</v>
      </c>
    </row>
    <row r="1552" spans="1:36" x14ac:dyDescent="0.3">
      <c r="A1552" s="1" t="s">
        <v>1546</v>
      </c>
      <c r="B1552" s="2">
        <v>15461477</v>
      </c>
      <c r="C1552" s="3" t="s">
        <v>2940</v>
      </c>
      <c r="D1552" s="4">
        <v>1119.0689758200001</v>
      </c>
      <c r="E1552" s="3" t="s">
        <v>2925</v>
      </c>
      <c r="F1552" s="3" t="s">
        <v>2980</v>
      </c>
      <c r="G1552" s="3" t="s">
        <v>2981</v>
      </c>
      <c r="H1552" s="3" t="s">
        <v>3163</v>
      </c>
      <c r="I1552" s="3" t="s">
        <v>3249</v>
      </c>
      <c r="J1552" s="4">
        <v>21.584416000000001</v>
      </c>
      <c r="K1552" s="4">
        <v>11.4922</v>
      </c>
      <c r="L1552" s="4">
        <v>5.0375860000000001</v>
      </c>
      <c r="M1552" s="4">
        <v>-3.4148350000000001</v>
      </c>
      <c r="N1552" s="4" t="s">
        <v>2924</v>
      </c>
      <c r="O1552" s="4" t="s">
        <v>2924</v>
      </c>
      <c r="P1552" s="4">
        <v>6.4815839999999998</v>
      </c>
      <c r="Q1552" s="4">
        <v>50.022084999999997</v>
      </c>
      <c r="R1552" s="4" t="s">
        <v>2924</v>
      </c>
      <c r="S1552" s="3" t="s">
        <v>5289</v>
      </c>
      <c r="T1552" s="4">
        <v>93.62</v>
      </c>
      <c r="U1552" s="4">
        <v>1119.0689758200001</v>
      </c>
      <c r="V1552" s="10">
        <v>1209.4339749999999</v>
      </c>
      <c r="W1552" s="4">
        <v>0</v>
      </c>
      <c r="X1552" s="4">
        <v>122.81</v>
      </c>
      <c r="Y1552" s="4">
        <v>48.66</v>
      </c>
      <c r="Z1552" s="4" t="s">
        <v>2924</v>
      </c>
      <c r="AA1552" s="10" t="s">
        <v>2924</v>
      </c>
      <c r="AB1552" s="10" t="s">
        <v>2924</v>
      </c>
      <c r="AC1552" s="5">
        <v>5.0846460000000002</v>
      </c>
      <c r="AD1552" s="4">
        <v>4.3264440147613996</v>
      </c>
      <c r="AE1552" s="4">
        <v>4.3264440147613996</v>
      </c>
      <c r="AF1552" s="4">
        <v>50.022084999999997</v>
      </c>
      <c r="AG1552" s="4">
        <v>59.076171879770101</v>
      </c>
      <c r="AH1552" s="4">
        <v>59.076171879770101</v>
      </c>
      <c r="AI1552" s="4">
        <v>6.4815839999999998</v>
      </c>
      <c r="AJ1552" s="4">
        <v>6.6354810000000004</v>
      </c>
    </row>
    <row r="1553" spans="1:36" x14ac:dyDescent="0.3">
      <c r="A1553" s="1" t="s">
        <v>1547</v>
      </c>
      <c r="B1553" s="2">
        <v>9062112</v>
      </c>
      <c r="C1553" s="3" t="s">
        <v>2940</v>
      </c>
      <c r="D1553" s="4">
        <v>2633.3560408399999</v>
      </c>
      <c r="E1553" s="3" t="s">
        <v>2920</v>
      </c>
      <c r="F1553" s="3" t="s">
        <v>2921</v>
      </c>
      <c r="G1553" s="3" t="s">
        <v>2941</v>
      </c>
      <c r="H1553" s="3" t="s">
        <v>2941</v>
      </c>
      <c r="I1553" s="3" t="s">
        <v>3048</v>
      </c>
      <c r="J1553" s="4">
        <v>58.210116999999997</v>
      </c>
      <c r="K1553" s="4">
        <v>-18.337015999999998</v>
      </c>
      <c r="L1553" s="4">
        <v>-7.6958000000000002</v>
      </c>
      <c r="M1553" s="4">
        <v>-3.4891999999999999</v>
      </c>
      <c r="N1553" s="4" t="s">
        <v>2924</v>
      </c>
      <c r="O1553" s="4" t="s">
        <v>2924</v>
      </c>
      <c r="P1553" s="4">
        <v>2.9483000000000001</v>
      </c>
      <c r="Q1553" s="4" t="s">
        <v>2924</v>
      </c>
      <c r="R1553" s="4" t="s">
        <v>2924</v>
      </c>
      <c r="S1553" s="3" t="s">
        <v>5290</v>
      </c>
      <c r="T1553" s="4">
        <v>40.659999999999997</v>
      </c>
      <c r="U1553" s="4">
        <v>2633.3560408399999</v>
      </c>
      <c r="V1553" s="10">
        <v>1810.58204</v>
      </c>
      <c r="W1553" s="4">
        <v>0</v>
      </c>
      <c r="X1553" s="4">
        <v>53.27</v>
      </c>
      <c r="Y1553" s="4">
        <v>22.35</v>
      </c>
      <c r="Z1553" s="4" t="s">
        <v>2924</v>
      </c>
      <c r="AA1553" s="10" t="s">
        <v>2924</v>
      </c>
      <c r="AB1553" s="10" t="s">
        <v>2924</v>
      </c>
      <c r="AC1553" s="4">
        <v>20.677478000000001</v>
      </c>
      <c r="AD1553" s="4">
        <v>26.6103576546322</v>
      </c>
      <c r="AE1553" s="4">
        <v>33.626396370111003</v>
      </c>
      <c r="AF1553" s="4" t="s">
        <v>2924</v>
      </c>
      <c r="AG1553" s="4" t="s">
        <v>2924</v>
      </c>
      <c r="AH1553" s="4" t="s">
        <v>2924</v>
      </c>
      <c r="AI1553" s="4">
        <v>2.9483000000000001</v>
      </c>
      <c r="AJ1553" s="4">
        <v>2.9483000000000001</v>
      </c>
    </row>
    <row r="1554" spans="1:36" x14ac:dyDescent="0.3">
      <c r="A1554" s="1" t="s">
        <v>1548</v>
      </c>
      <c r="B1554" s="2">
        <v>29724772</v>
      </c>
      <c r="C1554" s="3" t="s">
        <v>2935</v>
      </c>
      <c r="D1554" s="4">
        <v>8015.6698633200003</v>
      </c>
      <c r="E1554" s="3" t="s">
        <v>2945</v>
      </c>
      <c r="F1554" s="3" t="s">
        <v>2946</v>
      </c>
      <c r="G1554" s="3" t="s">
        <v>2984</v>
      </c>
      <c r="H1554" s="3" t="s">
        <v>2985</v>
      </c>
      <c r="I1554" s="3" t="s">
        <v>3262</v>
      </c>
      <c r="J1554" s="4">
        <v>69.166667000000004</v>
      </c>
      <c r="K1554" s="4">
        <v>44.514237999999999</v>
      </c>
      <c r="L1554" s="4">
        <v>20.960393</v>
      </c>
      <c r="M1554" s="4">
        <v>-2.265647</v>
      </c>
      <c r="N1554" s="4" t="s">
        <v>2924</v>
      </c>
      <c r="O1554" s="4">
        <v>159.03225800000001</v>
      </c>
      <c r="P1554" s="4">
        <v>7.5234360000000002</v>
      </c>
      <c r="Q1554" s="4">
        <v>7.0849609999999998</v>
      </c>
      <c r="R1554" s="4">
        <v>4.7666969999999997</v>
      </c>
      <c r="S1554" s="3" t="s">
        <v>5291</v>
      </c>
      <c r="T1554" s="4">
        <v>34.51</v>
      </c>
      <c r="U1554" s="4">
        <v>8015.6698633200003</v>
      </c>
      <c r="V1554" s="10">
        <v>10896.669862999999</v>
      </c>
      <c r="W1554" s="4">
        <v>0</v>
      </c>
      <c r="X1554" s="4">
        <v>36.43</v>
      </c>
      <c r="Y1554" s="4">
        <v>19.190000000000001</v>
      </c>
      <c r="Z1554" s="4" t="s">
        <v>2924</v>
      </c>
      <c r="AA1554" s="10">
        <v>18.768695273799999</v>
      </c>
      <c r="AB1554" s="10">
        <v>29.781835755399999</v>
      </c>
      <c r="AC1554" s="4">
        <v>0.71224699999999996</v>
      </c>
      <c r="AD1554" s="4">
        <v>0.70951455239100003</v>
      </c>
      <c r="AE1554" s="4">
        <v>0.71435778711510001</v>
      </c>
      <c r="AF1554" s="4">
        <v>7.0849609999999998</v>
      </c>
      <c r="AG1554" s="4">
        <v>4.0321323218148004</v>
      </c>
      <c r="AH1554" s="4">
        <v>4.3991526253500997</v>
      </c>
      <c r="AI1554" s="4">
        <v>7.5234360000000002</v>
      </c>
      <c r="AJ1554" s="4">
        <v>166.71497600000001</v>
      </c>
    </row>
    <row r="1555" spans="1:36" x14ac:dyDescent="0.3">
      <c r="A1555" s="1" t="s">
        <v>1549</v>
      </c>
      <c r="B1555" s="2">
        <v>4104164</v>
      </c>
      <c r="C1555" s="3" t="s">
        <v>2935</v>
      </c>
      <c r="D1555" s="4">
        <v>40503.679132199999</v>
      </c>
      <c r="E1555" s="3" t="s">
        <v>2936</v>
      </c>
      <c r="F1555" s="3" t="s">
        <v>2937</v>
      </c>
      <c r="G1555" s="3" t="s">
        <v>2951</v>
      </c>
      <c r="H1555" s="3" t="s">
        <v>2951</v>
      </c>
      <c r="I1555" s="3" t="s">
        <v>3547</v>
      </c>
      <c r="J1555" s="4">
        <v>2.4269750000000001</v>
      </c>
      <c r="K1555" s="4">
        <v>-8.4301700000000004</v>
      </c>
      <c r="L1555" s="4">
        <v>-12.608447</v>
      </c>
      <c r="M1555" s="4">
        <v>-4.3063269999999996</v>
      </c>
      <c r="N1555" s="4">
        <v>35.591667000000001</v>
      </c>
      <c r="O1555" s="4">
        <v>22.602667</v>
      </c>
      <c r="P1555" s="4">
        <v>2.1306419999999999</v>
      </c>
      <c r="Q1555" s="4">
        <v>14.284587</v>
      </c>
      <c r="R1555" s="4">
        <v>25.866330999999999</v>
      </c>
      <c r="S1555" s="3" t="s">
        <v>5292</v>
      </c>
      <c r="T1555" s="4">
        <v>213.55</v>
      </c>
      <c r="U1555" s="4">
        <v>40503.679132199999</v>
      </c>
      <c r="V1555" s="10">
        <v>52938.679131999997</v>
      </c>
      <c r="W1555" s="4">
        <v>2.17279325684851</v>
      </c>
      <c r="X1555" s="4">
        <v>265.74</v>
      </c>
      <c r="Y1555" s="4">
        <v>200.18</v>
      </c>
      <c r="Z1555" s="4">
        <v>35.591667000000001</v>
      </c>
      <c r="AA1555" s="10">
        <v>15.3065978568</v>
      </c>
      <c r="AB1555" s="10">
        <v>16.331946526300001</v>
      </c>
      <c r="AC1555" s="4">
        <v>2.5039579999999999</v>
      </c>
      <c r="AD1555" s="4">
        <v>2.4225761399465</v>
      </c>
      <c r="AE1555" s="4">
        <v>2.4869684993151999</v>
      </c>
      <c r="AF1555" s="4">
        <v>14.284587</v>
      </c>
      <c r="AG1555" s="4">
        <v>12.7867360346289</v>
      </c>
      <c r="AH1555" s="4">
        <v>13.2585892724417</v>
      </c>
      <c r="AI1555" s="4">
        <v>2.1306419999999999</v>
      </c>
      <c r="AJ1555" s="4" t="s">
        <v>2924</v>
      </c>
    </row>
    <row r="1556" spans="1:36" x14ac:dyDescent="0.3">
      <c r="A1556" s="1" t="s">
        <v>1550</v>
      </c>
      <c r="B1556" s="2">
        <v>4069312</v>
      </c>
      <c r="C1556" s="3" t="s">
        <v>2935</v>
      </c>
      <c r="D1556" s="4">
        <v>19120.771457210001</v>
      </c>
      <c r="E1556" s="3" t="s">
        <v>2920</v>
      </c>
      <c r="F1556" s="3" t="s">
        <v>2960</v>
      </c>
      <c r="G1556" s="3" t="s">
        <v>2973</v>
      </c>
      <c r="H1556" s="3" t="s">
        <v>3004</v>
      </c>
      <c r="I1556" s="3" t="s">
        <v>3465</v>
      </c>
      <c r="J1556" s="4">
        <v>2.048924</v>
      </c>
      <c r="K1556" s="4">
        <v>2.8755289999999998</v>
      </c>
      <c r="L1556" s="4">
        <v>-3.8848009999999999</v>
      </c>
      <c r="M1556" s="4">
        <v>-1.465454</v>
      </c>
      <c r="N1556" s="4">
        <v>45.722000000000001</v>
      </c>
      <c r="O1556" s="4">
        <v>22.822202000000001</v>
      </c>
      <c r="P1556" s="4">
        <v>2.3420040000000002</v>
      </c>
      <c r="Q1556" s="4">
        <v>12.994024</v>
      </c>
      <c r="R1556" s="4">
        <v>31.141679</v>
      </c>
      <c r="S1556" s="3" t="s">
        <v>5293</v>
      </c>
      <c r="T1556" s="4">
        <v>228.61</v>
      </c>
      <c r="U1556" s="4">
        <v>19120.771457210001</v>
      </c>
      <c r="V1556" s="10">
        <v>25394.871457000001</v>
      </c>
      <c r="W1556" s="4">
        <v>1.25978741087441</v>
      </c>
      <c r="X1556" s="4">
        <v>247.99</v>
      </c>
      <c r="Y1556" s="4">
        <v>191.97</v>
      </c>
      <c r="Z1556" s="4">
        <v>45.722000000000001</v>
      </c>
      <c r="AA1556" s="10">
        <v>14.906172163300001</v>
      </c>
      <c r="AB1556" s="10">
        <v>15.7477114809</v>
      </c>
      <c r="AC1556" s="4">
        <v>1.9975830000000001</v>
      </c>
      <c r="AD1556" s="4">
        <v>1.860683905213</v>
      </c>
      <c r="AE1556" s="4">
        <v>1.9569072718028</v>
      </c>
      <c r="AF1556" s="4">
        <v>12.994024</v>
      </c>
      <c r="AG1556" s="4">
        <v>10.920146409825101</v>
      </c>
      <c r="AH1556" s="4">
        <v>11.6074337961212</v>
      </c>
      <c r="AI1556" s="4">
        <v>2.3420040000000002</v>
      </c>
      <c r="AJ1556" s="4" t="s">
        <v>2924</v>
      </c>
    </row>
    <row r="1557" spans="1:36" x14ac:dyDescent="0.3">
      <c r="A1557" s="1" t="s">
        <v>1551</v>
      </c>
      <c r="B1557" s="2">
        <v>4422251</v>
      </c>
      <c r="C1557" s="3" t="s">
        <v>2935</v>
      </c>
      <c r="D1557" s="4">
        <v>1456.3493632100001</v>
      </c>
      <c r="E1557" s="3" t="s">
        <v>2930</v>
      </c>
      <c r="F1557" s="3" t="s">
        <v>2953</v>
      </c>
      <c r="G1557" s="3" t="s">
        <v>3049</v>
      </c>
      <c r="H1557" s="3" t="s">
        <v>3050</v>
      </c>
      <c r="I1557" s="3" t="s">
        <v>2971</v>
      </c>
      <c r="J1557" s="4">
        <v>-3.3869600000000002</v>
      </c>
      <c r="K1557" s="4">
        <v>-4.9958369999999999</v>
      </c>
      <c r="L1557" s="4">
        <v>-1.722653</v>
      </c>
      <c r="M1557" s="4">
        <v>-3.6317569999999999</v>
      </c>
      <c r="N1557" s="4">
        <v>15.0131578947368</v>
      </c>
      <c r="O1557" s="4">
        <v>5.7252166821835804</v>
      </c>
      <c r="P1557" s="4">
        <v>0.95115000000000005</v>
      </c>
      <c r="Q1557" s="4" t="s">
        <v>2934</v>
      </c>
      <c r="R1557" s="4" t="s">
        <v>2934</v>
      </c>
      <c r="S1557" s="3" t="s">
        <v>5294</v>
      </c>
      <c r="T1557" s="5">
        <v>11.41</v>
      </c>
      <c r="U1557" s="4">
        <v>1456.3493632100001</v>
      </c>
      <c r="V1557" s="10" t="s">
        <v>2934</v>
      </c>
      <c r="W1557" s="4">
        <v>8.0631025416301494</v>
      </c>
      <c r="X1557" s="4">
        <v>12.48</v>
      </c>
      <c r="Y1557" s="5">
        <v>10.1</v>
      </c>
      <c r="Z1557" s="4">
        <v>15.013158000000001</v>
      </c>
      <c r="AA1557" s="10">
        <v>9.6694915253999998</v>
      </c>
      <c r="AB1557" s="10">
        <v>9.4857256871000004</v>
      </c>
      <c r="AC1557" s="4" t="s">
        <v>2934</v>
      </c>
      <c r="AD1557" s="4" t="s">
        <v>2934</v>
      </c>
      <c r="AE1557" s="4" t="s">
        <v>2934</v>
      </c>
      <c r="AF1557" s="4" t="s">
        <v>2934</v>
      </c>
      <c r="AG1557" s="4" t="s">
        <v>2934</v>
      </c>
      <c r="AH1557" s="4" t="s">
        <v>2934</v>
      </c>
      <c r="AI1557" s="4">
        <v>0.95115000000000005</v>
      </c>
      <c r="AJ1557" s="5">
        <v>0.98429999999999995</v>
      </c>
    </row>
    <row r="1558" spans="1:36" x14ac:dyDescent="0.3">
      <c r="A1558" s="1" t="s">
        <v>1552</v>
      </c>
      <c r="B1558" s="2">
        <v>100608</v>
      </c>
      <c r="C1558" s="3" t="s">
        <v>2919</v>
      </c>
      <c r="D1558" s="4">
        <v>1756.8590659199999</v>
      </c>
      <c r="E1558" s="3" t="s">
        <v>2930</v>
      </c>
      <c r="F1558" s="3" t="s">
        <v>2931</v>
      </c>
      <c r="G1558" s="3" t="s">
        <v>2931</v>
      </c>
      <c r="H1558" s="3" t="s">
        <v>2932</v>
      </c>
      <c r="I1558" s="3" t="s">
        <v>2933</v>
      </c>
      <c r="J1558" s="4">
        <v>4.9520039999999996</v>
      </c>
      <c r="K1558" s="4">
        <v>2.4237920000000002</v>
      </c>
      <c r="L1558" s="4">
        <v>-4.4792680000000002</v>
      </c>
      <c r="M1558" s="4">
        <v>-5.3326000000000002</v>
      </c>
      <c r="N1558" s="4">
        <v>17.890909090909101</v>
      </c>
      <c r="O1558" s="4">
        <v>21.378025999999998</v>
      </c>
      <c r="P1558" s="4">
        <v>2.5130430000000001</v>
      </c>
      <c r="Q1558" s="4" t="s">
        <v>2934</v>
      </c>
      <c r="R1558" s="4" t="s">
        <v>2934</v>
      </c>
      <c r="S1558" s="3" t="s">
        <v>5295</v>
      </c>
      <c r="T1558" s="4">
        <v>68.88</v>
      </c>
      <c r="U1558" s="4">
        <v>1756.8590659199999</v>
      </c>
      <c r="V1558" s="10" t="s">
        <v>2934</v>
      </c>
      <c r="W1558" s="4">
        <v>2.7874564459930302</v>
      </c>
      <c r="X1558" s="4">
        <v>78.61</v>
      </c>
      <c r="Y1558" s="4">
        <v>57.45</v>
      </c>
      <c r="Z1558" s="4">
        <v>17.890909000000001</v>
      </c>
      <c r="AA1558" s="10">
        <v>19.366266482899999</v>
      </c>
      <c r="AB1558" s="10">
        <v>20.1207596112</v>
      </c>
      <c r="AC1558" s="4" t="s">
        <v>2934</v>
      </c>
      <c r="AD1558" s="4" t="s">
        <v>2934</v>
      </c>
      <c r="AE1558" s="4" t="s">
        <v>2934</v>
      </c>
      <c r="AF1558" s="4" t="s">
        <v>2934</v>
      </c>
      <c r="AG1558" s="4" t="s">
        <v>2934</v>
      </c>
      <c r="AH1558" s="4" t="s">
        <v>2934</v>
      </c>
      <c r="AI1558" s="4">
        <v>2.5130430000000001</v>
      </c>
      <c r="AJ1558" s="4">
        <v>2.53105</v>
      </c>
    </row>
    <row r="1559" spans="1:36" x14ac:dyDescent="0.3">
      <c r="A1559" s="1" t="s">
        <v>1553</v>
      </c>
      <c r="B1559" s="2">
        <v>4069378</v>
      </c>
      <c r="C1559" s="3" t="s">
        <v>2919</v>
      </c>
      <c r="D1559" s="4">
        <v>92371.116150000002</v>
      </c>
      <c r="E1559" s="3" t="s">
        <v>2945</v>
      </c>
      <c r="F1559" s="3" t="s">
        <v>2990</v>
      </c>
      <c r="G1559" s="3" t="s">
        <v>2990</v>
      </c>
      <c r="H1559" s="3" t="s">
        <v>2991</v>
      </c>
      <c r="I1559" s="3" t="s">
        <v>2992</v>
      </c>
      <c r="J1559" s="4">
        <v>-7.9603590000000004</v>
      </c>
      <c r="K1559" s="4">
        <v>-7.1508940000000001</v>
      </c>
      <c r="L1559" s="4">
        <v>2.48394</v>
      </c>
      <c r="M1559" s="4">
        <v>-5.8615259999999996</v>
      </c>
      <c r="N1559" s="4">
        <v>23.93</v>
      </c>
      <c r="O1559" s="4">
        <v>19.397459999999999</v>
      </c>
      <c r="P1559" s="4">
        <v>10.948605000000001</v>
      </c>
      <c r="Q1559" s="4">
        <v>17.621984999999999</v>
      </c>
      <c r="R1559" s="4">
        <v>22.299699</v>
      </c>
      <c r="S1559" s="3" t="s">
        <v>5296</v>
      </c>
      <c r="T1559" s="4">
        <v>71.790000000000006</v>
      </c>
      <c r="U1559" s="4">
        <v>92371.116150000002</v>
      </c>
      <c r="V1559" s="10">
        <v>91287.414149999997</v>
      </c>
      <c r="W1559" s="4">
        <v>1.28151553141106</v>
      </c>
      <c r="X1559" s="4">
        <v>113</v>
      </c>
      <c r="Y1559" s="4">
        <v>68.87</v>
      </c>
      <c r="Z1559" s="4">
        <v>23.93</v>
      </c>
      <c r="AA1559" s="10">
        <v>19.8473915567</v>
      </c>
      <c r="AB1559" s="10">
        <v>20.254085942300001</v>
      </c>
      <c r="AC1559" s="4">
        <v>5.8550230000000001</v>
      </c>
      <c r="AD1559" s="4">
        <v>5.1540478471791999</v>
      </c>
      <c r="AE1559" s="4">
        <v>5.2769688776699004</v>
      </c>
      <c r="AF1559" s="4">
        <v>17.621984999999999</v>
      </c>
      <c r="AG1559" s="4">
        <v>16.050462675735901</v>
      </c>
      <c r="AH1559" s="4">
        <v>16.2862018679327</v>
      </c>
      <c r="AI1559" s="4">
        <v>10.948605000000001</v>
      </c>
      <c r="AJ1559" s="4">
        <v>13.816397</v>
      </c>
    </row>
    <row r="1560" spans="1:36" x14ac:dyDescent="0.3">
      <c r="A1560" s="1" t="s">
        <v>1554</v>
      </c>
      <c r="B1560" s="2">
        <v>4417220</v>
      </c>
      <c r="C1560" s="3" t="s">
        <v>2919</v>
      </c>
      <c r="D1560" s="4">
        <v>12588.986682930001</v>
      </c>
      <c r="E1560" s="3" t="s">
        <v>2976</v>
      </c>
      <c r="F1560" s="3" t="s">
        <v>2977</v>
      </c>
      <c r="G1560" s="3" t="s">
        <v>3133</v>
      </c>
      <c r="H1560" s="3" t="s">
        <v>3423</v>
      </c>
      <c r="I1560" s="3" t="s">
        <v>3151</v>
      </c>
      <c r="J1560" s="4">
        <v>15.679081999999999</v>
      </c>
      <c r="K1560" s="4">
        <v>-7.9002549999999996</v>
      </c>
      <c r="L1560" s="4">
        <v>-3.5675080000000001</v>
      </c>
      <c r="M1560" s="4">
        <v>-4.6589150000000004</v>
      </c>
      <c r="N1560" s="4">
        <v>24.597999999999999</v>
      </c>
      <c r="O1560" s="4">
        <v>16.799617999999999</v>
      </c>
      <c r="P1560" s="5">
        <v>10.384161000000001</v>
      </c>
      <c r="Q1560" s="4">
        <v>12.507229000000001</v>
      </c>
      <c r="R1560" s="4">
        <v>25.396751999999999</v>
      </c>
      <c r="S1560" s="3" t="s">
        <v>5297</v>
      </c>
      <c r="T1560" s="4">
        <v>122.99</v>
      </c>
      <c r="U1560" s="4">
        <v>12588.986682930001</v>
      </c>
      <c r="V1560" s="10">
        <v>17103.747682000001</v>
      </c>
      <c r="W1560" s="4">
        <v>4.5532157085941902</v>
      </c>
      <c r="X1560" s="4">
        <v>139.875</v>
      </c>
      <c r="Y1560" s="4">
        <v>100.15</v>
      </c>
      <c r="Z1560" s="4">
        <v>24.602920999999998</v>
      </c>
      <c r="AA1560" s="10">
        <v>22.5864507006</v>
      </c>
      <c r="AB1560" s="10">
        <v>24.576274573199999</v>
      </c>
      <c r="AC1560" s="4">
        <v>7.8174190000000001</v>
      </c>
      <c r="AD1560" s="4">
        <v>7.3465783944611998</v>
      </c>
      <c r="AE1560" s="4">
        <v>7.7395928168388002</v>
      </c>
      <c r="AF1560" s="4">
        <v>12.507229000000001</v>
      </c>
      <c r="AG1560" s="4">
        <v>15.6629346823827</v>
      </c>
      <c r="AH1560" s="4">
        <v>16.6477997404447</v>
      </c>
      <c r="AI1560" s="5">
        <v>10.384161000000001</v>
      </c>
      <c r="AJ1560" s="4" t="s">
        <v>2924</v>
      </c>
    </row>
    <row r="1561" spans="1:36" x14ac:dyDescent="0.3">
      <c r="A1561" s="1" t="s">
        <v>1555</v>
      </c>
      <c r="B1561" s="2">
        <v>4916646</v>
      </c>
      <c r="C1561" s="3" t="s">
        <v>2935</v>
      </c>
      <c r="D1561" s="4">
        <v>8853.8959118399998</v>
      </c>
      <c r="E1561" s="3" t="s">
        <v>3006</v>
      </c>
      <c r="F1561" s="3" t="s">
        <v>3007</v>
      </c>
      <c r="G1561" s="3" t="s">
        <v>3008</v>
      </c>
      <c r="H1561" s="3" t="s">
        <v>3009</v>
      </c>
      <c r="I1561" s="3" t="s">
        <v>3548</v>
      </c>
      <c r="J1561" s="4">
        <v>-40.697229999999998</v>
      </c>
      <c r="K1561" s="4">
        <v>-5.1191930000000001</v>
      </c>
      <c r="L1561" s="4">
        <v>-18.420707</v>
      </c>
      <c r="M1561" s="4">
        <v>-21.672764000000001</v>
      </c>
      <c r="N1561" s="4" t="s">
        <v>2934</v>
      </c>
      <c r="O1561" s="4" t="s">
        <v>2934</v>
      </c>
      <c r="P1561" s="4" t="s">
        <v>2934</v>
      </c>
      <c r="Q1561" s="4" t="s">
        <v>2934</v>
      </c>
      <c r="R1561" s="4" t="s">
        <v>2934</v>
      </c>
      <c r="S1561" s="3" t="s">
        <v>5298</v>
      </c>
      <c r="T1561" s="4">
        <v>62.09</v>
      </c>
      <c r="U1561" s="4">
        <v>8853.8959118399998</v>
      </c>
      <c r="V1561" s="10">
        <v>12858.695911000001</v>
      </c>
      <c r="W1561" s="4">
        <v>2.38363665646642</v>
      </c>
      <c r="X1561" s="4">
        <v>111.875</v>
      </c>
      <c r="Y1561" s="4">
        <v>52.99</v>
      </c>
      <c r="Z1561" s="4" t="s">
        <v>2934</v>
      </c>
      <c r="AA1561" s="10">
        <v>17.441991123000001</v>
      </c>
      <c r="AB1561" s="10">
        <v>20.0342670181</v>
      </c>
      <c r="AC1561" s="4" t="s">
        <v>2934</v>
      </c>
      <c r="AD1561" s="4">
        <v>2.0112510897011</v>
      </c>
      <c r="AE1561" s="4">
        <v>2.0239913689451998</v>
      </c>
      <c r="AF1561" s="4" t="s">
        <v>2934</v>
      </c>
      <c r="AG1561" s="4">
        <v>10.5174487210107</v>
      </c>
      <c r="AH1561" s="4">
        <v>11.010674725254299</v>
      </c>
      <c r="AI1561" s="4" t="s">
        <v>2934</v>
      </c>
      <c r="AJ1561" s="4" t="s">
        <v>2934</v>
      </c>
    </row>
    <row r="1562" spans="1:36" x14ac:dyDescent="0.3">
      <c r="A1562" s="1" t="s">
        <v>1556</v>
      </c>
      <c r="B1562" s="2">
        <v>4912964</v>
      </c>
      <c r="C1562" s="3" t="s">
        <v>2919</v>
      </c>
      <c r="D1562" s="4">
        <v>4980.7198500000004</v>
      </c>
      <c r="E1562" s="3" t="s">
        <v>3006</v>
      </c>
      <c r="F1562" s="3" t="s">
        <v>3007</v>
      </c>
      <c r="G1562" s="3" t="s">
        <v>3008</v>
      </c>
      <c r="H1562" s="3" t="s">
        <v>3009</v>
      </c>
      <c r="I1562" s="3" t="s">
        <v>3356</v>
      </c>
      <c r="J1562" s="4">
        <v>10.941242000000001</v>
      </c>
      <c r="K1562" s="4">
        <v>-0.61056100000000002</v>
      </c>
      <c r="L1562" s="4">
        <v>0.66295300000000001</v>
      </c>
      <c r="M1562" s="4">
        <v>-8.7884910000000005</v>
      </c>
      <c r="N1562" s="4">
        <v>31.207253999999999</v>
      </c>
      <c r="O1562" s="4">
        <v>29.347085</v>
      </c>
      <c r="P1562" s="4">
        <v>5.2703889999999998</v>
      </c>
      <c r="Q1562" s="4">
        <v>16.934180000000001</v>
      </c>
      <c r="R1562" s="4">
        <v>35.718463</v>
      </c>
      <c r="S1562" s="3" t="s">
        <v>5299</v>
      </c>
      <c r="T1562" s="4">
        <v>180.69</v>
      </c>
      <c r="U1562" s="4">
        <v>4980.7198500000004</v>
      </c>
      <c r="V1562" s="10">
        <v>4887.9198500000002</v>
      </c>
      <c r="W1562" s="4">
        <v>2.1030494216614102</v>
      </c>
      <c r="X1562" s="4">
        <v>215.31</v>
      </c>
      <c r="Y1562" s="4">
        <v>162.20500000000001</v>
      </c>
      <c r="Z1562" s="4">
        <v>31.207253999999999</v>
      </c>
      <c r="AA1562" s="10">
        <v>26.757393119900001</v>
      </c>
      <c r="AB1562" s="10">
        <v>27.2064901685</v>
      </c>
      <c r="AC1562" s="4">
        <v>2.6044670000000001</v>
      </c>
      <c r="AD1562" s="4">
        <v>2.5382122488093</v>
      </c>
      <c r="AE1562" s="4">
        <v>2.5589098130429</v>
      </c>
      <c r="AF1562" s="4">
        <v>16.934180000000001</v>
      </c>
      <c r="AG1562" s="4">
        <v>16.749283140857301</v>
      </c>
      <c r="AH1562" s="4">
        <v>16.977839006599499</v>
      </c>
      <c r="AI1562" s="4">
        <v>5.2703889999999998</v>
      </c>
      <c r="AJ1562" s="4">
        <v>6.7610849999999996</v>
      </c>
    </row>
    <row r="1563" spans="1:36" x14ac:dyDescent="0.3">
      <c r="A1563" s="1" t="s">
        <v>1557</v>
      </c>
      <c r="B1563" s="2">
        <v>117876626</v>
      </c>
      <c r="C1563" s="3" t="s">
        <v>2935</v>
      </c>
      <c r="D1563" s="4">
        <v>1015.70325</v>
      </c>
      <c r="E1563" s="3" t="s">
        <v>2976</v>
      </c>
      <c r="F1563" s="3" t="s">
        <v>3316</v>
      </c>
      <c r="G1563" s="3" t="s">
        <v>3316</v>
      </c>
      <c r="H1563" s="3" t="s">
        <v>3462</v>
      </c>
      <c r="I1563" s="3" t="s">
        <v>3253</v>
      </c>
      <c r="J1563" s="4">
        <v>151.79265699999999</v>
      </c>
      <c r="K1563" s="4">
        <v>50.737005000000003</v>
      </c>
      <c r="L1563" s="4">
        <v>-11.802087999999999</v>
      </c>
      <c r="M1563" s="4">
        <v>-3.2209859999999999</v>
      </c>
      <c r="N1563" s="4" t="s">
        <v>2934</v>
      </c>
      <c r="O1563" s="4">
        <v>19.43</v>
      </c>
      <c r="P1563" s="4">
        <v>10.448109000000001</v>
      </c>
      <c r="Q1563" s="4" t="s">
        <v>2924</v>
      </c>
      <c r="R1563" s="4">
        <v>18.751877</v>
      </c>
      <c r="S1563" s="3" t="s">
        <v>5300</v>
      </c>
      <c r="T1563" s="4">
        <v>58.29</v>
      </c>
      <c r="U1563" s="4">
        <v>1015.70325</v>
      </c>
      <c r="V1563" s="10">
        <v>1586.07125</v>
      </c>
      <c r="W1563" s="4">
        <v>0.68622405215302795</v>
      </c>
      <c r="X1563" s="4">
        <v>80.815799999999996</v>
      </c>
      <c r="Y1563" s="4">
        <v>18.75</v>
      </c>
      <c r="Z1563" s="4" t="s">
        <v>2934</v>
      </c>
      <c r="AA1563" s="10">
        <v>38.437190899999997</v>
      </c>
      <c r="AB1563" s="10" t="s">
        <v>2934</v>
      </c>
      <c r="AC1563" s="4">
        <v>17.446224999999998</v>
      </c>
      <c r="AD1563" s="4">
        <v>9.4386249148271002</v>
      </c>
      <c r="AE1563" s="4">
        <v>14.117102154363501</v>
      </c>
      <c r="AF1563" s="4" t="s">
        <v>2924</v>
      </c>
      <c r="AG1563" s="4">
        <v>10.0087793750158</v>
      </c>
      <c r="AH1563" s="4">
        <v>15.7963392582548</v>
      </c>
      <c r="AI1563" s="4">
        <v>10.448109000000001</v>
      </c>
      <c r="AJ1563" s="4">
        <v>14.568858000000001</v>
      </c>
    </row>
    <row r="1564" spans="1:36" x14ac:dyDescent="0.3">
      <c r="A1564" s="1" t="s">
        <v>1558</v>
      </c>
      <c r="B1564" s="2">
        <v>4069282</v>
      </c>
      <c r="C1564" s="3" t="s">
        <v>2919</v>
      </c>
      <c r="D1564" s="4">
        <v>6099.5737067199998</v>
      </c>
      <c r="E1564" s="3" t="s">
        <v>2936</v>
      </c>
      <c r="F1564" s="3" t="s">
        <v>3056</v>
      </c>
      <c r="G1564" s="3" t="s">
        <v>3166</v>
      </c>
      <c r="H1564" s="3" t="s">
        <v>3167</v>
      </c>
      <c r="I1564" s="3" t="s">
        <v>3370</v>
      </c>
      <c r="J1564" s="4">
        <v>-13.189520999999999</v>
      </c>
      <c r="K1564" s="4">
        <v>-3.869926</v>
      </c>
      <c r="L1564" s="4">
        <v>-3.757387</v>
      </c>
      <c r="M1564" s="4">
        <v>-6.8170780000000004</v>
      </c>
      <c r="N1564" s="4">
        <v>29.632681000000002</v>
      </c>
      <c r="O1564" s="4">
        <v>21.925324</v>
      </c>
      <c r="P1564" s="4">
        <v>6.0040339999999999</v>
      </c>
      <c r="Q1564" s="4">
        <v>17.710456000000001</v>
      </c>
      <c r="R1564" s="4">
        <v>24.548908000000001</v>
      </c>
      <c r="S1564" s="3" t="s">
        <v>5301</v>
      </c>
      <c r="T1564" s="4">
        <v>172.64</v>
      </c>
      <c r="U1564" s="4">
        <v>6099.5737067199998</v>
      </c>
      <c r="V1564" s="10">
        <v>5692.6187060000002</v>
      </c>
      <c r="W1564" s="4">
        <v>0.83410565338276199</v>
      </c>
      <c r="X1564" s="4">
        <v>201.405</v>
      </c>
      <c r="Y1564" s="4">
        <v>165.39</v>
      </c>
      <c r="Z1564" s="4">
        <v>29.632681000000002</v>
      </c>
      <c r="AA1564" s="10">
        <v>27.0744138634</v>
      </c>
      <c r="AB1564" s="10">
        <v>31.0580124958</v>
      </c>
      <c r="AC1564" s="4">
        <v>1.1789339999999999</v>
      </c>
      <c r="AD1564" s="4">
        <v>1.1149184208141001</v>
      </c>
      <c r="AE1564" s="4">
        <v>1.1810113765963</v>
      </c>
      <c r="AF1564" s="4">
        <v>17.710456000000001</v>
      </c>
      <c r="AG1564" s="4">
        <v>16.3072146597729</v>
      </c>
      <c r="AH1564" s="4">
        <v>18.320952927155702</v>
      </c>
      <c r="AI1564" s="4">
        <v>6.0040339999999999</v>
      </c>
      <c r="AJ1564" s="4">
        <v>6.2573400000000001</v>
      </c>
    </row>
    <row r="1565" spans="1:36" x14ac:dyDescent="0.3">
      <c r="A1565" s="1" t="s">
        <v>1559</v>
      </c>
      <c r="B1565" s="2">
        <v>4810271</v>
      </c>
      <c r="C1565" s="3" t="s">
        <v>2940</v>
      </c>
      <c r="D1565" s="4">
        <v>6207.7039986850004</v>
      </c>
      <c r="E1565" s="3" t="s">
        <v>2920</v>
      </c>
      <c r="F1565" s="3" t="s">
        <v>2960</v>
      </c>
      <c r="G1565" s="3" t="s">
        <v>2961</v>
      </c>
      <c r="H1565" s="3" t="s">
        <v>3085</v>
      </c>
      <c r="I1565" s="3" t="s">
        <v>3106</v>
      </c>
      <c r="J1565" s="4">
        <v>49.832186999999998</v>
      </c>
      <c r="K1565" s="4">
        <v>-18.868696</v>
      </c>
      <c r="L1565" s="4">
        <v>3.2793519999999998</v>
      </c>
      <c r="M1565" s="4">
        <v>-4.0152659999999996</v>
      </c>
      <c r="N1565" s="4">
        <v>14.828932</v>
      </c>
      <c r="O1565" s="4">
        <v>16.608073000000001</v>
      </c>
      <c r="P1565" s="4">
        <v>5.2610340000000004</v>
      </c>
      <c r="Q1565" s="4">
        <v>10.595421</v>
      </c>
      <c r="R1565" s="4">
        <v>23.450223999999999</v>
      </c>
      <c r="S1565" s="3" t="s">
        <v>5302</v>
      </c>
      <c r="T1565" s="4">
        <v>89.284999999999997</v>
      </c>
      <c r="U1565" s="4">
        <v>6207.7039986850004</v>
      </c>
      <c r="V1565" s="10">
        <v>5962.6209980000003</v>
      </c>
      <c r="W1565" s="4">
        <v>0</v>
      </c>
      <c r="X1565" s="4">
        <v>126.8899</v>
      </c>
      <c r="Y1565" s="4">
        <v>50.2</v>
      </c>
      <c r="Z1565" s="4">
        <v>14.828932</v>
      </c>
      <c r="AA1565" s="10">
        <v>13.8434941701</v>
      </c>
      <c r="AB1565" s="10">
        <v>13.1093841078</v>
      </c>
      <c r="AC1565" s="4">
        <v>3.9835820000000002</v>
      </c>
      <c r="AD1565" s="4">
        <v>3.8225725092831002</v>
      </c>
      <c r="AE1565" s="4">
        <v>3.9228736505572002</v>
      </c>
      <c r="AF1565" s="4">
        <v>10.595421</v>
      </c>
      <c r="AG1565" s="4">
        <v>8.1949465700326005</v>
      </c>
      <c r="AH1565" s="4">
        <v>8.7658628547023998</v>
      </c>
      <c r="AI1565" s="4">
        <v>5.2610340000000004</v>
      </c>
      <c r="AJ1565" s="4">
        <v>6.568454</v>
      </c>
    </row>
    <row r="1566" spans="1:36" x14ac:dyDescent="0.3">
      <c r="A1566" s="1" t="s">
        <v>1560</v>
      </c>
      <c r="B1566" s="2">
        <v>4107929</v>
      </c>
      <c r="C1566" s="3" t="s">
        <v>2935</v>
      </c>
      <c r="D1566" s="4">
        <v>37881.720877</v>
      </c>
      <c r="E1566" s="3" t="s">
        <v>2925</v>
      </c>
      <c r="F1566" s="3" t="s">
        <v>2980</v>
      </c>
      <c r="G1566" s="3" t="s">
        <v>2981</v>
      </c>
      <c r="H1566" s="3" t="s">
        <v>2982</v>
      </c>
      <c r="I1566" s="3" t="s">
        <v>3295</v>
      </c>
      <c r="J1566" s="4">
        <v>6.8070320000000004</v>
      </c>
      <c r="K1566" s="4">
        <v>24.464030999999999</v>
      </c>
      <c r="L1566" s="4">
        <v>4.6884389999999998</v>
      </c>
      <c r="M1566" s="4">
        <v>-3.0072399999999999</v>
      </c>
      <c r="N1566" s="4">
        <v>26.125</v>
      </c>
      <c r="O1566" s="4">
        <v>20.103885999999999</v>
      </c>
      <c r="P1566" s="4">
        <v>11.055861</v>
      </c>
      <c r="Q1566" s="4">
        <v>12.119078999999999</v>
      </c>
      <c r="R1566" s="4">
        <v>24.073729</v>
      </c>
      <c r="S1566" s="3" t="s">
        <v>5303</v>
      </c>
      <c r="T1566" s="4">
        <v>52.25</v>
      </c>
      <c r="U1566" s="4">
        <v>37881.720877</v>
      </c>
      <c r="V1566" s="10">
        <v>47906.720877</v>
      </c>
      <c r="W1566" s="4">
        <v>1.5311004784689</v>
      </c>
      <c r="X1566" s="4">
        <v>56.604999999999997</v>
      </c>
      <c r="Y1566" s="4">
        <v>36.619999999999997</v>
      </c>
      <c r="Z1566" s="4">
        <v>26.125</v>
      </c>
      <c r="AA1566" s="10">
        <v>20.391835460300001</v>
      </c>
      <c r="AB1566" s="10">
        <v>22.312182665200002</v>
      </c>
      <c r="AC1566" s="4">
        <v>4.2331640000000004</v>
      </c>
      <c r="AD1566" s="4">
        <v>3.9935827607764001</v>
      </c>
      <c r="AE1566" s="4">
        <v>4.2345366298569003</v>
      </c>
      <c r="AF1566" s="4">
        <v>12.119078999999999</v>
      </c>
      <c r="AG1566" s="4">
        <v>10.054931446531601</v>
      </c>
      <c r="AH1566" s="4">
        <v>10.9090204429999</v>
      </c>
      <c r="AI1566" s="4">
        <v>11.055861</v>
      </c>
      <c r="AJ1566" s="4">
        <v>13.217809000000001</v>
      </c>
    </row>
    <row r="1567" spans="1:36" x14ac:dyDescent="0.3">
      <c r="A1567" s="1" t="s">
        <v>1561</v>
      </c>
      <c r="B1567" s="2">
        <v>28547603</v>
      </c>
      <c r="C1567" s="3" t="s">
        <v>2919</v>
      </c>
      <c r="D1567" s="4">
        <v>812.84076225000001</v>
      </c>
      <c r="E1567" s="3" t="s">
        <v>2925</v>
      </c>
      <c r="F1567" s="3" t="s">
        <v>2996</v>
      </c>
      <c r="G1567" s="3" t="s">
        <v>2997</v>
      </c>
      <c r="H1567" s="3" t="s">
        <v>2997</v>
      </c>
      <c r="I1567" s="3" t="s">
        <v>2998</v>
      </c>
      <c r="J1567" s="4">
        <v>157.50915800000001</v>
      </c>
      <c r="K1567" s="4">
        <v>9.5015579999999993</v>
      </c>
      <c r="L1567" s="4">
        <v>19.761499000000001</v>
      </c>
      <c r="M1567" s="4">
        <v>-6.6401060000000003</v>
      </c>
      <c r="N1567" s="4">
        <v>71.010101000000006</v>
      </c>
      <c r="O1567" s="4">
        <v>12.508896999999999</v>
      </c>
      <c r="P1567" s="4">
        <v>1.95061</v>
      </c>
      <c r="Q1567" s="4">
        <v>13.535038</v>
      </c>
      <c r="R1567" s="4">
        <v>13.876948000000001</v>
      </c>
      <c r="S1567" s="3" t="s">
        <v>5304</v>
      </c>
      <c r="T1567" s="4">
        <v>7.03</v>
      </c>
      <c r="U1567" s="4">
        <v>812.84076225000001</v>
      </c>
      <c r="V1567" s="10">
        <v>1071.284762</v>
      </c>
      <c r="W1567" s="4">
        <v>0</v>
      </c>
      <c r="X1567" s="4">
        <v>8.41</v>
      </c>
      <c r="Y1567" s="5">
        <v>2.11</v>
      </c>
      <c r="Z1567" s="4">
        <v>71.010101000000006</v>
      </c>
      <c r="AA1567" s="10">
        <v>89.554140127300002</v>
      </c>
      <c r="AB1567" s="10">
        <v>122.3034098816</v>
      </c>
      <c r="AC1567" s="4">
        <v>2.0918869999999998</v>
      </c>
      <c r="AD1567" s="4">
        <v>2.0403791734755998</v>
      </c>
      <c r="AE1567" s="4">
        <v>2.1166735053336998</v>
      </c>
      <c r="AF1567" s="4">
        <v>13.535038</v>
      </c>
      <c r="AG1567" s="4">
        <v>12.127797787916199</v>
      </c>
      <c r="AH1567" s="4">
        <v>13.318869586979901</v>
      </c>
      <c r="AI1567" s="4">
        <v>1.95061</v>
      </c>
      <c r="AJ1567" s="4" t="s">
        <v>2924</v>
      </c>
    </row>
    <row r="1568" spans="1:36" x14ac:dyDescent="0.3">
      <c r="A1568" s="1" t="s">
        <v>570</v>
      </c>
      <c r="B1568" s="2">
        <v>4067801</v>
      </c>
      <c r="C1568" s="3" t="s">
        <v>2919</v>
      </c>
      <c r="D1568" s="4">
        <v>5343.7496512799999</v>
      </c>
      <c r="E1568" s="3" t="s">
        <v>2945</v>
      </c>
      <c r="F1568" s="3" t="s">
        <v>2990</v>
      </c>
      <c r="G1568" s="3" t="s">
        <v>2990</v>
      </c>
      <c r="H1568" s="3" t="s">
        <v>3029</v>
      </c>
      <c r="I1568" s="3" t="s">
        <v>3030</v>
      </c>
      <c r="J1568" s="18">
        <v>19.628837000000001</v>
      </c>
      <c r="K1568" s="18">
        <v>-18.316952000000001</v>
      </c>
      <c r="L1568" s="18">
        <v>0.34426000000000001</v>
      </c>
      <c r="M1568" s="18">
        <v>-5.7632839999999996</v>
      </c>
      <c r="N1568" s="4">
        <v>17.067209999999999</v>
      </c>
      <c r="O1568" s="4">
        <v>9.8183950000000006</v>
      </c>
      <c r="P1568" s="4">
        <v>2.7710880000000002</v>
      </c>
      <c r="Q1568" s="4">
        <v>10.166191</v>
      </c>
      <c r="R1568" s="4">
        <v>11.399119000000001</v>
      </c>
      <c r="S1568" s="3" t="s">
        <v>4314</v>
      </c>
      <c r="T1568" s="4">
        <v>100.56</v>
      </c>
      <c r="U1568" s="4">
        <v>5343.7496512799999</v>
      </c>
      <c r="V1568" s="10">
        <v>4789.7956510000004</v>
      </c>
      <c r="W1568" s="4">
        <v>0</v>
      </c>
      <c r="X1568" s="18">
        <v>147.46</v>
      </c>
      <c r="Y1568" s="18">
        <v>75.92</v>
      </c>
      <c r="Z1568" s="4">
        <v>17.067209999999999</v>
      </c>
      <c r="AA1568" s="10">
        <v>17.271524998699999</v>
      </c>
      <c r="AB1568" s="10">
        <v>15.768107215600001</v>
      </c>
      <c r="AC1568" s="4">
        <v>2.512095</v>
      </c>
      <c r="AD1568" s="4">
        <v>2.7876493200552002</v>
      </c>
      <c r="AE1568" s="4">
        <v>2.6809898293067</v>
      </c>
      <c r="AF1568" s="4">
        <v>10.166191</v>
      </c>
      <c r="AG1568" s="4">
        <v>11.6596778261928</v>
      </c>
      <c r="AH1568" s="4">
        <v>9.9342438058694995</v>
      </c>
      <c r="AI1568" s="4">
        <v>2.7710880000000002</v>
      </c>
      <c r="AJ1568" s="4">
        <v>3.6433460000000002</v>
      </c>
    </row>
    <row r="1569" spans="1:36" x14ac:dyDescent="0.3">
      <c r="A1569" s="1" t="s">
        <v>1563</v>
      </c>
      <c r="B1569" s="2">
        <v>4243255</v>
      </c>
      <c r="C1569" s="3" t="s">
        <v>2919</v>
      </c>
      <c r="D1569" s="4">
        <v>2766.5753331599999</v>
      </c>
      <c r="E1569" s="3" t="s">
        <v>2925</v>
      </c>
      <c r="F1569" s="3" t="s">
        <v>2980</v>
      </c>
      <c r="G1569" s="3" t="s">
        <v>3016</v>
      </c>
      <c r="H1569" s="3" t="s">
        <v>3019</v>
      </c>
      <c r="I1569" s="3" t="s">
        <v>3020</v>
      </c>
      <c r="J1569" s="4">
        <v>32.65896</v>
      </c>
      <c r="K1569" s="4">
        <v>9.0261279999999999</v>
      </c>
      <c r="L1569" s="4">
        <v>-2.7542369999999998</v>
      </c>
      <c r="M1569" s="4">
        <v>-3.0110939999999999</v>
      </c>
      <c r="N1569" s="4">
        <v>11.425015999999999</v>
      </c>
      <c r="O1569" s="4">
        <v>14.878444</v>
      </c>
      <c r="P1569" s="4">
        <v>3.0820880000000002</v>
      </c>
      <c r="Q1569" s="4">
        <v>6.104501</v>
      </c>
      <c r="R1569" s="4">
        <v>10.017340000000001</v>
      </c>
      <c r="S1569" s="3" t="s">
        <v>5306</v>
      </c>
      <c r="T1569" s="4">
        <v>18.36</v>
      </c>
      <c r="U1569" s="4">
        <v>2766.5753331599999</v>
      </c>
      <c r="V1569" s="10">
        <v>3131.2853329999998</v>
      </c>
      <c r="W1569" s="4">
        <v>0</v>
      </c>
      <c r="X1569" s="4">
        <v>19.98</v>
      </c>
      <c r="Y1569" s="4">
        <v>12.45</v>
      </c>
      <c r="Z1569" s="4">
        <v>11.686824</v>
      </c>
      <c r="AA1569" s="10">
        <v>13.8045112781</v>
      </c>
      <c r="AB1569" s="10">
        <v>10.4914285714</v>
      </c>
      <c r="AC1569" s="4">
        <v>2.016696</v>
      </c>
      <c r="AD1569" s="4">
        <v>1.9950846339599</v>
      </c>
      <c r="AE1569" s="4">
        <v>2.0138178230111001</v>
      </c>
      <c r="AF1569" s="4">
        <v>6.104501</v>
      </c>
      <c r="AG1569" s="4">
        <v>6.7909029126003002</v>
      </c>
      <c r="AH1569" s="4">
        <v>6.9599585085575004</v>
      </c>
      <c r="AI1569" s="4">
        <v>3.0820880000000002</v>
      </c>
      <c r="AJ1569" s="4">
        <v>16.466367999999999</v>
      </c>
    </row>
    <row r="1570" spans="1:36" x14ac:dyDescent="0.3">
      <c r="A1570" s="1" t="s">
        <v>1564</v>
      </c>
      <c r="B1570" s="2">
        <v>29600246</v>
      </c>
      <c r="C1570" s="3" t="s">
        <v>2940</v>
      </c>
      <c r="D1570" s="4">
        <v>601.31119081999998</v>
      </c>
      <c r="E1570" s="3" t="s">
        <v>2936</v>
      </c>
      <c r="F1570" s="3" t="s">
        <v>2937</v>
      </c>
      <c r="G1570" s="3" t="s">
        <v>3037</v>
      </c>
      <c r="H1570" s="3" t="s">
        <v>3037</v>
      </c>
      <c r="I1570" s="3" t="s">
        <v>3549</v>
      </c>
      <c r="J1570" s="4">
        <v>-42.312009000000003</v>
      </c>
      <c r="K1570" s="4">
        <v>22.673031000000002</v>
      </c>
      <c r="L1570" s="4">
        <v>7.7568130000000002</v>
      </c>
      <c r="M1570" s="4">
        <v>6.4446649999999996</v>
      </c>
      <c r="N1570" s="4" t="s">
        <v>2924</v>
      </c>
      <c r="O1570" s="4">
        <v>63.131027000000003</v>
      </c>
      <c r="P1570" s="4">
        <v>2.964083</v>
      </c>
      <c r="Q1570" s="4">
        <v>25.321978000000001</v>
      </c>
      <c r="R1570" s="4">
        <v>5.6439599999999999</v>
      </c>
      <c r="S1570" s="3" t="s">
        <v>5307</v>
      </c>
      <c r="T1570" s="5">
        <v>5.14</v>
      </c>
      <c r="U1570" s="4">
        <v>601.31119081999998</v>
      </c>
      <c r="V1570" s="10">
        <v>776.48104999999998</v>
      </c>
      <c r="W1570" s="4">
        <v>0</v>
      </c>
      <c r="X1570" s="4">
        <v>8.98</v>
      </c>
      <c r="Y1570" s="4">
        <v>3.42</v>
      </c>
      <c r="Z1570" s="4" t="s">
        <v>2924</v>
      </c>
      <c r="AA1570" s="10" t="s">
        <v>2924</v>
      </c>
      <c r="AB1570" s="10" t="s">
        <v>2924</v>
      </c>
      <c r="AC1570" s="4">
        <v>0.45896399999999998</v>
      </c>
      <c r="AD1570" s="4">
        <v>0.4941804614161</v>
      </c>
      <c r="AE1570" s="4">
        <v>0.4941804614161</v>
      </c>
      <c r="AF1570" s="4">
        <v>25.321978000000001</v>
      </c>
      <c r="AG1570" s="4">
        <v>11.991985328185301</v>
      </c>
      <c r="AH1570" s="4">
        <v>11.991985328185301</v>
      </c>
      <c r="AI1570" s="4">
        <v>2.964083</v>
      </c>
      <c r="AJ1570" s="4">
        <v>22.000944</v>
      </c>
    </row>
    <row r="1571" spans="1:36" x14ac:dyDescent="0.3">
      <c r="A1571" s="1" t="s">
        <v>1565</v>
      </c>
      <c r="B1571" s="2">
        <v>4097347</v>
      </c>
      <c r="C1571" s="3" t="s">
        <v>2935</v>
      </c>
      <c r="D1571" s="4">
        <v>4708.0470910000004</v>
      </c>
      <c r="E1571" s="3" t="s">
        <v>2930</v>
      </c>
      <c r="F1571" s="3" t="s">
        <v>2953</v>
      </c>
      <c r="G1571" s="3" t="s">
        <v>2954</v>
      </c>
      <c r="H1571" s="3" t="s">
        <v>3244</v>
      </c>
      <c r="I1571" s="3" t="s">
        <v>3097</v>
      </c>
      <c r="J1571" s="4">
        <v>50.578704000000002</v>
      </c>
      <c r="K1571" s="4">
        <v>3.3154659999999998</v>
      </c>
      <c r="L1571" s="4">
        <v>-5.2957229999999997</v>
      </c>
      <c r="M1571" s="4">
        <v>-1.811321</v>
      </c>
      <c r="N1571" s="4">
        <v>20.7330677290837</v>
      </c>
      <c r="O1571" s="4">
        <v>5.9428255948077897</v>
      </c>
      <c r="P1571" s="4">
        <v>7.5420290000000003</v>
      </c>
      <c r="Q1571" s="4" t="s">
        <v>2934</v>
      </c>
      <c r="R1571" s="4" t="s">
        <v>2934</v>
      </c>
      <c r="S1571" s="3" t="s">
        <v>5308</v>
      </c>
      <c r="T1571" s="4">
        <v>52.04</v>
      </c>
      <c r="U1571" s="4">
        <v>4708.0470910000004</v>
      </c>
      <c r="V1571" s="10" t="s">
        <v>2934</v>
      </c>
      <c r="W1571" s="4">
        <v>3.8431975403535699</v>
      </c>
      <c r="X1571" s="4">
        <v>61.14</v>
      </c>
      <c r="Y1571" s="4">
        <v>34.25</v>
      </c>
      <c r="Z1571" s="4">
        <v>20.375881</v>
      </c>
      <c r="AA1571" s="10">
        <v>15.8929880283</v>
      </c>
      <c r="AB1571" s="10">
        <v>23.813119179899999</v>
      </c>
      <c r="AC1571" s="4" t="s">
        <v>2934</v>
      </c>
      <c r="AD1571" s="4" t="s">
        <v>2934</v>
      </c>
      <c r="AE1571" s="4" t="s">
        <v>2934</v>
      </c>
      <c r="AF1571" s="4" t="s">
        <v>2934</v>
      </c>
      <c r="AG1571" s="4" t="s">
        <v>2934</v>
      </c>
      <c r="AH1571" s="4" t="s">
        <v>2934</v>
      </c>
      <c r="AI1571" s="4">
        <v>7.5420290000000003</v>
      </c>
      <c r="AJ1571" s="4">
        <v>20.496258000000001</v>
      </c>
    </row>
    <row r="1572" spans="1:36" x14ac:dyDescent="0.3">
      <c r="A1572" s="1" t="s">
        <v>1566</v>
      </c>
      <c r="B1572" s="2">
        <v>4915501</v>
      </c>
      <c r="C1572" s="3" t="s">
        <v>2935</v>
      </c>
      <c r="D1572" s="4">
        <v>1773.7273462000001</v>
      </c>
      <c r="E1572" s="3" t="s">
        <v>2925</v>
      </c>
      <c r="F1572" s="3" t="s">
        <v>2996</v>
      </c>
      <c r="G1572" s="3" t="s">
        <v>3230</v>
      </c>
      <c r="H1572" s="3" t="s">
        <v>3428</v>
      </c>
      <c r="I1572" s="3" t="s">
        <v>3550</v>
      </c>
      <c r="J1572" s="4">
        <v>14.331550999999999</v>
      </c>
      <c r="K1572" s="4">
        <v>-1.5880320000000001</v>
      </c>
      <c r="L1572" s="4">
        <v>-7.0110000000000006E-2</v>
      </c>
      <c r="M1572" s="4">
        <v>-3.8452890000000002</v>
      </c>
      <c r="N1572" s="4">
        <v>14.724518</v>
      </c>
      <c r="O1572" s="4">
        <v>16.471495000000001</v>
      </c>
      <c r="P1572" s="4">
        <v>1.7632989999999999</v>
      </c>
      <c r="Q1572" s="4">
        <v>6.419028</v>
      </c>
      <c r="R1572" s="4">
        <v>11.14124</v>
      </c>
      <c r="S1572" s="3" t="s">
        <v>5309</v>
      </c>
      <c r="T1572" s="4">
        <v>42.76</v>
      </c>
      <c r="U1572" s="4">
        <v>1773.7273462000001</v>
      </c>
      <c r="V1572" s="10">
        <v>1955.868346</v>
      </c>
      <c r="W1572" s="4">
        <v>2.0579981290926099</v>
      </c>
      <c r="X1572" s="4">
        <v>46.47</v>
      </c>
      <c r="Y1572" s="4">
        <v>32</v>
      </c>
      <c r="Z1572" s="4">
        <v>14.724518</v>
      </c>
      <c r="AA1572" s="10">
        <v>13.362500000000001</v>
      </c>
      <c r="AB1572" s="10">
        <v>14.3010033444</v>
      </c>
      <c r="AC1572" s="4">
        <v>0.94463600000000003</v>
      </c>
      <c r="AD1572" s="4">
        <v>0.91427588589289999</v>
      </c>
      <c r="AE1572" s="4">
        <v>0.93166711808250002</v>
      </c>
      <c r="AF1572" s="4">
        <v>6.419028</v>
      </c>
      <c r="AG1572" s="4">
        <v>9.0173736560627002</v>
      </c>
      <c r="AH1572" s="4">
        <v>9.6064260609037007</v>
      </c>
      <c r="AI1572" s="4">
        <v>1.7632989999999999</v>
      </c>
      <c r="AJ1572" s="4">
        <v>2.4110520000000002</v>
      </c>
    </row>
    <row r="1573" spans="1:36" x14ac:dyDescent="0.3">
      <c r="A1573" s="1" t="s">
        <v>1567</v>
      </c>
      <c r="B1573" s="2">
        <v>4914267</v>
      </c>
      <c r="C1573" s="3" t="s">
        <v>2935</v>
      </c>
      <c r="D1573" s="4">
        <v>2664.6360786499999</v>
      </c>
      <c r="E1573" s="3" t="s">
        <v>2925</v>
      </c>
      <c r="F1573" s="3" t="s">
        <v>3011</v>
      </c>
      <c r="G1573" s="3" t="s">
        <v>3012</v>
      </c>
      <c r="H1573" s="3" t="s">
        <v>3013</v>
      </c>
      <c r="I1573" s="3" t="s">
        <v>3100</v>
      </c>
      <c r="J1573" s="4">
        <v>-18.306011000000002</v>
      </c>
      <c r="K1573" s="4">
        <v>-13.412212999999999</v>
      </c>
      <c r="L1573" s="4">
        <v>-9.5036319999999996</v>
      </c>
      <c r="M1573" s="4">
        <v>-9.5974430000000002</v>
      </c>
      <c r="N1573" s="4">
        <v>20.395634000000001</v>
      </c>
      <c r="O1573" s="4">
        <v>7.4261990000000004</v>
      </c>
      <c r="P1573" s="4">
        <v>1.878714</v>
      </c>
      <c r="Q1573" s="4">
        <v>8.8164180000000005</v>
      </c>
      <c r="R1573" s="4">
        <v>9.8934859999999993</v>
      </c>
      <c r="S1573" s="3" t="s">
        <v>5310</v>
      </c>
      <c r="T1573" s="4">
        <v>104.65</v>
      </c>
      <c r="U1573" s="4">
        <v>2664.6360786499999</v>
      </c>
      <c r="V1573" s="10">
        <v>3572.9680779999999</v>
      </c>
      <c r="W1573" s="4">
        <v>4.3956043956044004</v>
      </c>
      <c r="X1573" s="4">
        <v>131.36000000000001</v>
      </c>
      <c r="Y1573" s="4">
        <v>96.185000000000002</v>
      </c>
      <c r="Z1573" s="4">
        <v>20.395634000000001</v>
      </c>
      <c r="AA1573" s="10">
        <v>16.518554764499999</v>
      </c>
      <c r="AB1573" s="10">
        <v>18.982405224000001</v>
      </c>
      <c r="AC1573" s="4">
        <v>0.94632799999999995</v>
      </c>
      <c r="AD1573" s="4">
        <v>0.93271775969479997</v>
      </c>
      <c r="AE1573" s="4">
        <v>0.95587859297050004</v>
      </c>
      <c r="AF1573" s="4">
        <v>8.8164180000000005</v>
      </c>
      <c r="AG1573" s="4">
        <v>9.1973025072075991</v>
      </c>
      <c r="AH1573" s="4">
        <v>10.238464296869401</v>
      </c>
      <c r="AI1573" s="4">
        <v>1.878714</v>
      </c>
      <c r="AJ1573" s="4">
        <v>6.4734629999999997</v>
      </c>
    </row>
    <row r="1574" spans="1:36" x14ac:dyDescent="0.3">
      <c r="A1574" s="1" t="s">
        <v>1568</v>
      </c>
      <c r="B1574" s="2">
        <v>4014818</v>
      </c>
      <c r="C1574" s="3" t="s">
        <v>2935</v>
      </c>
      <c r="D1574" s="4">
        <v>5150.4661392799999</v>
      </c>
      <c r="E1574" s="3" t="s">
        <v>2925</v>
      </c>
      <c r="F1574" s="3" t="s">
        <v>3011</v>
      </c>
      <c r="G1574" s="3" t="s">
        <v>3012</v>
      </c>
      <c r="H1574" s="3" t="s">
        <v>3013</v>
      </c>
      <c r="I1574" s="3" t="s">
        <v>3014</v>
      </c>
      <c r="J1574" s="4">
        <v>-32.946587000000001</v>
      </c>
      <c r="K1574" s="4">
        <v>-12.256989000000001</v>
      </c>
      <c r="L1574" s="4">
        <v>1.303976</v>
      </c>
      <c r="M1574" s="4">
        <v>-3.629893</v>
      </c>
      <c r="N1574" s="4">
        <v>9.9747420000000009</v>
      </c>
      <c r="O1574" s="4">
        <v>12.043202000000001</v>
      </c>
      <c r="P1574" s="4">
        <v>1.0855699999999999</v>
      </c>
      <c r="Q1574" s="4">
        <v>4.1562939999999999</v>
      </c>
      <c r="R1574" s="4">
        <v>12.044736</v>
      </c>
      <c r="S1574" s="3" t="s">
        <v>5311</v>
      </c>
      <c r="T1574" s="4">
        <v>94.78</v>
      </c>
      <c r="U1574" s="4">
        <v>5150.4661392799999</v>
      </c>
      <c r="V1574" s="10">
        <v>8000.8661389999997</v>
      </c>
      <c r="W1574" s="4">
        <v>3.2496307237813902</v>
      </c>
      <c r="X1574" s="5">
        <v>147.11000000000001</v>
      </c>
      <c r="Y1574" s="4">
        <v>91.7</v>
      </c>
      <c r="Z1574" s="4">
        <v>9.9747420000000009</v>
      </c>
      <c r="AA1574" s="10">
        <v>7.519357705</v>
      </c>
      <c r="AB1574" s="10">
        <v>7.8416447762999999</v>
      </c>
      <c r="AC1574" s="4">
        <v>0.34144200000000002</v>
      </c>
      <c r="AD1574" s="4">
        <v>0.3436444029945</v>
      </c>
      <c r="AE1574" s="4">
        <v>0.34667176660670002</v>
      </c>
      <c r="AF1574" s="4">
        <v>4.1562939999999999</v>
      </c>
      <c r="AG1574" s="4">
        <v>4.7452386027260003</v>
      </c>
      <c r="AH1574" s="4">
        <v>4.7363160584921999</v>
      </c>
      <c r="AI1574" s="4">
        <v>1.0855699999999999</v>
      </c>
      <c r="AJ1574" s="4">
        <v>1.7181500000000001</v>
      </c>
    </row>
    <row r="1575" spans="1:36" x14ac:dyDescent="0.3">
      <c r="A1575" s="1" t="s">
        <v>1569</v>
      </c>
      <c r="B1575" s="2">
        <v>10465944</v>
      </c>
      <c r="C1575" s="3" t="s">
        <v>2919</v>
      </c>
      <c r="D1575" s="4">
        <v>596.95186480999996</v>
      </c>
      <c r="E1575" s="3" t="s">
        <v>2925</v>
      </c>
      <c r="F1575" s="3" t="s">
        <v>2996</v>
      </c>
      <c r="G1575" s="3" t="s">
        <v>3230</v>
      </c>
      <c r="H1575" s="3" t="s">
        <v>3231</v>
      </c>
      <c r="I1575" s="3" t="s">
        <v>3510</v>
      </c>
      <c r="J1575" s="4">
        <v>0.93954300000000002</v>
      </c>
      <c r="K1575" s="4">
        <v>-11.781507</v>
      </c>
      <c r="L1575" s="4">
        <v>-2.3320159999999999</v>
      </c>
      <c r="M1575" s="4">
        <v>-2.7548210000000002</v>
      </c>
      <c r="N1575" s="4">
        <v>11.345271</v>
      </c>
      <c r="O1575" s="4">
        <v>63.850129000000003</v>
      </c>
      <c r="P1575" s="4">
        <v>1.2455259999999999</v>
      </c>
      <c r="Q1575" s="4">
        <v>9.9794900000000002</v>
      </c>
      <c r="R1575" s="4" t="s">
        <v>2924</v>
      </c>
      <c r="S1575" s="3" t="s">
        <v>5312</v>
      </c>
      <c r="T1575" s="4">
        <v>24.71</v>
      </c>
      <c r="U1575" s="4">
        <v>596.95186480999996</v>
      </c>
      <c r="V1575" s="10">
        <v>600.00686399999995</v>
      </c>
      <c r="W1575" s="4">
        <v>0</v>
      </c>
      <c r="X1575" s="4">
        <v>29.305</v>
      </c>
      <c r="Y1575" s="4">
        <v>19.420000000000002</v>
      </c>
      <c r="Z1575" s="4">
        <v>11.345271</v>
      </c>
      <c r="AA1575" s="10">
        <v>10.221302998900001</v>
      </c>
      <c r="AB1575" s="10">
        <v>10.1166837256</v>
      </c>
      <c r="AC1575" s="4">
        <v>3.6648800000000001</v>
      </c>
      <c r="AD1575" s="4">
        <v>3.2914186784776001</v>
      </c>
      <c r="AE1575" s="4">
        <v>3.4298699036646001</v>
      </c>
      <c r="AF1575" s="4">
        <v>9.9794900000000002</v>
      </c>
      <c r="AG1575" s="4">
        <v>8.7459075305774991</v>
      </c>
      <c r="AH1575" s="4">
        <v>8.8230244187642004</v>
      </c>
      <c r="AI1575" s="4">
        <v>1.2455259999999999</v>
      </c>
      <c r="AJ1575" s="4">
        <v>1.2455259999999999</v>
      </c>
    </row>
    <row r="1576" spans="1:36" x14ac:dyDescent="0.3">
      <c r="A1576" s="1" t="s">
        <v>2633</v>
      </c>
      <c r="B1576" s="2">
        <v>4144812</v>
      </c>
      <c r="C1576" s="3" t="s">
        <v>2935</v>
      </c>
      <c r="D1576" s="4">
        <v>10183.99321352</v>
      </c>
      <c r="E1576" s="3" t="s">
        <v>2936</v>
      </c>
      <c r="F1576" s="3" t="s">
        <v>2966</v>
      </c>
      <c r="G1576" s="3" t="s">
        <v>3082</v>
      </c>
      <c r="H1576" s="3" t="s">
        <v>3118</v>
      </c>
      <c r="I1576" s="3" t="s">
        <v>3703</v>
      </c>
      <c r="J1576" s="10">
        <v>45.649684999999998</v>
      </c>
      <c r="K1576" s="10">
        <v>4.927835</v>
      </c>
      <c r="L1576" s="10">
        <v>-3.6539190000000001</v>
      </c>
      <c r="M1576" s="10">
        <v>9.8348000000000005E-2</v>
      </c>
      <c r="N1576" s="4">
        <v>33.590758999999998</v>
      </c>
      <c r="O1576" s="4">
        <v>36.092199000000001</v>
      </c>
      <c r="P1576" s="4">
        <v>11.672018</v>
      </c>
      <c r="Q1576" s="4">
        <v>17.458624</v>
      </c>
      <c r="R1576" s="4">
        <v>41.540346999999997</v>
      </c>
      <c r="S1576" s="3" t="s">
        <v>6373</v>
      </c>
      <c r="T1576" s="4">
        <v>50.89</v>
      </c>
      <c r="U1576" s="4">
        <v>10183.99321352</v>
      </c>
      <c r="V1576" s="10">
        <v>10867.993213</v>
      </c>
      <c r="W1576" s="4">
        <v>0.98251129887993705</v>
      </c>
      <c r="X1576" s="4">
        <v>59.230699999999999</v>
      </c>
      <c r="Y1576" s="4">
        <v>33.15</v>
      </c>
      <c r="Z1576" s="4">
        <v>33.590758999999998</v>
      </c>
      <c r="AA1576" s="10">
        <v>30.425684562899999</v>
      </c>
      <c r="AB1576" s="10" t="s">
        <v>2934</v>
      </c>
      <c r="AC1576" s="4">
        <v>3.860744</v>
      </c>
      <c r="AD1576" s="4">
        <v>3.6433937358866002</v>
      </c>
      <c r="AE1576" s="4">
        <v>3.8022867364855002</v>
      </c>
      <c r="AF1576" s="4">
        <v>17.458624</v>
      </c>
      <c r="AG1576" s="4">
        <v>15.477476772377299</v>
      </c>
      <c r="AH1576" s="4">
        <v>16.670503809077498</v>
      </c>
      <c r="AI1576" s="4">
        <v>11.672018</v>
      </c>
      <c r="AJ1576" s="4" t="s">
        <v>2924</v>
      </c>
    </row>
    <row r="1577" spans="1:36" x14ac:dyDescent="0.3">
      <c r="A1577" s="1" t="s">
        <v>1571</v>
      </c>
      <c r="B1577" s="2">
        <v>10088110</v>
      </c>
      <c r="C1577" s="3" t="s">
        <v>2919</v>
      </c>
      <c r="D1577" s="4">
        <v>6251.9931422400005</v>
      </c>
      <c r="E1577" s="3" t="s">
        <v>2920</v>
      </c>
      <c r="F1577" s="3" t="s">
        <v>2921</v>
      </c>
      <c r="G1577" s="3" t="s">
        <v>2941</v>
      </c>
      <c r="H1577" s="3" t="s">
        <v>2941</v>
      </c>
      <c r="I1577" s="3" t="s">
        <v>3048</v>
      </c>
      <c r="J1577" s="4">
        <v>-43.029086999999997</v>
      </c>
      <c r="K1577" s="4">
        <v>-29.775397000000002</v>
      </c>
      <c r="L1577" s="4">
        <v>-15.097160000000001</v>
      </c>
      <c r="M1577" s="4">
        <v>-2.9612759999999998</v>
      </c>
      <c r="N1577" s="4" t="s">
        <v>2924</v>
      </c>
      <c r="O1577" s="4" t="s">
        <v>2924</v>
      </c>
      <c r="P1577" s="4">
        <v>5.6015779999999999</v>
      </c>
      <c r="Q1577" s="4" t="s">
        <v>2924</v>
      </c>
      <c r="R1577" s="4" t="s">
        <v>2924</v>
      </c>
      <c r="S1577" s="3" t="s">
        <v>5314</v>
      </c>
      <c r="T1577" s="4">
        <v>34.08</v>
      </c>
      <c r="U1577" s="4">
        <v>6251.9931422400005</v>
      </c>
      <c r="V1577" s="10">
        <v>5386.1841420000001</v>
      </c>
      <c r="W1577" s="4">
        <v>0</v>
      </c>
      <c r="X1577" s="4">
        <v>70.13</v>
      </c>
      <c r="Y1577" s="4">
        <v>32.5</v>
      </c>
      <c r="Z1577" s="4" t="s">
        <v>2924</v>
      </c>
      <c r="AA1577" s="10" t="s">
        <v>2924</v>
      </c>
      <c r="AB1577" s="10" t="s">
        <v>2924</v>
      </c>
      <c r="AC1577" s="4">
        <v>10.354402</v>
      </c>
      <c r="AD1577" s="4">
        <v>6.0994287750701996</v>
      </c>
      <c r="AE1577" s="4">
        <v>8.7586286934607003</v>
      </c>
      <c r="AF1577" s="4" t="s">
        <v>2924</v>
      </c>
      <c r="AG1577" s="4" t="s">
        <v>2924</v>
      </c>
      <c r="AH1577" s="4" t="s">
        <v>2924</v>
      </c>
      <c r="AI1577" s="4">
        <v>5.6015779999999999</v>
      </c>
      <c r="AJ1577" s="4">
        <v>5.6144980000000002</v>
      </c>
    </row>
    <row r="1578" spans="1:36" x14ac:dyDescent="0.3">
      <c r="A1578" s="1" t="s">
        <v>1572</v>
      </c>
      <c r="B1578" s="2">
        <v>5737548</v>
      </c>
      <c r="C1578" s="3" t="s">
        <v>2940</v>
      </c>
      <c r="D1578" s="4">
        <v>540.14400000000001</v>
      </c>
      <c r="E1578" s="3" t="s">
        <v>2930</v>
      </c>
      <c r="F1578" s="3" t="s">
        <v>2953</v>
      </c>
      <c r="G1578" s="3" t="s">
        <v>2954</v>
      </c>
      <c r="H1578" s="3" t="s">
        <v>2955</v>
      </c>
      <c r="I1578" s="3"/>
      <c r="J1578" s="4">
        <v>6.5199449999999999</v>
      </c>
      <c r="K1578" s="4">
        <v>-4.229533</v>
      </c>
      <c r="L1578" s="4">
        <v>-3.4948229999999998</v>
      </c>
      <c r="M1578" s="4">
        <v>-2.54216</v>
      </c>
      <c r="N1578" s="4" t="s">
        <v>2934</v>
      </c>
      <c r="O1578" s="4" t="s">
        <v>2934</v>
      </c>
      <c r="P1578" s="4" t="s">
        <v>2934</v>
      </c>
      <c r="Q1578" s="4" t="s">
        <v>2934</v>
      </c>
      <c r="R1578" s="4" t="s">
        <v>2934</v>
      </c>
      <c r="S1578" s="3" t="s">
        <v>5315</v>
      </c>
      <c r="T1578" s="4">
        <v>38.72</v>
      </c>
      <c r="U1578" s="4">
        <v>540.14400000000001</v>
      </c>
      <c r="V1578" s="10" t="s">
        <v>2934</v>
      </c>
      <c r="W1578" s="4">
        <v>3.8234194214875998</v>
      </c>
      <c r="X1578" s="4">
        <v>41.467500000000001</v>
      </c>
      <c r="Y1578" s="4">
        <v>34.24</v>
      </c>
      <c r="Z1578" s="4" t="s">
        <v>2934</v>
      </c>
      <c r="AA1578" s="10" t="s">
        <v>2934</v>
      </c>
      <c r="AB1578" s="10" t="s">
        <v>2934</v>
      </c>
      <c r="AC1578" s="4" t="s">
        <v>2934</v>
      </c>
      <c r="AD1578" s="4" t="s">
        <v>2934</v>
      </c>
      <c r="AE1578" s="4" t="s">
        <v>2934</v>
      </c>
      <c r="AF1578" s="4" t="s">
        <v>2934</v>
      </c>
      <c r="AG1578" s="4" t="s">
        <v>2934</v>
      </c>
      <c r="AH1578" s="4" t="s">
        <v>2934</v>
      </c>
      <c r="AI1578" s="4" t="s">
        <v>2934</v>
      </c>
      <c r="AJ1578" s="4" t="s">
        <v>2934</v>
      </c>
    </row>
    <row r="1579" spans="1:36" x14ac:dyDescent="0.3">
      <c r="A1579" s="1" t="s">
        <v>1573</v>
      </c>
      <c r="B1579" s="2">
        <v>4913013</v>
      </c>
      <c r="C1579" s="3" t="s">
        <v>2935</v>
      </c>
      <c r="D1579" s="4">
        <v>1301.3167670400001</v>
      </c>
      <c r="E1579" s="3" t="s">
        <v>2925</v>
      </c>
      <c r="F1579" s="3" t="s">
        <v>2996</v>
      </c>
      <c r="G1579" s="3" t="s">
        <v>3230</v>
      </c>
      <c r="H1579" s="3" t="s">
        <v>3428</v>
      </c>
      <c r="I1579" s="3" t="s">
        <v>3429</v>
      </c>
      <c r="J1579" s="4">
        <v>-63.585118000000001</v>
      </c>
      <c r="K1579" s="4">
        <v>-26.479514000000002</v>
      </c>
      <c r="L1579" s="4">
        <v>-14.095745000000001</v>
      </c>
      <c r="M1579" s="4">
        <v>-13.866667</v>
      </c>
      <c r="N1579" s="4" t="s">
        <v>2924</v>
      </c>
      <c r="O1579" s="4">
        <v>5.3923209999999999</v>
      </c>
      <c r="P1579" s="4">
        <v>1.7560709999999999</v>
      </c>
      <c r="Q1579" s="4">
        <v>6.0987549999999997</v>
      </c>
      <c r="R1579" s="4">
        <v>11.239347</v>
      </c>
      <c r="S1579" s="3" t="s">
        <v>5316</v>
      </c>
      <c r="T1579" s="4">
        <v>9.69</v>
      </c>
      <c r="U1579" s="4">
        <v>1301.3167670400001</v>
      </c>
      <c r="V1579" s="10">
        <v>3101.2167669999999</v>
      </c>
      <c r="W1579" s="4">
        <v>2.0639834881321</v>
      </c>
      <c r="X1579" s="4">
        <v>26.91</v>
      </c>
      <c r="Y1579" s="5">
        <v>9.64</v>
      </c>
      <c r="Z1579" s="4" t="s">
        <v>2924</v>
      </c>
      <c r="AA1579" s="10" t="s">
        <v>2934</v>
      </c>
      <c r="AB1579" s="10">
        <v>9.2727272726999992</v>
      </c>
      <c r="AC1579" s="4">
        <v>0.69811100000000004</v>
      </c>
      <c r="AD1579" s="4" t="s">
        <v>2934</v>
      </c>
      <c r="AE1579" s="4">
        <v>0.7118012441421</v>
      </c>
      <c r="AF1579" s="4">
        <v>6.0987549999999997</v>
      </c>
      <c r="AG1579" s="4">
        <v>7.3095926854500002</v>
      </c>
      <c r="AH1579" s="4">
        <v>7.6732022481084003</v>
      </c>
      <c r="AI1579" s="4">
        <v>1.7560709999999999</v>
      </c>
      <c r="AJ1579" s="4" t="s">
        <v>2924</v>
      </c>
    </row>
    <row r="1580" spans="1:36" x14ac:dyDescent="0.3">
      <c r="A1580" s="1" t="s">
        <v>2586</v>
      </c>
      <c r="B1580" s="2">
        <v>4313999</v>
      </c>
      <c r="C1580" s="3" t="s">
        <v>2935</v>
      </c>
      <c r="D1580" s="4">
        <v>18536.938999999998</v>
      </c>
      <c r="E1580" s="3" t="s">
        <v>2936</v>
      </c>
      <c r="F1580" s="3" t="s">
        <v>2966</v>
      </c>
      <c r="G1580" s="3" t="s">
        <v>3082</v>
      </c>
      <c r="H1580" s="3" t="s">
        <v>3118</v>
      </c>
      <c r="I1580" s="3" t="s">
        <v>3402</v>
      </c>
      <c r="J1580" s="10">
        <v>39.764879000000001</v>
      </c>
      <c r="K1580" s="10">
        <v>-9.5396610000000006</v>
      </c>
      <c r="L1580" s="10">
        <v>-1.6849289999999999</v>
      </c>
      <c r="M1580" s="10">
        <v>-3.3729550000000001</v>
      </c>
      <c r="N1580" s="4">
        <v>83.210848999999996</v>
      </c>
      <c r="O1580" s="4">
        <v>38.150821999999998</v>
      </c>
      <c r="P1580" s="4">
        <v>4.3940859999999997</v>
      </c>
      <c r="Q1580" s="4">
        <v>18.064404</v>
      </c>
      <c r="R1580" s="4">
        <v>26.376788999999999</v>
      </c>
      <c r="S1580" s="3" t="s">
        <v>6326</v>
      </c>
      <c r="T1580" s="4">
        <v>95.11</v>
      </c>
      <c r="U1580" s="4">
        <v>18536.938999999998</v>
      </c>
      <c r="V1580" s="10">
        <v>23263.339</v>
      </c>
      <c r="W1580" s="4">
        <v>0.44159394385448397</v>
      </c>
      <c r="X1580" s="4">
        <v>113.17</v>
      </c>
      <c r="Y1580" s="4">
        <v>63.03</v>
      </c>
      <c r="Z1580" s="4">
        <v>83.210848999999996</v>
      </c>
      <c r="AA1580" s="10">
        <v>21.920807596500001</v>
      </c>
      <c r="AB1580" s="10">
        <v>24.299886816800001</v>
      </c>
      <c r="AC1580" s="4">
        <v>5.6721870000000001</v>
      </c>
      <c r="AD1580" s="4">
        <v>5.2810398223373998</v>
      </c>
      <c r="AE1580" s="4">
        <v>5.5711719028928002</v>
      </c>
      <c r="AF1580" s="4">
        <v>18.064404</v>
      </c>
      <c r="AG1580" s="4">
        <v>14.414990901145901</v>
      </c>
      <c r="AH1580" s="4">
        <v>15.600770283094899</v>
      </c>
      <c r="AI1580" s="4">
        <v>4.3940859999999997</v>
      </c>
      <c r="AJ1580" s="4" t="s">
        <v>2924</v>
      </c>
    </row>
    <row r="1581" spans="1:36" x14ac:dyDescent="0.3">
      <c r="A1581" s="1" t="s">
        <v>1575</v>
      </c>
      <c r="B1581" s="2">
        <v>4810826</v>
      </c>
      <c r="C1581" s="3" t="s">
        <v>2940</v>
      </c>
      <c r="D1581" s="4">
        <v>2071.2280145200002</v>
      </c>
      <c r="E1581" s="3" t="s">
        <v>2920</v>
      </c>
      <c r="F1581" s="3" t="s">
        <v>2960</v>
      </c>
      <c r="G1581" s="3" t="s">
        <v>2961</v>
      </c>
      <c r="H1581" s="3" t="s">
        <v>2962</v>
      </c>
      <c r="I1581" s="3" t="s">
        <v>2963</v>
      </c>
      <c r="J1581" s="4">
        <v>61.812753000000001</v>
      </c>
      <c r="K1581" s="4">
        <v>2.4010669999999998</v>
      </c>
      <c r="L1581" s="4">
        <v>-10.943542000000001</v>
      </c>
      <c r="M1581" s="4">
        <v>-8.5112719999999999</v>
      </c>
      <c r="N1581" s="4">
        <v>50.587589000000001</v>
      </c>
      <c r="O1581" s="4">
        <v>61.618729000000002</v>
      </c>
      <c r="P1581" s="4">
        <v>6.2560269999999996</v>
      </c>
      <c r="Q1581" s="4">
        <v>31.832115999999999</v>
      </c>
      <c r="R1581" s="4">
        <v>85.631236000000001</v>
      </c>
      <c r="S1581" s="3" t="s">
        <v>5318</v>
      </c>
      <c r="T1581" s="4">
        <v>92.12</v>
      </c>
      <c r="U1581" s="4">
        <v>2071.2280145200002</v>
      </c>
      <c r="V1581" s="10">
        <v>1965.6650139999999</v>
      </c>
      <c r="W1581" s="4">
        <v>0.694745983499783</v>
      </c>
      <c r="X1581" s="5">
        <v>109.58</v>
      </c>
      <c r="Y1581" s="4">
        <v>52.88</v>
      </c>
      <c r="Z1581" s="4">
        <v>50.587589000000001</v>
      </c>
      <c r="AA1581" s="10">
        <v>43.994460098300003</v>
      </c>
      <c r="AB1581" s="10">
        <v>47.484536082399998</v>
      </c>
      <c r="AC1581" s="4">
        <v>9.2272180000000006</v>
      </c>
      <c r="AD1581" s="4">
        <v>8.3794295304588005</v>
      </c>
      <c r="AE1581" s="4">
        <v>8.9301445285365997</v>
      </c>
      <c r="AF1581" s="4">
        <v>31.832115999999999</v>
      </c>
      <c r="AG1581" s="4">
        <v>29.141124511328599</v>
      </c>
      <c r="AH1581" s="4">
        <v>30.3590877253786</v>
      </c>
      <c r="AI1581" s="4">
        <v>6.2560269999999996</v>
      </c>
      <c r="AJ1581" s="4">
        <v>9.0910890000000002</v>
      </c>
    </row>
    <row r="1582" spans="1:36" x14ac:dyDescent="0.3">
      <c r="A1582" s="1" t="s">
        <v>1576</v>
      </c>
      <c r="B1582" s="2">
        <v>4861263</v>
      </c>
      <c r="C1582" s="3" t="s">
        <v>2935</v>
      </c>
      <c r="D1582" s="4">
        <v>2966.1445915999998</v>
      </c>
      <c r="E1582" s="3" t="s">
        <v>2930</v>
      </c>
      <c r="F1582" s="3" t="s">
        <v>2957</v>
      </c>
      <c r="G1582" s="3" t="s">
        <v>2957</v>
      </c>
      <c r="H1582" s="3" t="s">
        <v>3113</v>
      </c>
      <c r="I1582" s="3" t="s">
        <v>3125</v>
      </c>
      <c r="J1582" s="4">
        <v>142.640187</v>
      </c>
      <c r="K1582" s="4">
        <v>126.499455</v>
      </c>
      <c r="L1582" s="4">
        <v>-10.820095</v>
      </c>
      <c r="M1582" s="4">
        <v>-0.88284399999999996</v>
      </c>
      <c r="N1582" s="4" t="s">
        <v>2924</v>
      </c>
      <c r="O1582" s="4" t="s">
        <v>2924</v>
      </c>
      <c r="P1582" s="4">
        <v>5</v>
      </c>
      <c r="Q1582" s="4" t="s">
        <v>2924</v>
      </c>
      <c r="R1582" s="4">
        <v>147.40471099999999</v>
      </c>
      <c r="S1582" s="3" t="s">
        <v>5319</v>
      </c>
      <c r="T1582" s="4">
        <v>41.54</v>
      </c>
      <c r="U1582" s="4">
        <v>2966.1445915999998</v>
      </c>
      <c r="V1582" s="10">
        <v>2725.1445910000002</v>
      </c>
      <c r="W1582" s="4">
        <v>0</v>
      </c>
      <c r="X1582" s="4">
        <v>53.85</v>
      </c>
      <c r="Y1582" s="4">
        <v>14.03</v>
      </c>
      <c r="Z1582" s="4" t="s">
        <v>2924</v>
      </c>
      <c r="AA1582" s="10" t="s">
        <v>2924</v>
      </c>
      <c r="AB1582" s="10" t="s">
        <v>2924</v>
      </c>
      <c r="AC1582" s="4">
        <v>5.5332889999999999</v>
      </c>
      <c r="AD1582" s="4">
        <v>4.3007095257634003</v>
      </c>
      <c r="AE1582" s="4">
        <v>5.2116408511295997</v>
      </c>
      <c r="AF1582" s="4" t="s">
        <v>2924</v>
      </c>
      <c r="AG1582" s="4" t="s">
        <v>2924</v>
      </c>
      <c r="AH1582" s="4" t="s">
        <v>2924</v>
      </c>
      <c r="AI1582" s="4">
        <v>5</v>
      </c>
      <c r="AJ1582" s="4">
        <v>5.3120200000000004</v>
      </c>
    </row>
    <row r="1583" spans="1:36" x14ac:dyDescent="0.3">
      <c r="A1583" s="1" t="s">
        <v>1577</v>
      </c>
      <c r="B1583" s="2">
        <v>4213397</v>
      </c>
      <c r="C1583" s="3" t="s">
        <v>2935</v>
      </c>
      <c r="D1583" s="4">
        <v>1850.1367554000001</v>
      </c>
      <c r="E1583" s="3" t="s">
        <v>2930</v>
      </c>
      <c r="F1583" s="3" t="s">
        <v>2953</v>
      </c>
      <c r="G1583" s="3" t="s">
        <v>3101</v>
      </c>
      <c r="H1583" s="3" t="s">
        <v>3101</v>
      </c>
      <c r="I1583" s="3" t="s">
        <v>3041</v>
      </c>
      <c r="J1583" s="4">
        <v>90.069283999999996</v>
      </c>
      <c r="K1583" s="4">
        <v>47.227190999999998</v>
      </c>
      <c r="L1583" s="4">
        <v>8.9344809999999999</v>
      </c>
      <c r="M1583" s="4">
        <v>-0.60386499999999999</v>
      </c>
      <c r="N1583" s="4">
        <v>35.782609000000001</v>
      </c>
      <c r="O1583" s="4" t="s">
        <v>2924</v>
      </c>
      <c r="P1583" s="4">
        <v>1.3777520000000001</v>
      </c>
      <c r="Q1583" s="4">
        <v>6.3774509999999998</v>
      </c>
      <c r="R1583" s="4">
        <v>0.80777900000000002</v>
      </c>
      <c r="S1583" s="3" t="s">
        <v>5320</v>
      </c>
      <c r="T1583" s="4">
        <v>16.46</v>
      </c>
      <c r="U1583" s="4">
        <v>1850.1367554000001</v>
      </c>
      <c r="V1583" s="10">
        <v>865.33075499999995</v>
      </c>
      <c r="W1583" s="4">
        <v>0</v>
      </c>
      <c r="X1583" s="4">
        <v>18.75</v>
      </c>
      <c r="Y1583" s="4">
        <v>7.48</v>
      </c>
      <c r="Z1583" s="4">
        <v>35.782609000000001</v>
      </c>
      <c r="AA1583" s="10">
        <v>24.6776611694</v>
      </c>
      <c r="AB1583" s="10">
        <v>35.520835581199997</v>
      </c>
      <c r="AC1583" s="4">
        <v>0.78101100000000001</v>
      </c>
      <c r="AD1583" s="4">
        <v>0.97327820910579999</v>
      </c>
      <c r="AE1583" s="4">
        <v>1.1151561121186</v>
      </c>
      <c r="AF1583" s="4">
        <v>6.3774509999999998</v>
      </c>
      <c r="AG1583" s="4">
        <v>6.2366180540540999</v>
      </c>
      <c r="AH1583" s="4">
        <v>7.0352093902439004</v>
      </c>
      <c r="AI1583" s="4">
        <v>1.3777520000000001</v>
      </c>
      <c r="AJ1583" s="4">
        <v>1.5453950000000001</v>
      </c>
    </row>
    <row r="1584" spans="1:36" x14ac:dyDescent="0.3">
      <c r="A1584" s="1" t="s">
        <v>1578</v>
      </c>
      <c r="B1584" s="2">
        <v>4211977</v>
      </c>
      <c r="C1584" s="3" t="s">
        <v>2919</v>
      </c>
      <c r="D1584" s="4">
        <v>529.27016674000004</v>
      </c>
      <c r="E1584" s="3" t="s">
        <v>2930</v>
      </c>
      <c r="F1584" s="3" t="s">
        <v>2953</v>
      </c>
      <c r="G1584" s="3" t="s">
        <v>3101</v>
      </c>
      <c r="H1584" s="3" t="s">
        <v>3101</v>
      </c>
      <c r="I1584" s="3" t="s">
        <v>3552</v>
      </c>
      <c r="J1584" s="4">
        <v>27.077318000000002</v>
      </c>
      <c r="K1584" s="4">
        <v>-34.093178000000002</v>
      </c>
      <c r="L1584" s="4">
        <v>-7.8622940000000003</v>
      </c>
      <c r="M1584" s="4">
        <v>-0.47738700000000001</v>
      </c>
      <c r="N1584" s="4" t="s">
        <v>2924</v>
      </c>
      <c r="O1584" s="4">
        <v>9.3375769999999996</v>
      </c>
      <c r="P1584" s="4">
        <v>5.6144579999999999</v>
      </c>
      <c r="Q1584" s="4">
        <v>19.595396999999998</v>
      </c>
      <c r="R1584" s="4">
        <v>12.253825000000001</v>
      </c>
      <c r="S1584" s="3" t="s">
        <v>5321</v>
      </c>
      <c r="T1584" s="4">
        <v>39.61</v>
      </c>
      <c r="U1584" s="4">
        <v>529.27016674000004</v>
      </c>
      <c r="V1584" s="10">
        <v>981.35216600000001</v>
      </c>
      <c r="W1584" s="4">
        <v>0</v>
      </c>
      <c r="X1584" s="4">
        <v>62.49</v>
      </c>
      <c r="Y1584" s="4">
        <v>24.55</v>
      </c>
      <c r="Z1584" s="4" t="s">
        <v>2924</v>
      </c>
      <c r="AA1584" s="10">
        <v>10.586663102999999</v>
      </c>
      <c r="AB1584" s="10">
        <v>14.8954572803</v>
      </c>
      <c r="AC1584" s="4">
        <v>1.269455</v>
      </c>
      <c r="AD1584" s="4">
        <v>0.96753871255470003</v>
      </c>
      <c r="AE1584" s="4">
        <v>1.1201160644732</v>
      </c>
      <c r="AF1584" s="4">
        <v>19.595396999999998</v>
      </c>
      <c r="AG1584" s="4">
        <v>8.7319010739676006</v>
      </c>
      <c r="AH1584" s="4">
        <v>10.476024395146601</v>
      </c>
      <c r="AI1584" s="4">
        <v>5.6144579999999999</v>
      </c>
      <c r="AJ1584" s="4" t="s">
        <v>2924</v>
      </c>
    </row>
    <row r="1585" spans="1:36" x14ac:dyDescent="0.3">
      <c r="A1585" s="1" t="s">
        <v>1579</v>
      </c>
      <c r="B1585" s="2">
        <v>4054537</v>
      </c>
      <c r="C1585" s="3" t="s">
        <v>2935</v>
      </c>
      <c r="D1585" s="4">
        <v>37306.545638399999</v>
      </c>
      <c r="E1585" s="3" t="s">
        <v>2925</v>
      </c>
      <c r="F1585" s="3" t="s">
        <v>2996</v>
      </c>
      <c r="G1585" s="3" t="s">
        <v>3230</v>
      </c>
      <c r="H1585" s="3" t="s">
        <v>3231</v>
      </c>
      <c r="I1585" s="3" t="s">
        <v>3232</v>
      </c>
      <c r="J1585" s="4">
        <v>-6.3356399999999997</v>
      </c>
      <c r="K1585" s="4">
        <v>-24.210989000000001</v>
      </c>
      <c r="L1585" s="4">
        <v>-17.921893000000001</v>
      </c>
      <c r="M1585" s="4">
        <v>-10.564156000000001</v>
      </c>
      <c r="N1585" s="4">
        <v>9.6491963661775006</v>
      </c>
      <c r="O1585" s="4">
        <v>9.8699949133089397</v>
      </c>
      <c r="P1585" s="4" t="s">
        <v>2934</v>
      </c>
      <c r="Q1585" s="4" t="s">
        <v>2934</v>
      </c>
      <c r="R1585" s="4" t="s">
        <v>2934</v>
      </c>
      <c r="S1585" s="3" t="s">
        <v>5322</v>
      </c>
      <c r="T1585" s="4">
        <v>138.08000000000001</v>
      </c>
      <c r="U1585" s="4">
        <v>37306.545638399999</v>
      </c>
      <c r="V1585" s="10">
        <v>33568.611638000002</v>
      </c>
      <c r="W1585" s="4">
        <v>1.44843568945539</v>
      </c>
      <c r="X1585" s="5">
        <v>193.8</v>
      </c>
      <c r="Y1585" s="4">
        <v>135.21</v>
      </c>
      <c r="Z1585" s="4" t="s">
        <v>2934</v>
      </c>
      <c r="AA1585" s="10">
        <v>10.676464766400001</v>
      </c>
      <c r="AB1585" s="10">
        <v>10.676464766400001</v>
      </c>
      <c r="AC1585" s="4" t="s">
        <v>2934</v>
      </c>
      <c r="AD1585" s="4">
        <v>0.90352390265869997</v>
      </c>
      <c r="AE1585" s="4">
        <v>0.90352390265869997</v>
      </c>
      <c r="AF1585" s="4" t="s">
        <v>2934</v>
      </c>
      <c r="AG1585" s="4">
        <v>6.5627703791650998</v>
      </c>
      <c r="AH1585" s="4">
        <v>6.5627703791650998</v>
      </c>
      <c r="AI1585" s="4" t="s">
        <v>2934</v>
      </c>
      <c r="AJ1585" s="4" t="s">
        <v>2934</v>
      </c>
    </row>
    <row r="1586" spans="1:36" x14ac:dyDescent="0.3">
      <c r="A1586" s="1" t="s">
        <v>1580</v>
      </c>
      <c r="B1586" s="2">
        <v>4021939</v>
      </c>
      <c r="C1586" s="3" t="s">
        <v>2935</v>
      </c>
      <c r="D1586" s="4">
        <v>22381.394358400001</v>
      </c>
      <c r="E1586" s="3" t="s">
        <v>2936</v>
      </c>
      <c r="F1586" s="3" t="s">
        <v>2937</v>
      </c>
      <c r="G1586" s="3" t="s">
        <v>2943</v>
      </c>
      <c r="H1586" s="3" t="s">
        <v>2943</v>
      </c>
      <c r="I1586" s="3" t="s">
        <v>2950</v>
      </c>
      <c r="J1586" s="4">
        <v>41.514066</v>
      </c>
      <c r="K1586" s="4">
        <v>2.5696279999999998</v>
      </c>
      <c r="L1586" s="4">
        <v>0.46853800000000001</v>
      </c>
      <c r="M1586" s="4">
        <v>-5.4507149999999998</v>
      </c>
      <c r="N1586" s="4">
        <v>29.855540999999999</v>
      </c>
      <c r="O1586" s="4">
        <v>32.345551999999998</v>
      </c>
      <c r="P1586" s="4">
        <v>29.690467999999999</v>
      </c>
      <c r="Q1586" s="4">
        <v>20.054243</v>
      </c>
      <c r="R1586" s="4">
        <v>37.970281999999997</v>
      </c>
      <c r="S1586" s="3" t="s">
        <v>5323</v>
      </c>
      <c r="T1586" s="4">
        <v>628.28</v>
      </c>
      <c r="U1586" s="4">
        <v>22381.394358400001</v>
      </c>
      <c r="V1586" s="10">
        <v>23548.694358000001</v>
      </c>
      <c r="W1586" s="4">
        <v>0.73215763672248002</v>
      </c>
      <c r="X1586" s="4">
        <v>682.5</v>
      </c>
      <c r="Y1586" s="4">
        <v>412.09</v>
      </c>
      <c r="Z1586" s="4">
        <v>29.855540999999999</v>
      </c>
      <c r="AA1586" s="10">
        <v>27.6130620138</v>
      </c>
      <c r="AB1586" s="10">
        <v>29.772084429700001</v>
      </c>
      <c r="AC1586" s="4">
        <v>4.5715859999999999</v>
      </c>
      <c r="AD1586" s="4">
        <v>4.2900676381691998</v>
      </c>
      <c r="AE1586" s="4">
        <v>4.5099888755675002</v>
      </c>
      <c r="AF1586" s="4">
        <v>20.054243</v>
      </c>
      <c r="AG1586" s="4">
        <v>20.139282928227701</v>
      </c>
      <c r="AH1586" s="4">
        <v>21.758066213623501</v>
      </c>
      <c r="AI1586" s="4">
        <v>29.690467999999999</v>
      </c>
      <c r="AJ1586" s="4">
        <v>41.916072</v>
      </c>
    </row>
    <row r="1587" spans="1:36" x14ac:dyDescent="0.3">
      <c r="A1587" s="1" t="s">
        <v>1581</v>
      </c>
      <c r="B1587" s="2">
        <v>5317362</v>
      </c>
      <c r="C1587" s="3" t="s">
        <v>2919</v>
      </c>
      <c r="D1587" s="4">
        <v>897.35410595999997</v>
      </c>
      <c r="E1587" s="3" t="s">
        <v>2920</v>
      </c>
      <c r="F1587" s="3" t="s">
        <v>2921</v>
      </c>
      <c r="G1587" s="3" t="s">
        <v>2941</v>
      </c>
      <c r="H1587" s="3" t="s">
        <v>2941</v>
      </c>
      <c r="I1587" s="3" t="s">
        <v>3246</v>
      </c>
      <c r="J1587" s="4">
        <v>101.419753</v>
      </c>
      <c r="K1587" s="4">
        <v>45.734703000000003</v>
      </c>
      <c r="L1587" s="4">
        <v>-3.7746979999999999</v>
      </c>
      <c r="M1587" s="4">
        <v>5.3600260000000004</v>
      </c>
      <c r="N1587" s="4" t="s">
        <v>2924</v>
      </c>
      <c r="O1587" s="4" t="s">
        <v>2924</v>
      </c>
      <c r="P1587" s="4">
        <v>4.1683700000000004</v>
      </c>
      <c r="Q1587" s="4" t="s">
        <v>2924</v>
      </c>
      <c r="R1587" s="4" t="s">
        <v>2924</v>
      </c>
      <c r="S1587" s="3" t="s">
        <v>5324</v>
      </c>
      <c r="T1587" s="4">
        <v>32.630000000000003</v>
      </c>
      <c r="U1587" s="4">
        <v>897.35410595999997</v>
      </c>
      <c r="V1587" s="10">
        <v>681.82510500000001</v>
      </c>
      <c r="W1587" s="4">
        <v>0</v>
      </c>
      <c r="X1587" s="4">
        <v>38.93</v>
      </c>
      <c r="Y1587" s="4">
        <v>14.42</v>
      </c>
      <c r="Z1587" s="4" t="s">
        <v>2924</v>
      </c>
      <c r="AA1587" s="10" t="s">
        <v>2924</v>
      </c>
      <c r="AB1587" s="10" t="s">
        <v>2924</v>
      </c>
      <c r="AC1587" s="4" t="s">
        <v>2934</v>
      </c>
      <c r="AD1587" s="4">
        <v>102.2732543837281</v>
      </c>
      <c r="AE1587" s="4" t="s">
        <v>2934</v>
      </c>
      <c r="AF1587" s="4" t="s">
        <v>2924</v>
      </c>
      <c r="AG1587" s="4" t="s">
        <v>2924</v>
      </c>
      <c r="AH1587" s="4" t="s">
        <v>2924</v>
      </c>
      <c r="AI1587" s="4">
        <v>4.1683700000000004</v>
      </c>
      <c r="AJ1587" s="4">
        <v>4.1683700000000004</v>
      </c>
    </row>
    <row r="1588" spans="1:36" x14ac:dyDescent="0.3">
      <c r="A1588" s="1" t="s">
        <v>1582</v>
      </c>
      <c r="B1588" s="2">
        <v>6617441</v>
      </c>
      <c r="C1588" s="3" t="s">
        <v>2919</v>
      </c>
      <c r="D1588" s="4">
        <v>8719.8150058200008</v>
      </c>
      <c r="E1588" s="3" t="s">
        <v>2936</v>
      </c>
      <c r="F1588" s="3" t="s">
        <v>2937</v>
      </c>
      <c r="G1588" s="3" t="s">
        <v>2951</v>
      </c>
      <c r="H1588" s="3" t="s">
        <v>2951</v>
      </c>
      <c r="I1588" s="3" t="s">
        <v>3290</v>
      </c>
      <c r="J1588" s="4">
        <v>71.146860000000004</v>
      </c>
      <c r="K1588" s="4">
        <v>16.085885000000001</v>
      </c>
      <c r="L1588" s="4">
        <v>-5.6636160000000002</v>
      </c>
      <c r="M1588" s="4">
        <v>-3.256087</v>
      </c>
      <c r="N1588" s="4">
        <v>44.627876000000001</v>
      </c>
      <c r="O1588" s="4">
        <v>32.238514000000002</v>
      </c>
      <c r="P1588" s="4">
        <v>3.523504</v>
      </c>
      <c r="Q1588" s="4">
        <v>22.136327999999999</v>
      </c>
      <c r="R1588" s="4">
        <v>31.667923999999999</v>
      </c>
      <c r="S1588" s="3" t="s">
        <v>5325</v>
      </c>
      <c r="T1588" s="4">
        <v>32.979999999999997</v>
      </c>
      <c r="U1588" s="4">
        <v>8719.8150058200008</v>
      </c>
      <c r="V1588" s="10">
        <v>8981.8150050000004</v>
      </c>
      <c r="W1588" s="4">
        <v>0</v>
      </c>
      <c r="X1588" s="4">
        <v>37.99</v>
      </c>
      <c r="Y1588" s="4">
        <v>18.600000000000001</v>
      </c>
      <c r="Z1588" s="4">
        <v>44.627876000000001</v>
      </c>
      <c r="AA1588" s="10">
        <v>31.818620356899999</v>
      </c>
      <c r="AB1588" s="10">
        <v>36.284422342699997</v>
      </c>
      <c r="AC1588" s="4">
        <v>2.8253590000000002</v>
      </c>
      <c r="AD1588" s="4">
        <v>2.6832149750855998</v>
      </c>
      <c r="AE1588" s="4">
        <v>2.8126631159784998</v>
      </c>
      <c r="AF1588" s="4">
        <v>22.136327999999999</v>
      </c>
      <c r="AG1588" s="4">
        <v>20.436611195589101</v>
      </c>
      <c r="AH1588" s="4">
        <v>22.7639681313089</v>
      </c>
      <c r="AI1588" s="4">
        <v>3.523504</v>
      </c>
      <c r="AJ1588" s="4">
        <v>7.9393359999999999</v>
      </c>
    </row>
    <row r="1589" spans="1:36" x14ac:dyDescent="0.3">
      <c r="A1589" s="1" t="s">
        <v>1583</v>
      </c>
      <c r="B1589" s="2">
        <v>3002455</v>
      </c>
      <c r="C1589" s="3" t="s">
        <v>2935</v>
      </c>
      <c r="D1589" s="4">
        <v>6899.0913467299997</v>
      </c>
      <c r="E1589" s="3" t="s">
        <v>2925</v>
      </c>
      <c r="F1589" s="3" t="s">
        <v>2996</v>
      </c>
      <c r="G1589" s="3" t="s">
        <v>3120</v>
      </c>
      <c r="H1589" s="3" t="s">
        <v>3121</v>
      </c>
      <c r="I1589" s="3" t="s">
        <v>3305</v>
      </c>
      <c r="J1589" s="4">
        <v>5.8429700000000002</v>
      </c>
      <c r="K1589" s="4">
        <v>-13.740079</v>
      </c>
      <c r="L1589" s="4">
        <v>10.063291</v>
      </c>
      <c r="M1589" s="4">
        <v>0.520231</v>
      </c>
      <c r="N1589" s="4">
        <v>45.883904999999999</v>
      </c>
      <c r="O1589" s="4">
        <v>10.943989999999999</v>
      </c>
      <c r="P1589" s="4">
        <v>3.6835420000000001</v>
      </c>
      <c r="Q1589" s="4">
        <v>7.4333080000000002</v>
      </c>
      <c r="R1589" s="4">
        <v>13.390693000000001</v>
      </c>
      <c r="S1589" s="3" t="s">
        <v>5326</v>
      </c>
      <c r="T1589" s="4">
        <v>17.39</v>
      </c>
      <c r="U1589" s="4">
        <v>6899.0913467299997</v>
      </c>
      <c r="V1589" s="10">
        <v>8573.3913460000003</v>
      </c>
      <c r="W1589" s="4">
        <v>2.9902242668200101</v>
      </c>
      <c r="X1589" s="4">
        <v>24.34</v>
      </c>
      <c r="Y1589" s="4">
        <v>14.87</v>
      </c>
      <c r="Z1589" s="4">
        <v>45.883904999999999</v>
      </c>
      <c r="AA1589" s="10">
        <v>12.7138470536</v>
      </c>
      <c r="AB1589" s="10">
        <v>14.1417755694</v>
      </c>
      <c r="AC1589" s="4">
        <v>1.3922589999999999</v>
      </c>
      <c r="AD1589" s="4">
        <v>1.3237352082855001</v>
      </c>
      <c r="AE1589" s="4">
        <v>1.3735739982752999</v>
      </c>
      <c r="AF1589" s="4">
        <v>7.4333080000000002</v>
      </c>
      <c r="AG1589" s="4">
        <v>9.7789199765443993</v>
      </c>
      <c r="AH1589" s="4">
        <v>10.4268755609754</v>
      </c>
      <c r="AI1589" s="4">
        <v>3.6835420000000001</v>
      </c>
      <c r="AJ1589" s="4">
        <v>4.9501850000000003</v>
      </c>
    </row>
    <row r="1590" spans="1:36" x14ac:dyDescent="0.3">
      <c r="A1590" s="1" t="s">
        <v>1584</v>
      </c>
      <c r="B1590" s="2">
        <v>4398514</v>
      </c>
      <c r="C1590" s="3" t="s">
        <v>2919</v>
      </c>
      <c r="D1590" s="4">
        <v>2144.4301055999999</v>
      </c>
      <c r="E1590" s="3" t="s">
        <v>2925</v>
      </c>
      <c r="F1590" s="3" t="s">
        <v>2996</v>
      </c>
      <c r="G1590" s="3" t="s">
        <v>3230</v>
      </c>
      <c r="H1590" s="3" t="s">
        <v>3231</v>
      </c>
      <c r="I1590" s="3" t="s">
        <v>3391</v>
      </c>
      <c r="J1590" s="4">
        <v>-30.992736000000001</v>
      </c>
      <c r="K1590" s="4">
        <v>-23.180592999999998</v>
      </c>
      <c r="L1590" s="4">
        <v>-10.403772999999999</v>
      </c>
      <c r="M1590" s="4">
        <v>-8.6629950000000004</v>
      </c>
      <c r="N1590" s="4">
        <v>10.909091</v>
      </c>
      <c r="O1590" s="4" t="s">
        <v>2924</v>
      </c>
      <c r="P1590" s="4">
        <v>1.0738510000000001</v>
      </c>
      <c r="Q1590" s="4">
        <v>14.691158</v>
      </c>
      <c r="R1590" s="4" t="s">
        <v>2924</v>
      </c>
      <c r="S1590" s="3" t="s">
        <v>5327</v>
      </c>
      <c r="T1590" s="4">
        <v>91.2</v>
      </c>
      <c r="U1590" s="4">
        <v>2144.4301055999999</v>
      </c>
      <c r="V1590" s="10">
        <v>3636.1351049999998</v>
      </c>
      <c r="W1590" s="4">
        <v>0</v>
      </c>
      <c r="X1590" s="4">
        <v>136.88999999999999</v>
      </c>
      <c r="Y1590" s="4">
        <v>84</v>
      </c>
      <c r="Z1590" s="4">
        <v>10.909091</v>
      </c>
      <c r="AA1590" s="10">
        <v>9.2005044135999992</v>
      </c>
      <c r="AB1590" s="10">
        <v>10.7189072356</v>
      </c>
      <c r="AC1590" s="4">
        <v>1.613467</v>
      </c>
      <c r="AD1590" s="4">
        <v>1.3884341110923</v>
      </c>
      <c r="AE1590" s="4">
        <v>1.5879392863055</v>
      </c>
      <c r="AF1590" s="4">
        <v>14.691158</v>
      </c>
      <c r="AG1590" s="4">
        <v>9.7903476171244002</v>
      </c>
      <c r="AH1590" s="4">
        <v>13.008970400075</v>
      </c>
      <c r="AI1590" s="4">
        <v>1.0738510000000001</v>
      </c>
      <c r="AJ1590" s="4">
        <v>1.0803510000000001</v>
      </c>
    </row>
    <row r="1591" spans="1:36" x14ac:dyDescent="0.3">
      <c r="A1591" s="1" t="s">
        <v>1585</v>
      </c>
      <c r="B1591" s="2">
        <v>21825918</v>
      </c>
      <c r="C1591" s="3" t="s">
        <v>2919</v>
      </c>
      <c r="D1591" s="4">
        <v>23501.16323504</v>
      </c>
      <c r="E1591" s="3" t="s">
        <v>2925</v>
      </c>
      <c r="F1591" s="3" t="s">
        <v>3011</v>
      </c>
      <c r="G1591" s="3" t="s">
        <v>3443</v>
      </c>
      <c r="H1591" s="3" t="s">
        <v>3444</v>
      </c>
      <c r="I1591" s="3" t="s">
        <v>3553</v>
      </c>
      <c r="J1591" s="4">
        <v>-29.036145000000001</v>
      </c>
      <c r="K1591" s="4">
        <v>9.3779020000000006</v>
      </c>
      <c r="L1591" s="4">
        <v>3.4240560000000002</v>
      </c>
      <c r="M1591" s="4">
        <v>6.1261260000000002</v>
      </c>
      <c r="N1591" s="4">
        <v>17.24709</v>
      </c>
      <c r="O1591" s="4">
        <v>9.7886410000000001</v>
      </c>
      <c r="P1591" s="4">
        <v>2.4764599999999999</v>
      </c>
      <c r="Q1591" s="4">
        <v>7.6488769999999997</v>
      </c>
      <c r="R1591" s="4">
        <v>5.3918429999999997</v>
      </c>
      <c r="S1591" s="3" t="s">
        <v>5328</v>
      </c>
      <c r="T1591" s="4">
        <v>23.56</v>
      </c>
      <c r="U1591" s="4">
        <v>23501.16323504</v>
      </c>
      <c r="V1591" s="10">
        <v>10612.061804999999</v>
      </c>
      <c r="W1591" s="4">
        <v>0</v>
      </c>
      <c r="X1591" s="4">
        <v>46.44</v>
      </c>
      <c r="Y1591" s="4">
        <v>17.440000000000001</v>
      </c>
      <c r="Z1591" s="4">
        <v>17.24709</v>
      </c>
      <c r="AA1591" s="10">
        <v>20.145807373645201</v>
      </c>
      <c r="AB1591" s="10">
        <v>20.030286850678401</v>
      </c>
      <c r="AC1591" s="4">
        <v>0.52451499999999995</v>
      </c>
      <c r="AD1591" s="4">
        <v>0.41934642164899999</v>
      </c>
      <c r="AE1591" s="4">
        <v>0.52939180199439995</v>
      </c>
      <c r="AF1591" s="4">
        <v>7.6488769999999997</v>
      </c>
      <c r="AG1591" s="4">
        <v>5.0787643591201999</v>
      </c>
      <c r="AH1591" s="4">
        <v>8.7507994657409007</v>
      </c>
      <c r="AI1591" s="4">
        <v>2.4764599999999999</v>
      </c>
      <c r="AJ1591" s="4">
        <v>2.511002</v>
      </c>
    </row>
    <row r="1592" spans="1:36" x14ac:dyDescent="0.3">
      <c r="A1592" s="1" t="s">
        <v>1586</v>
      </c>
      <c r="B1592" s="2">
        <v>5721089</v>
      </c>
      <c r="C1592" s="3" t="s">
        <v>2935</v>
      </c>
      <c r="D1592" s="4">
        <v>1966.85627232</v>
      </c>
      <c r="E1592" s="3" t="s">
        <v>2930</v>
      </c>
      <c r="F1592" s="3" t="s">
        <v>2953</v>
      </c>
      <c r="G1592" s="3" t="s">
        <v>2954</v>
      </c>
      <c r="H1592" s="3" t="s">
        <v>2955</v>
      </c>
      <c r="I1592" s="3" t="s">
        <v>3001</v>
      </c>
      <c r="J1592" s="4">
        <v>9.0909089999999999</v>
      </c>
      <c r="K1592" s="4">
        <v>0.14388500000000001</v>
      </c>
      <c r="L1592" s="4">
        <v>-2.9288699999999999</v>
      </c>
      <c r="M1592" s="4">
        <v>-2.5210080000000001</v>
      </c>
      <c r="N1592" s="4">
        <v>5.6083800000000004</v>
      </c>
      <c r="O1592" s="4" t="s">
        <v>2934</v>
      </c>
      <c r="P1592" s="4">
        <v>0.99173599999999995</v>
      </c>
      <c r="Q1592" s="4" t="s">
        <v>2934</v>
      </c>
      <c r="R1592" s="4" t="s">
        <v>2934</v>
      </c>
      <c r="S1592" s="3" t="s">
        <v>5329</v>
      </c>
      <c r="T1592" s="5">
        <v>6.96</v>
      </c>
      <c r="U1592" s="4">
        <v>1966.85627232</v>
      </c>
      <c r="V1592" s="10">
        <v>1987.239362</v>
      </c>
      <c r="W1592" s="4">
        <v>10.3448275862069</v>
      </c>
      <c r="X1592" s="4">
        <v>7.49</v>
      </c>
      <c r="Y1592" s="5">
        <v>6.26</v>
      </c>
      <c r="Z1592" s="4">
        <v>5.6083800000000004</v>
      </c>
      <c r="AA1592" s="10" t="s">
        <v>2934</v>
      </c>
      <c r="AB1592" s="10" t="s">
        <v>2934</v>
      </c>
      <c r="AC1592" s="4">
        <v>72.237255000000005</v>
      </c>
      <c r="AD1592" s="4" t="s">
        <v>2934</v>
      </c>
      <c r="AE1592" s="4" t="s">
        <v>2934</v>
      </c>
      <c r="AF1592" s="4" t="s">
        <v>2934</v>
      </c>
      <c r="AG1592" s="4" t="s">
        <v>2934</v>
      </c>
      <c r="AH1592" s="4" t="s">
        <v>2934</v>
      </c>
      <c r="AI1592" s="4">
        <v>0.99173599999999995</v>
      </c>
      <c r="AJ1592" s="4">
        <v>0.99173599999999995</v>
      </c>
    </row>
    <row r="1593" spans="1:36" x14ac:dyDescent="0.3">
      <c r="A1593" s="1" t="s">
        <v>1587</v>
      </c>
      <c r="B1593" s="2">
        <v>4571302</v>
      </c>
      <c r="C1593" s="3" t="s">
        <v>2919</v>
      </c>
      <c r="D1593" s="4">
        <v>11055.1264102</v>
      </c>
      <c r="E1593" s="3" t="s">
        <v>3102</v>
      </c>
      <c r="F1593" s="3" t="s">
        <v>3103</v>
      </c>
      <c r="G1593" s="3" t="s">
        <v>3292</v>
      </c>
      <c r="H1593" s="3" t="s">
        <v>3293</v>
      </c>
      <c r="I1593" s="3" t="s">
        <v>3105</v>
      </c>
      <c r="J1593" s="4">
        <v>-1.2235529999999999</v>
      </c>
      <c r="K1593" s="4">
        <v>28.481432000000002</v>
      </c>
      <c r="L1593" s="4">
        <v>-11.489265</v>
      </c>
      <c r="M1593" s="4">
        <v>-5.9237679999999999</v>
      </c>
      <c r="N1593" s="4">
        <v>14.269932000000001</v>
      </c>
      <c r="O1593" s="4" t="s">
        <v>2924</v>
      </c>
      <c r="P1593" s="4">
        <v>1.162895</v>
      </c>
      <c r="Q1593" s="4">
        <v>9.5976420000000005</v>
      </c>
      <c r="R1593" s="4">
        <v>243.14026699999999</v>
      </c>
      <c r="S1593" s="3" t="s">
        <v>5330</v>
      </c>
      <c r="T1593" s="4">
        <v>77.5</v>
      </c>
      <c r="U1593" s="4">
        <v>11055.1264102</v>
      </c>
      <c r="V1593" s="10">
        <v>14953.126410000001</v>
      </c>
      <c r="W1593" s="4">
        <v>0</v>
      </c>
      <c r="X1593" s="5">
        <v>101.5</v>
      </c>
      <c r="Y1593" s="4">
        <v>46.46</v>
      </c>
      <c r="Z1593" s="4">
        <v>14.269932000000001</v>
      </c>
      <c r="AA1593" s="10">
        <v>10.3957075788</v>
      </c>
      <c r="AB1593" s="10">
        <v>11.272727272699999</v>
      </c>
      <c r="AC1593" s="4">
        <v>14.908401</v>
      </c>
      <c r="AD1593" s="4">
        <v>14.8131422160582</v>
      </c>
      <c r="AE1593" s="4">
        <v>14.8176777215934</v>
      </c>
      <c r="AF1593" s="4">
        <v>9.5976420000000005</v>
      </c>
      <c r="AG1593" s="4">
        <v>46.120379588519498</v>
      </c>
      <c r="AH1593" s="4">
        <v>45.311206724534699</v>
      </c>
      <c r="AI1593" s="4">
        <v>1.162895</v>
      </c>
      <c r="AJ1593" s="4">
        <v>1.4283079999999999</v>
      </c>
    </row>
    <row r="1594" spans="1:36" x14ac:dyDescent="0.3">
      <c r="A1594" s="1" t="s">
        <v>1588</v>
      </c>
      <c r="B1594" s="2">
        <v>6536582</v>
      </c>
      <c r="C1594" s="3" t="s">
        <v>2935</v>
      </c>
      <c r="D1594" s="4">
        <v>2969.2629964500002</v>
      </c>
      <c r="E1594" s="3" t="s">
        <v>3093</v>
      </c>
      <c r="F1594" s="3" t="s">
        <v>3093</v>
      </c>
      <c r="G1594" s="3" t="s">
        <v>3172</v>
      </c>
      <c r="H1594" s="3" t="s">
        <v>3173</v>
      </c>
      <c r="I1594" s="3" t="s">
        <v>3274</v>
      </c>
      <c r="J1594" s="4">
        <v>-1.8368450000000001</v>
      </c>
      <c r="K1594" s="4">
        <v>-13.145315999999999</v>
      </c>
      <c r="L1594" s="4">
        <v>3.4149120000000002</v>
      </c>
      <c r="M1594" s="4">
        <v>-4.2171849999999997</v>
      </c>
      <c r="N1594" s="4">
        <v>8.7271850000000004</v>
      </c>
      <c r="O1594" s="4">
        <v>8.3655620000000006</v>
      </c>
      <c r="P1594" s="4">
        <v>1.5077590000000001</v>
      </c>
      <c r="Q1594" s="4">
        <v>3.3098909999999999</v>
      </c>
      <c r="R1594" s="5">
        <v>11.193094</v>
      </c>
      <c r="S1594" s="3" t="s">
        <v>5331</v>
      </c>
      <c r="T1594" s="4">
        <v>18.170000000000002</v>
      </c>
      <c r="U1594" s="4">
        <v>2969.2629964500002</v>
      </c>
      <c r="V1594" s="10">
        <v>3417.3229959999999</v>
      </c>
      <c r="W1594" s="4">
        <v>1.7611447440836501</v>
      </c>
      <c r="X1594" s="4">
        <v>24.75</v>
      </c>
      <c r="Y1594" s="4">
        <v>16.57</v>
      </c>
      <c r="Z1594" s="4">
        <v>8.7271850000000004</v>
      </c>
      <c r="AA1594" s="10">
        <v>15.896762904599999</v>
      </c>
      <c r="AB1594" s="10">
        <v>9.8020704647999999</v>
      </c>
      <c r="AC1594" s="4">
        <v>0.76853400000000005</v>
      </c>
      <c r="AD1594" s="4">
        <v>0.81382101745019997</v>
      </c>
      <c r="AE1594" s="4">
        <v>0.7799051315112</v>
      </c>
      <c r="AF1594" s="4">
        <v>3.3098909999999999</v>
      </c>
      <c r="AG1594" s="4">
        <v>4.2262124521612003</v>
      </c>
      <c r="AH1594" s="4">
        <v>3.636615027925</v>
      </c>
      <c r="AI1594" s="4">
        <v>1.5077590000000001</v>
      </c>
      <c r="AJ1594" s="4">
        <v>1.5077590000000001</v>
      </c>
    </row>
    <row r="1595" spans="1:36" x14ac:dyDescent="0.3">
      <c r="A1595" s="1" t="s">
        <v>1589</v>
      </c>
      <c r="B1595" s="2">
        <v>4393370</v>
      </c>
      <c r="C1595" s="3" t="s">
        <v>2919</v>
      </c>
      <c r="D1595" s="4">
        <v>4544.6128383200003</v>
      </c>
      <c r="E1595" s="3" t="s">
        <v>3102</v>
      </c>
      <c r="F1595" s="3" t="s">
        <v>3142</v>
      </c>
      <c r="G1595" s="3" t="s">
        <v>3143</v>
      </c>
      <c r="H1595" s="3" t="s">
        <v>3144</v>
      </c>
      <c r="I1595" s="3" t="s">
        <v>3351</v>
      </c>
      <c r="J1595" s="4">
        <v>-27.473807000000001</v>
      </c>
      <c r="K1595" s="4">
        <v>-39.602521000000003</v>
      </c>
      <c r="L1595" s="4">
        <v>-6.1039940000000001</v>
      </c>
      <c r="M1595" s="5">
        <v>-4.1538459999999997</v>
      </c>
      <c r="N1595" s="4" t="s">
        <v>2934</v>
      </c>
      <c r="O1595" s="4" t="s">
        <v>2934</v>
      </c>
      <c r="P1595" s="4">
        <v>0.23999400000000001</v>
      </c>
      <c r="Q1595" s="4">
        <v>31.299195999999998</v>
      </c>
      <c r="R1595" s="4">
        <v>18.940695000000002</v>
      </c>
      <c r="S1595" s="3" t="s">
        <v>5332</v>
      </c>
      <c r="T1595" s="4">
        <v>12.46</v>
      </c>
      <c r="U1595" s="4">
        <v>4544.6128383200003</v>
      </c>
      <c r="V1595" s="10">
        <v>20128.512837999999</v>
      </c>
      <c r="W1595" s="4">
        <v>0</v>
      </c>
      <c r="X1595" s="4">
        <v>21.56</v>
      </c>
      <c r="Y1595" s="4">
        <v>10.93</v>
      </c>
      <c r="Z1595" s="4" t="s">
        <v>2924</v>
      </c>
      <c r="AA1595" s="10" t="s">
        <v>2924</v>
      </c>
      <c r="AB1595" s="10" t="s">
        <v>2924</v>
      </c>
      <c r="AC1595" s="4">
        <v>2.6227779999999998</v>
      </c>
      <c r="AD1595" s="4">
        <v>3.1530065430580998</v>
      </c>
      <c r="AE1595" s="4">
        <v>2.8044073864776</v>
      </c>
      <c r="AF1595" s="4">
        <v>31.299195999999998</v>
      </c>
      <c r="AG1595" s="4">
        <v>8.5803178959181992</v>
      </c>
      <c r="AH1595" s="4">
        <v>8.2848551881830002</v>
      </c>
      <c r="AI1595" s="4">
        <v>0.23999400000000001</v>
      </c>
      <c r="AJ1595" s="4">
        <v>0.68266499999999997</v>
      </c>
    </row>
    <row r="1596" spans="1:36" x14ac:dyDescent="0.3">
      <c r="A1596" s="1" t="s">
        <v>1590</v>
      </c>
      <c r="B1596" s="2">
        <v>4317767</v>
      </c>
      <c r="C1596" s="3" t="s">
        <v>2919</v>
      </c>
      <c r="D1596" s="4">
        <v>1224.9490000000001</v>
      </c>
      <c r="E1596" s="3" t="s">
        <v>3102</v>
      </c>
      <c r="F1596" s="3" t="s">
        <v>3142</v>
      </c>
      <c r="G1596" s="3" t="s">
        <v>3143</v>
      </c>
      <c r="H1596" s="3" t="s">
        <v>3144</v>
      </c>
      <c r="I1596" s="3" t="s">
        <v>3351</v>
      </c>
      <c r="J1596" s="4">
        <v>-13.055555999999999</v>
      </c>
      <c r="K1596" s="4">
        <v>-34.587251999999999</v>
      </c>
      <c r="L1596" s="4">
        <v>-11.456860000000001</v>
      </c>
      <c r="M1596" s="4">
        <v>-6.7064079999999997</v>
      </c>
      <c r="N1596" s="4" t="s">
        <v>2924</v>
      </c>
      <c r="O1596" s="4">
        <v>5.9904310000000001</v>
      </c>
      <c r="P1596" s="4">
        <v>1.0036879999999999</v>
      </c>
      <c r="Q1596" s="4">
        <v>5.8667360000000004</v>
      </c>
      <c r="R1596" s="4">
        <v>13.086598</v>
      </c>
      <c r="S1596" s="3" t="s">
        <v>5333</v>
      </c>
      <c r="T1596" s="5">
        <v>6.26</v>
      </c>
      <c r="U1596" s="4">
        <v>1224.9490000000001</v>
      </c>
      <c r="V1596" s="10">
        <v>9841.4490000000005</v>
      </c>
      <c r="W1596" s="4">
        <v>0</v>
      </c>
      <c r="X1596" s="5">
        <v>10.815</v>
      </c>
      <c r="Y1596" s="5">
        <v>5.9</v>
      </c>
      <c r="Z1596" s="4" t="s">
        <v>2924</v>
      </c>
      <c r="AA1596" s="10">
        <v>14.1757246376</v>
      </c>
      <c r="AB1596" s="10" t="s">
        <v>2924</v>
      </c>
      <c r="AC1596" s="4">
        <v>2.201568</v>
      </c>
      <c r="AD1596" s="4">
        <v>2.1804858763206001</v>
      </c>
      <c r="AE1596" s="4">
        <v>2.2037471302799001</v>
      </c>
      <c r="AF1596" s="4">
        <v>5.8667360000000004</v>
      </c>
      <c r="AG1596" s="4">
        <v>5.6908886847384004</v>
      </c>
      <c r="AH1596" s="4">
        <v>6.1754941268026</v>
      </c>
      <c r="AI1596" s="4">
        <v>1.0036879999999999</v>
      </c>
      <c r="AJ1596" s="4" t="s">
        <v>2924</v>
      </c>
    </row>
    <row r="1597" spans="1:36" x14ac:dyDescent="0.3">
      <c r="A1597" s="1" t="s">
        <v>1591</v>
      </c>
      <c r="B1597" s="2">
        <v>112690231</v>
      </c>
      <c r="C1597" s="3" t="s">
        <v>2919</v>
      </c>
      <c r="D1597" s="4">
        <v>6300.5156547500001</v>
      </c>
      <c r="E1597" s="3" t="s">
        <v>3102</v>
      </c>
      <c r="F1597" s="3" t="s">
        <v>3103</v>
      </c>
      <c r="G1597" s="3" t="s">
        <v>3196</v>
      </c>
      <c r="H1597" s="3" t="s">
        <v>3197</v>
      </c>
      <c r="I1597" s="3" t="s">
        <v>3554</v>
      </c>
      <c r="J1597" s="4">
        <v>86.637814000000006</v>
      </c>
      <c r="K1597" s="4">
        <v>60.427807999999999</v>
      </c>
      <c r="L1597" s="4">
        <v>0.18876100000000001</v>
      </c>
      <c r="M1597" s="4">
        <v>-2.1554169999999999</v>
      </c>
      <c r="N1597" s="4" t="s">
        <v>2924</v>
      </c>
      <c r="O1597" s="4" t="s">
        <v>2924</v>
      </c>
      <c r="P1597" s="4" t="s">
        <v>2924</v>
      </c>
      <c r="Q1597" s="4" t="s">
        <v>2934</v>
      </c>
      <c r="R1597" s="4" t="s">
        <v>2924</v>
      </c>
      <c r="S1597" s="3" t="s">
        <v>5334</v>
      </c>
      <c r="T1597" s="4">
        <v>69</v>
      </c>
      <c r="U1597" s="4">
        <v>6300.5156547500001</v>
      </c>
      <c r="V1597" s="10">
        <v>7372.5156539999998</v>
      </c>
      <c r="W1597" s="4">
        <v>0</v>
      </c>
      <c r="X1597" s="4">
        <v>73.89</v>
      </c>
      <c r="Y1597" s="4">
        <v>33.5</v>
      </c>
      <c r="Z1597" s="4" t="s">
        <v>2924</v>
      </c>
      <c r="AA1597" s="10">
        <v>37.096774193500003</v>
      </c>
      <c r="AB1597" s="10">
        <v>37.096774193500003</v>
      </c>
      <c r="AC1597" s="4" t="s">
        <v>2934</v>
      </c>
      <c r="AD1597" s="4">
        <v>0.1948687876886</v>
      </c>
      <c r="AE1597" s="4">
        <v>0.1948687876886</v>
      </c>
      <c r="AF1597" s="4" t="s">
        <v>2934</v>
      </c>
      <c r="AG1597" s="4">
        <v>2.2070265861733001</v>
      </c>
      <c r="AH1597" s="4">
        <v>2.2070265861733001</v>
      </c>
      <c r="AI1597" s="4" t="s">
        <v>2924</v>
      </c>
      <c r="AJ1597" s="4" t="s">
        <v>2924</v>
      </c>
    </row>
    <row r="1598" spans="1:36" x14ac:dyDescent="0.3">
      <c r="A1598" s="1" t="s">
        <v>1592</v>
      </c>
      <c r="B1598" s="2">
        <v>6669298</v>
      </c>
      <c r="C1598" s="3" t="s">
        <v>2935</v>
      </c>
      <c r="D1598" s="4">
        <v>4617.5593529899998</v>
      </c>
      <c r="E1598" s="3" t="s">
        <v>2925</v>
      </c>
      <c r="F1598" s="3" t="s">
        <v>2980</v>
      </c>
      <c r="G1598" s="3" t="s">
        <v>2981</v>
      </c>
      <c r="H1598" s="3" t="s">
        <v>3264</v>
      </c>
      <c r="I1598" s="3" t="s">
        <v>3555</v>
      </c>
      <c r="J1598" s="4">
        <v>46.391075999999998</v>
      </c>
      <c r="K1598" s="4">
        <v>-10.652782999999999</v>
      </c>
      <c r="L1598" s="4">
        <v>-7.6190480000000003</v>
      </c>
      <c r="M1598" s="4">
        <v>-1.9340660000000001</v>
      </c>
      <c r="N1598" s="4">
        <v>32.760646000000001</v>
      </c>
      <c r="O1598" s="4" t="s">
        <v>2924</v>
      </c>
      <c r="P1598" s="4">
        <v>1.799339</v>
      </c>
      <c r="Q1598" s="4">
        <v>8.9445610000000002</v>
      </c>
      <c r="R1598" s="4" t="s">
        <v>2924</v>
      </c>
      <c r="S1598" s="3" t="s">
        <v>5335</v>
      </c>
      <c r="T1598" s="4">
        <v>22.31</v>
      </c>
      <c r="U1598" s="4">
        <v>4617.5593529899998</v>
      </c>
      <c r="V1598" s="10">
        <v>8617.5303519999998</v>
      </c>
      <c r="W1598" s="4">
        <v>0</v>
      </c>
      <c r="X1598" s="4">
        <v>27.114999999999998</v>
      </c>
      <c r="Y1598" s="4">
        <v>11.89</v>
      </c>
      <c r="Z1598" s="4">
        <v>32.760646000000001</v>
      </c>
      <c r="AA1598" s="10">
        <v>23.263816475399999</v>
      </c>
      <c r="AB1598" s="10">
        <v>28.169191919100001</v>
      </c>
      <c r="AC1598" s="4">
        <v>3.4243480000000002</v>
      </c>
      <c r="AD1598" s="4">
        <v>3.0696272547032</v>
      </c>
      <c r="AE1598" s="4">
        <v>3.3132873848347</v>
      </c>
      <c r="AF1598" s="4">
        <v>8.9445610000000002</v>
      </c>
      <c r="AG1598" s="4">
        <v>12.2592879011248</v>
      </c>
      <c r="AH1598" s="4">
        <v>13.0359894028482</v>
      </c>
      <c r="AI1598" s="4">
        <v>1.799339</v>
      </c>
      <c r="AJ1598" s="4">
        <v>3.9924840000000001</v>
      </c>
    </row>
    <row r="1599" spans="1:36" x14ac:dyDescent="0.3">
      <c r="A1599" s="1" t="s">
        <v>1593</v>
      </c>
      <c r="B1599" s="2">
        <v>28960766</v>
      </c>
      <c r="C1599" s="3" t="s">
        <v>2919</v>
      </c>
      <c r="D1599" s="4">
        <v>2789.4462998399999</v>
      </c>
      <c r="E1599" s="3" t="s">
        <v>2920</v>
      </c>
      <c r="F1599" s="3" t="s">
        <v>2960</v>
      </c>
      <c r="G1599" s="3" t="s">
        <v>2973</v>
      </c>
      <c r="H1599" s="3" t="s">
        <v>3004</v>
      </c>
      <c r="I1599" s="3" t="s">
        <v>3556</v>
      </c>
      <c r="J1599" s="4">
        <v>-4.9543679999999997</v>
      </c>
      <c r="K1599" s="4">
        <v>7.0484580000000001</v>
      </c>
      <c r="L1599" s="4">
        <v>0.96952899999999997</v>
      </c>
      <c r="M1599" s="4">
        <v>1.67364</v>
      </c>
      <c r="N1599" s="4" t="s">
        <v>2924</v>
      </c>
      <c r="O1599" s="4">
        <v>78.387096999999997</v>
      </c>
      <c r="P1599" s="4">
        <v>1.940895</v>
      </c>
      <c r="Q1599" s="4">
        <v>39.560507999999999</v>
      </c>
      <c r="R1599" s="4">
        <v>29.214255000000001</v>
      </c>
      <c r="S1599" s="3" t="s">
        <v>5336</v>
      </c>
      <c r="T1599" s="5">
        <v>7.29</v>
      </c>
      <c r="U1599" s="4">
        <v>2789.4462998399999</v>
      </c>
      <c r="V1599" s="10">
        <v>3175.4032990000001</v>
      </c>
      <c r="W1599" s="4">
        <v>0</v>
      </c>
      <c r="X1599" s="5">
        <v>9.1999999999999993</v>
      </c>
      <c r="Y1599" s="4">
        <v>4.6399999999999997</v>
      </c>
      <c r="Z1599" s="4" t="s">
        <v>2924</v>
      </c>
      <c r="AA1599" s="10" t="s">
        <v>2924</v>
      </c>
      <c r="AB1599" s="10" t="s">
        <v>2924</v>
      </c>
      <c r="AC1599" s="5">
        <v>2.6328010000000002</v>
      </c>
      <c r="AD1599" s="4">
        <v>2.3578616821588998</v>
      </c>
      <c r="AE1599" s="4">
        <v>2.5670830423500002</v>
      </c>
      <c r="AF1599" s="4">
        <v>39.560507999999999</v>
      </c>
      <c r="AG1599" s="4">
        <v>29.052552356571798</v>
      </c>
      <c r="AH1599" s="4">
        <v>28.694906329581499</v>
      </c>
      <c r="AI1599" s="4">
        <v>1.940895</v>
      </c>
      <c r="AJ1599" s="4" t="s">
        <v>2924</v>
      </c>
    </row>
    <row r="1600" spans="1:36" x14ac:dyDescent="0.3">
      <c r="A1600" s="1" t="s">
        <v>1594</v>
      </c>
      <c r="B1600" s="2">
        <v>108596101</v>
      </c>
      <c r="C1600" s="3" t="s">
        <v>2935</v>
      </c>
      <c r="D1600" s="4">
        <v>529.75534528000003</v>
      </c>
      <c r="E1600" s="3" t="s">
        <v>3031</v>
      </c>
      <c r="F1600" s="3" t="s">
        <v>3031</v>
      </c>
      <c r="G1600" s="3" t="s">
        <v>3051</v>
      </c>
      <c r="H1600" s="3" t="s">
        <v>3270</v>
      </c>
      <c r="I1600" s="3" t="s">
        <v>3557</v>
      </c>
      <c r="J1600" s="4">
        <v>-28.927410999999999</v>
      </c>
      <c r="K1600" s="4">
        <v>0</v>
      </c>
      <c r="L1600" s="4">
        <v>-2.5260030000000002</v>
      </c>
      <c r="M1600" s="4">
        <v>-9.2669429999999995</v>
      </c>
      <c r="N1600" s="4" t="s">
        <v>2924</v>
      </c>
      <c r="O1600" s="4" t="s">
        <v>2924</v>
      </c>
      <c r="P1600" s="4">
        <v>14.481236000000001</v>
      </c>
      <c r="Q1600" s="4" t="s">
        <v>2924</v>
      </c>
      <c r="R1600" s="4">
        <v>14.478612999999999</v>
      </c>
      <c r="S1600" s="3" t="s">
        <v>5337</v>
      </c>
      <c r="T1600" s="4">
        <v>6.56</v>
      </c>
      <c r="U1600" s="4">
        <v>529.75534528000003</v>
      </c>
      <c r="V1600" s="10">
        <v>576.12856499999998</v>
      </c>
      <c r="W1600" s="4">
        <v>0</v>
      </c>
      <c r="X1600" s="5">
        <v>9.9700000000000006</v>
      </c>
      <c r="Y1600" s="4">
        <v>4.5199999999999996</v>
      </c>
      <c r="Z1600" s="4" t="s">
        <v>2924</v>
      </c>
      <c r="AA1600" s="10" t="s">
        <v>2924</v>
      </c>
      <c r="AB1600" s="10" t="s">
        <v>2924</v>
      </c>
      <c r="AC1600" s="4" t="s">
        <v>2924</v>
      </c>
      <c r="AD1600" s="4" t="s">
        <v>2924</v>
      </c>
      <c r="AE1600" s="4" t="s">
        <v>2924</v>
      </c>
      <c r="AF1600" s="4" t="s">
        <v>2924</v>
      </c>
      <c r="AG1600" s="4" t="s">
        <v>2924</v>
      </c>
      <c r="AH1600" s="4" t="s">
        <v>2924</v>
      </c>
      <c r="AI1600" s="4">
        <v>14.481236000000001</v>
      </c>
      <c r="AJ1600" s="4">
        <v>20.122699000000001</v>
      </c>
    </row>
    <row r="1601" spans="1:36" x14ac:dyDescent="0.3">
      <c r="A1601" s="1" t="s">
        <v>1595</v>
      </c>
      <c r="B1601" s="2">
        <v>4094028</v>
      </c>
      <c r="C1601" s="3" t="s">
        <v>2940</v>
      </c>
      <c r="D1601" s="4">
        <v>2166.16556072</v>
      </c>
      <c r="E1601" s="3" t="s">
        <v>2920</v>
      </c>
      <c r="F1601" s="3" t="s">
        <v>2921</v>
      </c>
      <c r="G1601" s="3" t="s">
        <v>3109</v>
      </c>
      <c r="H1601" s="3" t="s">
        <v>3109</v>
      </c>
      <c r="I1601" s="3" t="s">
        <v>3048</v>
      </c>
      <c r="J1601" s="4">
        <v>60.313243</v>
      </c>
      <c r="K1601" s="4">
        <v>11.51751</v>
      </c>
      <c r="L1601" s="4">
        <v>2.7608459999999999</v>
      </c>
      <c r="M1601" s="4">
        <v>-1.941665</v>
      </c>
      <c r="N1601" s="4">
        <v>46.375405000000001</v>
      </c>
      <c r="O1601" s="4">
        <v>81.478323000000003</v>
      </c>
      <c r="P1601" s="4">
        <v>2.5567030000000002</v>
      </c>
      <c r="Q1601" s="4">
        <v>35.817484</v>
      </c>
      <c r="R1601" s="4">
        <v>108.591094</v>
      </c>
      <c r="S1601" s="3" t="s">
        <v>5338</v>
      </c>
      <c r="T1601" s="4">
        <v>114.64</v>
      </c>
      <c r="U1601" s="4">
        <v>2166.16556072</v>
      </c>
      <c r="V1601" s="10">
        <v>1953.8795600000001</v>
      </c>
      <c r="W1601" s="4">
        <v>0</v>
      </c>
      <c r="X1601" s="5">
        <v>129.9</v>
      </c>
      <c r="Y1601" s="4">
        <v>67.53</v>
      </c>
      <c r="Z1601" s="4">
        <v>46.375405000000001</v>
      </c>
      <c r="AA1601" s="10">
        <v>57.32</v>
      </c>
      <c r="AB1601" s="10">
        <v>60.020942408300002</v>
      </c>
      <c r="AC1601" s="4">
        <v>12.818882</v>
      </c>
      <c r="AD1601" s="4">
        <v>12.034546080555099</v>
      </c>
      <c r="AE1601" s="4">
        <v>11.9600107022373</v>
      </c>
      <c r="AF1601" s="4">
        <v>35.817484</v>
      </c>
      <c r="AG1601" s="4">
        <v>19.658318174501002</v>
      </c>
      <c r="AH1601" s="4">
        <v>24.072339251173499</v>
      </c>
      <c r="AI1601" s="4">
        <v>2.5567030000000002</v>
      </c>
      <c r="AJ1601" s="4">
        <v>4.6649029999999998</v>
      </c>
    </row>
    <row r="1602" spans="1:36" x14ac:dyDescent="0.3">
      <c r="A1602" s="1" t="s">
        <v>1596</v>
      </c>
      <c r="B1602" s="2">
        <v>4161278</v>
      </c>
      <c r="C1602" s="3" t="s">
        <v>2919</v>
      </c>
      <c r="D1602" s="4">
        <v>7543.2596221200001</v>
      </c>
      <c r="E1602" s="3" t="s">
        <v>2925</v>
      </c>
      <c r="F1602" s="3" t="s">
        <v>2980</v>
      </c>
      <c r="G1602" s="3" t="s">
        <v>2981</v>
      </c>
      <c r="H1602" s="3" t="s">
        <v>2982</v>
      </c>
      <c r="I1602" s="3" t="s">
        <v>3432</v>
      </c>
      <c r="J1602" s="4">
        <v>1.184553</v>
      </c>
      <c r="K1602" s="4">
        <v>-24.118326</v>
      </c>
      <c r="L1602" s="4">
        <v>-7.6340830000000004</v>
      </c>
      <c r="M1602" s="4">
        <v>-6.7365430000000002</v>
      </c>
      <c r="N1602" s="4">
        <v>26.618884000000001</v>
      </c>
      <c r="O1602" s="4">
        <v>24.630911000000001</v>
      </c>
      <c r="P1602" s="5">
        <v>8.8609960000000001</v>
      </c>
      <c r="Q1602" s="4">
        <v>10.202073</v>
      </c>
      <c r="R1602" s="4">
        <v>17.665226000000001</v>
      </c>
      <c r="S1602" s="3" t="s">
        <v>5339</v>
      </c>
      <c r="T1602" s="4">
        <v>85.42</v>
      </c>
      <c r="U1602" s="4">
        <v>7543.2596221200001</v>
      </c>
      <c r="V1602" s="10">
        <v>11120.259622</v>
      </c>
      <c r="W1602" s="4">
        <v>0</v>
      </c>
      <c r="X1602" s="4">
        <v>115</v>
      </c>
      <c r="Y1602" s="4">
        <v>76.52</v>
      </c>
      <c r="Z1602" s="4">
        <v>26.618884000000001</v>
      </c>
      <c r="AA1602" s="10">
        <v>17.776945328899998</v>
      </c>
      <c r="AB1602" s="10">
        <v>25.2825117947</v>
      </c>
      <c r="AC1602" s="4">
        <v>3.5168439999999999</v>
      </c>
      <c r="AD1602" s="4">
        <v>3.3234461987567001</v>
      </c>
      <c r="AE1602" s="4">
        <v>3.4848118591496</v>
      </c>
      <c r="AF1602" s="4">
        <v>10.202073</v>
      </c>
      <c r="AG1602" s="4">
        <v>8.3676821339258005</v>
      </c>
      <c r="AH1602" s="4">
        <v>8.9728800966292006</v>
      </c>
      <c r="AI1602" s="5">
        <v>8.8609960000000001</v>
      </c>
      <c r="AJ1602" s="4" t="s">
        <v>2924</v>
      </c>
    </row>
    <row r="1603" spans="1:36" x14ac:dyDescent="0.3">
      <c r="A1603" s="1" t="s">
        <v>1597</v>
      </c>
      <c r="B1603" s="2">
        <v>4773096</v>
      </c>
      <c r="C1603" s="3" t="s">
        <v>2956</v>
      </c>
      <c r="D1603" s="4">
        <v>1011.87354576</v>
      </c>
      <c r="E1603" s="3" t="s">
        <v>2936</v>
      </c>
      <c r="F1603" s="3" t="s">
        <v>2937</v>
      </c>
      <c r="G1603" s="3" t="s">
        <v>3035</v>
      </c>
      <c r="H1603" s="3" t="s">
        <v>3035</v>
      </c>
      <c r="I1603" s="3" t="s">
        <v>3353</v>
      </c>
      <c r="J1603" s="4">
        <v>101.030235</v>
      </c>
      <c r="K1603" s="4">
        <v>12.171957000000001</v>
      </c>
      <c r="L1603" s="4">
        <v>-7.3492980000000001</v>
      </c>
      <c r="M1603" s="4">
        <v>-4.8446939999999996</v>
      </c>
      <c r="N1603" s="4">
        <v>41.212121000000003</v>
      </c>
      <c r="O1603" s="4">
        <v>40.670594000000001</v>
      </c>
      <c r="P1603" s="4">
        <v>7.1159030000000003</v>
      </c>
      <c r="Q1603" s="4">
        <v>18.844404000000001</v>
      </c>
      <c r="R1603" s="4">
        <v>39.933992000000003</v>
      </c>
      <c r="S1603" s="3" t="s">
        <v>5340</v>
      </c>
      <c r="T1603" s="4">
        <v>89.76</v>
      </c>
      <c r="U1603" s="4">
        <v>1011.87354576</v>
      </c>
      <c r="V1603" s="10">
        <v>1006.366545</v>
      </c>
      <c r="W1603" s="4">
        <v>0</v>
      </c>
      <c r="X1603" s="5">
        <v>107</v>
      </c>
      <c r="Y1603" s="4">
        <v>35.234999999999999</v>
      </c>
      <c r="Z1603" s="4">
        <v>41.212121000000003</v>
      </c>
      <c r="AA1603" s="10">
        <v>31.3846153846</v>
      </c>
      <c r="AB1603" s="10">
        <v>35.154092890400001</v>
      </c>
      <c r="AC1603" s="4">
        <v>1.94346</v>
      </c>
      <c r="AD1603" s="4">
        <v>1.7869238159904</v>
      </c>
      <c r="AE1603" s="4">
        <v>1.9187720872756999</v>
      </c>
      <c r="AF1603" s="4">
        <v>18.844404000000001</v>
      </c>
      <c r="AG1603" s="4">
        <v>15.192846337910201</v>
      </c>
      <c r="AH1603" s="4">
        <v>16.636173357863001</v>
      </c>
      <c r="AI1603" s="4">
        <v>7.1159030000000003</v>
      </c>
      <c r="AJ1603" s="4">
        <v>11.482666</v>
      </c>
    </row>
    <row r="1604" spans="1:36" x14ac:dyDescent="0.3">
      <c r="A1604" s="1" t="s">
        <v>1598</v>
      </c>
      <c r="B1604" s="2">
        <v>4910792</v>
      </c>
      <c r="C1604" s="3" t="s">
        <v>2919</v>
      </c>
      <c r="D1604" s="4">
        <v>486.35313015000003</v>
      </c>
      <c r="E1604" s="3" t="s">
        <v>2925</v>
      </c>
      <c r="F1604" s="3" t="s">
        <v>2980</v>
      </c>
      <c r="G1604" s="3" t="s">
        <v>3016</v>
      </c>
      <c r="H1604" s="3" t="s">
        <v>3019</v>
      </c>
      <c r="I1604" s="3" t="s">
        <v>3558</v>
      </c>
      <c r="J1604" s="4">
        <v>56.534953999999999</v>
      </c>
      <c r="K1604" s="4">
        <v>23.897354</v>
      </c>
      <c r="L1604" s="4">
        <v>0.45513700000000001</v>
      </c>
      <c r="M1604" s="4">
        <v>-3.497814</v>
      </c>
      <c r="N1604" s="4">
        <v>48.28125</v>
      </c>
      <c r="O1604" s="4" t="s">
        <v>2924</v>
      </c>
      <c r="P1604" s="4">
        <v>2.8616410000000001</v>
      </c>
      <c r="Q1604" s="4">
        <v>14.151455</v>
      </c>
      <c r="R1604" s="4" t="s">
        <v>2924</v>
      </c>
      <c r="S1604" s="3" t="s">
        <v>5341</v>
      </c>
      <c r="T1604" s="4">
        <v>15.45</v>
      </c>
      <c r="U1604" s="4">
        <v>486.35313015000003</v>
      </c>
      <c r="V1604" s="10">
        <v>603.33312999999998</v>
      </c>
      <c r="W1604" s="4">
        <v>0</v>
      </c>
      <c r="X1604" s="4">
        <v>18.739999999999998</v>
      </c>
      <c r="Y1604" s="5">
        <v>8.91</v>
      </c>
      <c r="Z1604" s="4">
        <v>48.28125</v>
      </c>
      <c r="AA1604" s="10">
        <v>21.533101045199999</v>
      </c>
      <c r="AB1604" s="10">
        <v>47.175572518999999</v>
      </c>
      <c r="AC1604" s="4">
        <v>1.425602</v>
      </c>
      <c r="AD1604" s="4">
        <v>1.3114298321405</v>
      </c>
      <c r="AE1604" s="4">
        <v>1.3960954744509</v>
      </c>
      <c r="AF1604" s="4">
        <v>14.151455</v>
      </c>
      <c r="AG1604" s="4">
        <v>10.931670933643501</v>
      </c>
      <c r="AH1604" s="4">
        <v>14.401850678220001</v>
      </c>
      <c r="AI1604" s="4">
        <v>2.8616410000000001</v>
      </c>
      <c r="AJ1604" s="4">
        <v>3.054567</v>
      </c>
    </row>
    <row r="1605" spans="1:36" x14ac:dyDescent="0.3">
      <c r="A1605" s="1" t="s">
        <v>1599</v>
      </c>
      <c r="B1605" s="2">
        <v>4992787</v>
      </c>
      <c r="C1605" s="3" t="s">
        <v>2919</v>
      </c>
      <c r="D1605" s="4">
        <v>10706.796119250001</v>
      </c>
      <c r="E1605" s="3" t="s">
        <v>2936</v>
      </c>
      <c r="F1605" s="3" t="s">
        <v>2937</v>
      </c>
      <c r="G1605" s="3" t="s">
        <v>3044</v>
      </c>
      <c r="H1605" s="3" t="s">
        <v>3066</v>
      </c>
      <c r="I1605" s="3" t="s">
        <v>3559</v>
      </c>
      <c r="J1605" s="4">
        <v>-13.102217</v>
      </c>
      <c r="K1605" s="4">
        <v>2.3186840000000002</v>
      </c>
      <c r="L1605" s="4">
        <v>-6.6144990000000004</v>
      </c>
      <c r="M1605" s="4">
        <v>-6.8940140000000003</v>
      </c>
      <c r="N1605" s="4">
        <v>22.618905999999999</v>
      </c>
      <c r="O1605" s="4">
        <v>20.929848</v>
      </c>
      <c r="P1605" s="4">
        <v>7.9948600000000001</v>
      </c>
      <c r="Q1605" s="4">
        <v>14.301193</v>
      </c>
      <c r="R1605" s="4">
        <v>25.897977999999998</v>
      </c>
      <c r="S1605" s="3" t="s">
        <v>5342</v>
      </c>
      <c r="T1605" s="4">
        <v>189.75</v>
      </c>
      <c r="U1605" s="4">
        <v>10706.796119250001</v>
      </c>
      <c r="V1605" s="10">
        <v>11625.311119</v>
      </c>
      <c r="W1605" s="4">
        <v>1.5810276679841899</v>
      </c>
      <c r="X1605" s="4">
        <v>261.13</v>
      </c>
      <c r="Y1605" s="4">
        <v>169.51</v>
      </c>
      <c r="Z1605" s="4">
        <v>22.618905999999999</v>
      </c>
      <c r="AA1605" s="10">
        <v>21.164463777800002</v>
      </c>
      <c r="AB1605" s="10">
        <v>21.668379582</v>
      </c>
      <c r="AC1605" s="4">
        <v>2.8738869999999999</v>
      </c>
      <c r="AD1605" s="4">
        <v>2.8412281399924</v>
      </c>
      <c r="AE1605" s="4">
        <v>2.9163487770184</v>
      </c>
      <c r="AF1605" s="4">
        <v>14.301193</v>
      </c>
      <c r="AG1605" s="4">
        <v>14.412606979284</v>
      </c>
      <c r="AH1605" s="4">
        <v>15.3267229999083</v>
      </c>
      <c r="AI1605" s="4">
        <v>7.9948600000000001</v>
      </c>
      <c r="AJ1605" s="4">
        <v>20.575797000000001</v>
      </c>
    </row>
    <row r="1606" spans="1:36" x14ac:dyDescent="0.3">
      <c r="A1606" s="1" t="s">
        <v>1600</v>
      </c>
      <c r="B1606" s="2">
        <v>103362</v>
      </c>
      <c r="C1606" s="3" t="s">
        <v>2935</v>
      </c>
      <c r="D1606" s="4">
        <v>5280.7266509999999</v>
      </c>
      <c r="E1606" s="3" t="s">
        <v>2930</v>
      </c>
      <c r="F1606" s="3" t="s">
        <v>2957</v>
      </c>
      <c r="G1606" s="3" t="s">
        <v>2957</v>
      </c>
      <c r="H1606" s="3" t="s">
        <v>3042</v>
      </c>
      <c r="I1606" s="3" t="s">
        <v>3043</v>
      </c>
      <c r="J1606" s="4">
        <v>13.845024</v>
      </c>
      <c r="K1606" s="4">
        <v>-2.9126210000000001</v>
      </c>
      <c r="L1606" s="4">
        <v>-9.5418730000000007</v>
      </c>
      <c r="M1606" s="4">
        <v>-5.9180580000000003</v>
      </c>
      <c r="N1606" s="4">
        <v>22.1428571428571</v>
      </c>
      <c r="O1606" s="4" t="s">
        <v>2924</v>
      </c>
      <c r="P1606" s="4">
        <v>0.65785300000000002</v>
      </c>
      <c r="Q1606" s="4" t="s">
        <v>2924</v>
      </c>
      <c r="R1606" s="4" t="s">
        <v>2924</v>
      </c>
      <c r="S1606" s="3" t="s">
        <v>5343</v>
      </c>
      <c r="T1606" s="4">
        <v>31</v>
      </c>
      <c r="U1606" s="4">
        <v>5280.7266509999999</v>
      </c>
      <c r="V1606" s="10">
        <v>6735.7266509999999</v>
      </c>
      <c r="W1606" s="4">
        <v>5.8064516129032304</v>
      </c>
      <c r="X1606" s="4">
        <v>36.979999999999997</v>
      </c>
      <c r="Y1606" s="4">
        <v>25.094999999999999</v>
      </c>
      <c r="Z1606" s="4">
        <v>20.142949999999999</v>
      </c>
      <c r="AA1606" s="10">
        <v>4.1513779896000003</v>
      </c>
      <c r="AB1606" s="10">
        <v>4.7488399808999997</v>
      </c>
      <c r="AC1606" s="4">
        <v>0.49728499999999998</v>
      </c>
      <c r="AD1606" s="4">
        <v>0.35255990869789999</v>
      </c>
      <c r="AE1606" s="4">
        <v>0.36604375031039998</v>
      </c>
      <c r="AF1606" s="4" t="s">
        <v>2924</v>
      </c>
      <c r="AG1606" s="4" t="s">
        <v>2934</v>
      </c>
      <c r="AH1606" s="4" t="s">
        <v>2934</v>
      </c>
      <c r="AI1606" s="4">
        <v>0.65785300000000002</v>
      </c>
      <c r="AJ1606" s="4">
        <v>0.76719400000000004</v>
      </c>
    </row>
    <row r="1607" spans="1:36" x14ac:dyDescent="0.3">
      <c r="A1607" s="1" t="s">
        <v>1601</v>
      </c>
      <c r="B1607" s="2">
        <v>4587523</v>
      </c>
      <c r="C1607" s="3" t="s">
        <v>2956</v>
      </c>
      <c r="D1607" s="4">
        <v>678.45666719999997</v>
      </c>
      <c r="E1607" s="3" t="s">
        <v>2925</v>
      </c>
      <c r="F1607" s="3" t="s">
        <v>2980</v>
      </c>
      <c r="G1607" s="3" t="s">
        <v>2981</v>
      </c>
      <c r="H1607" s="3" t="s">
        <v>3059</v>
      </c>
      <c r="I1607" s="3" t="s">
        <v>3560</v>
      </c>
      <c r="J1607" s="4">
        <v>14.917127000000001</v>
      </c>
      <c r="K1607" s="4">
        <v>21.637426999999999</v>
      </c>
      <c r="L1607" s="4">
        <v>-3.030303</v>
      </c>
      <c r="M1607" s="4">
        <v>6.1224489999999996</v>
      </c>
      <c r="N1607" s="4" t="s">
        <v>2924</v>
      </c>
      <c r="O1607" s="4">
        <v>13.390558</v>
      </c>
      <c r="P1607" s="4" t="s">
        <v>2924</v>
      </c>
      <c r="Q1607" s="4">
        <v>17.629217000000001</v>
      </c>
      <c r="R1607" s="4">
        <v>11.445368999999999</v>
      </c>
      <c r="S1607" s="3" t="s">
        <v>5344</v>
      </c>
      <c r="T1607" s="4">
        <v>12.48</v>
      </c>
      <c r="U1607" s="4">
        <v>678.45666719999997</v>
      </c>
      <c r="V1607" s="10">
        <v>1216.7156669999999</v>
      </c>
      <c r="W1607" s="4">
        <v>0</v>
      </c>
      <c r="X1607" s="4">
        <v>14.34</v>
      </c>
      <c r="Y1607" s="4">
        <v>6.35</v>
      </c>
      <c r="Z1607" s="4" t="s">
        <v>2924</v>
      </c>
      <c r="AA1607" s="10" t="s">
        <v>2924</v>
      </c>
      <c r="AB1607" s="10" t="s">
        <v>2924</v>
      </c>
      <c r="AC1607" s="4">
        <v>1.957778</v>
      </c>
      <c r="AD1607" s="4">
        <v>1.8057077364534999</v>
      </c>
      <c r="AE1607" s="4">
        <v>1.9356782218449999</v>
      </c>
      <c r="AF1607" s="4">
        <v>17.629217000000001</v>
      </c>
      <c r="AG1607" s="4">
        <v>11.1010455577686</v>
      </c>
      <c r="AH1607" s="4">
        <v>13.463861136008999</v>
      </c>
      <c r="AI1607" s="4" t="s">
        <v>2924</v>
      </c>
      <c r="AJ1607" s="4" t="s">
        <v>2924</v>
      </c>
    </row>
    <row r="1608" spans="1:36" x14ac:dyDescent="0.3">
      <c r="A1608" s="1" t="s">
        <v>1602</v>
      </c>
      <c r="B1608" s="2">
        <v>4062407</v>
      </c>
      <c r="C1608" s="3" t="s">
        <v>2919</v>
      </c>
      <c r="D1608" s="4">
        <v>202038.55982192999</v>
      </c>
      <c r="E1608" s="3" t="s">
        <v>3031</v>
      </c>
      <c r="F1608" s="3" t="s">
        <v>3031</v>
      </c>
      <c r="G1608" s="3" t="s">
        <v>3032</v>
      </c>
      <c r="H1608" s="3" t="s">
        <v>3054</v>
      </c>
      <c r="I1608" s="3" t="s">
        <v>3055</v>
      </c>
      <c r="J1608" s="4">
        <v>3.3037930000000002</v>
      </c>
      <c r="K1608" s="4">
        <v>-10.086669000000001</v>
      </c>
      <c r="L1608" s="4">
        <v>-5.7382150000000003</v>
      </c>
      <c r="M1608" s="4">
        <v>-2.5246960000000001</v>
      </c>
      <c r="N1608" s="4">
        <v>32.639231000000002</v>
      </c>
      <c r="O1608" s="4">
        <v>42.430999999999997</v>
      </c>
      <c r="P1608" s="4">
        <v>5.1575930000000003</v>
      </c>
      <c r="Q1608" s="4">
        <v>16.963584000000001</v>
      </c>
      <c r="R1608" s="4">
        <v>49.298625000000001</v>
      </c>
      <c r="S1608" s="3" t="s">
        <v>5345</v>
      </c>
      <c r="T1608" s="4">
        <v>424.31</v>
      </c>
      <c r="U1608" s="4">
        <v>202038.55982192999</v>
      </c>
      <c r="V1608" s="10">
        <v>220543.559821</v>
      </c>
      <c r="W1608" s="4">
        <v>1.31036270651175</v>
      </c>
      <c r="X1608" s="4">
        <v>487.49</v>
      </c>
      <c r="Y1608" s="5">
        <v>396.07</v>
      </c>
      <c r="Z1608" s="4">
        <v>32.639231000000002</v>
      </c>
      <c r="AA1608" s="10">
        <v>25.7327567908</v>
      </c>
      <c r="AB1608" s="10">
        <v>27.422802075100002</v>
      </c>
      <c r="AC1608" s="4">
        <v>6.6780790000000003</v>
      </c>
      <c r="AD1608" s="4">
        <v>6.4428464770421998</v>
      </c>
      <c r="AE1608" s="4">
        <v>6.6368263398484997</v>
      </c>
      <c r="AF1608" s="4">
        <v>16.963584000000001</v>
      </c>
      <c r="AG1608" s="4">
        <v>16.5215858384562</v>
      </c>
      <c r="AH1608" s="4">
        <v>17.264669187669501</v>
      </c>
      <c r="AI1608" s="4">
        <v>5.1575930000000003</v>
      </c>
      <c r="AJ1608" s="4" t="s">
        <v>2924</v>
      </c>
    </row>
    <row r="1609" spans="1:36" x14ac:dyDescent="0.3">
      <c r="A1609" s="1" t="s">
        <v>1603</v>
      </c>
      <c r="B1609" s="2">
        <v>4996319</v>
      </c>
      <c r="C1609" s="3" t="s">
        <v>2935</v>
      </c>
      <c r="D1609" s="4">
        <v>1331.0678923200001</v>
      </c>
      <c r="E1609" s="3" t="s">
        <v>2936</v>
      </c>
      <c r="F1609" s="3" t="s">
        <v>2937</v>
      </c>
      <c r="G1609" s="3" t="s">
        <v>3044</v>
      </c>
      <c r="H1609" s="3" t="s">
        <v>3045</v>
      </c>
      <c r="I1609" s="3" t="s">
        <v>3046</v>
      </c>
      <c r="J1609" s="4">
        <v>-8.2603819999999999</v>
      </c>
      <c r="K1609" s="4">
        <v>-0.64824599999999999</v>
      </c>
      <c r="L1609" s="4">
        <v>-4.2483409999999999</v>
      </c>
      <c r="M1609" s="4">
        <v>-6.1610290000000001</v>
      </c>
      <c r="N1609" s="4">
        <v>20.400998000000001</v>
      </c>
      <c r="O1609" s="4">
        <v>20.15286</v>
      </c>
      <c r="P1609" s="4">
        <v>2.7655979999999998</v>
      </c>
      <c r="Q1609" s="4">
        <v>12.454561</v>
      </c>
      <c r="R1609" s="4">
        <v>23.479914999999998</v>
      </c>
      <c r="S1609" s="3" t="s">
        <v>5346</v>
      </c>
      <c r="T1609" s="5">
        <v>122.61</v>
      </c>
      <c r="U1609" s="4">
        <v>1331.0678923200001</v>
      </c>
      <c r="V1609" s="10">
        <v>1274.5748920000001</v>
      </c>
      <c r="W1609" s="4">
        <v>1.1744555908979699</v>
      </c>
      <c r="X1609" s="5">
        <v>135.19999999999999</v>
      </c>
      <c r="Y1609" s="4">
        <v>109.27</v>
      </c>
      <c r="Z1609" s="4">
        <v>20.400998000000001</v>
      </c>
      <c r="AA1609" s="10">
        <v>21.4353146853</v>
      </c>
      <c r="AB1609" s="10">
        <v>21.4353146853</v>
      </c>
      <c r="AC1609" s="4">
        <v>2.0995379999999999</v>
      </c>
      <c r="AD1609" s="4">
        <v>1.9276896337378</v>
      </c>
      <c r="AE1609" s="4">
        <v>1.9276896337378</v>
      </c>
      <c r="AF1609" s="4">
        <v>12.454561</v>
      </c>
      <c r="AG1609" s="4">
        <v>12.766814163369601</v>
      </c>
      <c r="AH1609" s="4">
        <v>12.766814163369601</v>
      </c>
      <c r="AI1609" s="4">
        <v>2.7655979999999998</v>
      </c>
      <c r="AJ1609" s="4">
        <v>3.5815269999999999</v>
      </c>
    </row>
    <row r="1610" spans="1:36" x14ac:dyDescent="0.3">
      <c r="A1610" s="1" t="s">
        <v>1604</v>
      </c>
      <c r="B1610" s="2">
        <v>118457377</v>
      </c>
      <c r="C1610" s="3" t="s">
        <v>2919</v>
      </c>
      <c r="D1610" s="4">
        <v>13365.082970130001</v>
      </c>
      <c r="E1610" s="3" t="s">
        <v>2976</v>
      </c>
      <c r="F1610" s="3" t="s">
        <v>2977</v>
      </c>
      <c r="G1610" s="3" t="s">
        <v>3137</v>
      </c>
      <c r="H1610" s="3" t="s">
        <v>3137</v>
      </c>
      <c r="I1610" s="3"/>
      <c r="J1610" s="4">
        <v>-27.494429</v>
      </c>
      <c r="K1610" s="4">
        <v>-27.646695999999999</v>
      </c>
      <c r="L1610" s="4">
        <v>-8.2837460000000007</v>
      </c>
      <c r="M1610" s="4">
        <v>-5.5627219999999999</v>
      </c>
      <c r="N1610" s="4" t="s">
        <v>2924</v>
      </c>
      <c r="O1610" s="4">
        <v>15.064299999999999</v>
      </c>
      <c r="P1610" s="4">
        <v>1.4821089999999999</v>
      </c>
      <c r="Q1610" s="4">
        <v>17.469372</v>
      </c>
      <c r="R1610" s="4" t="s">
        <v>2934</v>
      </c>
      <c r="S1610" s="3" t="s">
        <v>5347</v>
      </c>
      <c r="T1610" s="4">
        <v>58.57</v>
      </c>
      <c r="U1610" s="4">
        <v>13365.082970130001</v>
      </c>
      <c r="V1610" s="10">
        <v>21520.082969999999</v>
      </c>
      <c r="W1610" s="4">
        <v>3.6025268908997798</v>
      </c>
      <c r="X1610" s="4">
        <v>89.85</v>
      </c>
      <c r="Y1610" s="4">
        <v>56.67</v>
      </c>
      <c r="Z1610" s="4" t="s">
        <v>2924</v>
      </c>
      <c r="AA1610" s="10">
        <v>132.1227159936</v>
      </c>
      <c r="AB1610" s="10" t="s">
        <v>2934</v>
      </c>
      <c r="AC1610" s="4">
        <v>4.0361000000000002</v>
      </c>
      <c r="AD1610" s="4">
        <v>3.9187760620593002</v>
      </c>
      <c r="AE1610" s="4">
        <v>4.0213515922871004</v>
      </c>
      <c r="AF1610" s="4">
        <v>17.469372</v>
      </c>
      <c r="AG1610" s="4">
        <v>15.693999525973</v>
      </c>
      <c r="AH1610" s="4">
        <v>17.5023647376598</v>
      </c>
      <c r="AI1610" s="4">
        <v>1.4821089999999999</v>
      </c>
      <c r="AJ1610" s="4">
        <v>3.0676160000000001</v>
      </c>
    </row>
    <row r="1611" spans="1:36" x14ac:dyDescent="0.3">
      <c r="A1611" s="1" t="s">
        <v>1605</v>
      </c>
      <c r="B1611" s="2">
        <v>4121683</v>
      </c>
      <c r="C1611" s="3" t="s">
        <v>2935</v>
      </c>
      <c r="D1611" s="4">
        <v>1778.9254524999999</v>
      </c>
      <c r="E1611" s="3" t="s">
        <v>3102</v>
      </c>
      <c r="F1611" s="3" t="s">
        <v>3103</v>
      </c>
      <c r="G1611" s="3" t="s">
        <v>3196</v>
      </c>
      <c r="H1611" s="3" t="s">
        <v>3197</v>
      </c>
      <c r="I1611" s="3" t="s">
        <v>3561</v>
      </c>
      <c r="J1611" s="4">
        <v>-25.396825</v>
      </c>
      <c r="K1611" s="4">
        <v>-0.37406499999999998</v>
      </c>
      <c r="L1611" s="4">
        <v>0.75661999999999996</v>
      </c>
      <c r="M1611" s="4">
        <v>-4.1966429999999999</v>
      </c>
      <c r="N1611" s="4" t="s">
        <v>2924</v>
      </c>
      <c r="O1611" s="4" t="s">
        <v>2924</v>
      </c>
      <c r="P1611" s="4" t="s">
        <v>2924</v>
      </c>
      <c r="Q1611" s="4">
        <v>15.204174</v>
      </c>
      <c r="R1611" s="4">
        <v>3.2364000000000002</v>
      </c>
      <c r="S1611" s="3" t="s">
        <v>5348</v>
      </c>
      <c r="T1611" s="4">
        <v>7.99</v>
      </c>
      <c r="U1611" s="4">
        <v>1778.9254524999999</v>
      </c>
      <c r="V1611" s="10">
        <v>6357.6254520000002</v>
      </c>
      <c r="W1611" s="4">
        <v>0</v>
      </c>
      <c r="X1611" s="5">
        <v>11.425000000000001</v>
      </c>
      <c r="Y1611" s="5">
        <v>7.27</v>
      </c>
      <c r="Z1611" s="4" t="s">
        <v>2924</v>
      </c>
      <c r="AA1611" s="10">
        <v>6.8104330037</v>
      </c>
      <c r="AB1611" s="10">
        <v>18.3025999312</v>
      </c>
      <c r="AC1611" s="4">
        <v>1.640212</v>
      </c>
      <c r="AD1611" s="4">
        <v>1.5549195686490001</v>
      </c>
      <c r="AE1611" s="4">
        <v>1.6134110516097999</v>
      </c>
      <c r="AF1611" s="4">
        <v>15.204174</v>
      </c>
      <c r="AG1611" s="4">
        <v>10.696311426026099</v>
      </c>
      <c r="AH1611" s="4">
        <v>14.2985116594499</v>
      </c>
      <c r="AI1611" s="4" t="s">
        <v>2924</v>
      </c>
      <c r="AJ1611" s="4" t="s">
        <v>2924</v>
      </c>
    </row>
    <row r="1612" spans="1:36" x14ac:dyDescent="0.3">
      <c r="A1612" s="1" t="s">
        <v>1606</v>
      </c>
      <c r="B1612" s="2">
        <v>112148335</v>
      </c>
      <c r="C1612" s="3" t="s">
        <v>2919</v>
      </c>
      <c r="D1612" s="4">
        <v>2038.08944144</v>
      </c>
      <c r="E1612" s="3" t="s">
        <v>3102</v>
      </c>
      <c r="F1612" s="3" t="s">
        <v>3103</v>
      </c>
      <c r="G1612" s="3" t="s">
        <v>3196</v>
      </c>
      <c r="H1612" s="3" t="s">
        <v>3197</v>
      </c>
      <c r="I1612" s="3" t="s">
        <v>3562</v>
      </c>
      <c r="J1612" s="4">
        <v>-33.521656999999998</v>
      </c>
      <c r="K1612" s="4">
        <v>-1.1204480000000001</v>
      </c>
      <c r="L1612" s="4">
        <v>1.5827340000000001</v>
      </c>
      <c r="M1612" s="4">
        <v>-1.8080670000000001</v>
      </c>
      <c r="N1612" s="4" t="s">
        <v>2924</v>
      </c>
      <c r="O1612" s="4" t="s">
        <v>2924</v>
      </c>
      <c r="P1612" s="4" t="s">
        <v>2924</v>
      </c>
      <c r="Q1612" s="4">
        <v>15.545026999999999</v>
      </c>
      <c r="R1612" s="4">
        <v>3.418892</v>
      </c>
      <c r="S1612" s="3" t="s">
        <v>5349</v>
      </c>
      <c r="T1612" s="5">
        <v>7.06</v>
      </c>
      <c r="U1612" s="4">
        <v>2038.08944144</v>
      </c>
      <c r="V1612" s="10">
        <v>6003.4894409999997</v>
      </c>
      <c r="W1612" s="4">
        <v>0</v>
      </c>
      <c r="X1612" s="4">
        <v>12.84</v>
      </c>
      <c r="Y1612" s="5">
        <v>6.13</v>
      </c>
      <c r="Z1612" s="4" t="s">
        <v>2924</v>
      </c>
      <c r="AA1612" s="10">
        <v>25.570445490699999</v>
      </c>
      <c r="AB1612" s="10" t="s">
        <v>2934</v>
      </c>
      <c r="AC1612" s="4">
        <v>2.0122300000000002</v>
      </c>
      <c r="AD1612" s="4">
        <v>1.9165169803671001</v>
      </c>
      <c r="AE1612" s="4">
        <v>1.9389584076041</v>
      </c>
      <c r="AF1612" s="4">
        <v>15.545026999999999</v>
      </c>
      <c r="AG1612" s="4">
        <v>15.2202855719501</v>
      </c>
      <c r="AH1612" s="4">
        <v>20.773278893533</v>
      </c>
      <c r="AI1612" s="4" t="s">
        <v>2924</v>
      </c>
      <c r="AJ1612" s="4" t="s">
        <v>2924</v>
      </c>
    </row>
    <row r="1613" spans="1:36" x14ac:dyDescent="0.3">
      <c r="A1613" s="1" t="s">
        <v>1607</v>
      </c>
      <c r="B1613" s="2">
        <v>5090909</v>
      </c>
      <c r="C1613" s="3" t="s">
        <v>2956</v>
      </c>
      <c r="D1613" s="4">
        <v>939.46649309999998</v>
      </c>
      <c r="E1613" s="3" t="s">
        <v>2920</v>
      </c>
      <c r="F1613" s="3" t="s">
        <v>2921</v>
      </c>
      <c r="G1613" s="3" t="s">
        <v>3109</v>
      </c>
      <c r="H1613" s="3" t="s">
        <v>3109</v>
      </c>
      <c r="I1613" s="3" t="s">
        <v>2942</v>
      </c>
      <c r="J1613" s="4">
        <v>-5.6924380000000001</v>
      </c>
      <c r="K1613" s="5">
        <v>11.557789</v>
      </c>
      <c r="L1613" s="4">
        <v>9.6837949999999999</v>
      </c>
      <c r="M1613" s="4">
        <v>1.648352</v>
      </c>
      <c r="N1613" s="4" t="s">
        <v>2924</v>
      </c>
      <c r="O1613" s="4" t="s">
        <v>2924</v>
      </c>
      <c r="P1613" s="4">
        <v>8.4927309999999991</v>
      </c>
      <c r="Q1613" s="4" t="s">
        <v>2924</v>
      </c>
      <c r="R1613" s="4" t="s">
        <v>2924</v>
      </c>
      <c r="S1613" s="3" t="s">
        <v>5350</v>
      </c>
      <c r="T1613" s="4">
        <v>11.1</v>
      </c>
      <c r="U1613" s="4">
        <v>939.46649309999998</v>
      </c>
      <c r="V1613" s="10">
        <v>850.933493</v>
      </c>
      <c r="W1613" s="4">
        <v>0</v>
      </c>
      <c r="X1613" s="4">
        <v>16.989999999999998</v>
      </c>
      <c r="Y1613" s="4">
        <v>8.26</v>
      </c>
      <c r="Z1613" s="4" t="s">
        <v>2924</v>
      </c>
      <c r="AA1613" s="10" t="s">
        <v>2924</v>
      </c>
      <c r="AB1613" s="10" t="s">
        <v>2924</v>
      </c>
      <c r="AC1613" s="4">
        <v>54.512075000000003</v>
      </c>
      <c r="AD1613" s="4">
        <v>27.639197231316899</v>
      </c>
      <c r="AE1613" s="4">
        <v>54.193924519986503</v>
      </c>
      <c r="AF1613" s="4" t="s">
        <v>2924</v>
      </c>
      <c r="AG1613" s="4" t="s">
        <v>2924</v>
      </c>
      <c r="AH1613" s="4" t="s">
        <v>2924</v>
      </c>
      <c r="AI1613" s="4">
        <v>8.4927309999999991</v>
      </c>
      <c r="AJ1613" s="4">
        <v>9.0760430000000003</v>
      </c>
    </row>
    <row r="1614" spans="1:36" x14ac:dyDescent="0.3">
      <c r="A1614" s="1" t="s">
        <v>1608</v>
      </c>
      <c r="B1614" s="2">
        <v>4133826</v>
      </c>
      <c r="C1614" s="3" t="s">
        <v>2919</v>
      </c>
      <c r="D1614" s="4">
        <v>951.74804735999999</v>
      </c>
      <c r="E1614" s="3" t="s">
        <v>2936</v>
      </c>
      <c r="F1614" s="3" t="s">
        <v>2966</v>
      </c>
      <c r="G1614" s="3" t="s">
        <v>2967</v>
      </c>
      <c r="H1614" s="3" t="s">
        <v>2999</v>
      </c>
      <c r="I1614" s="3" t="s">
        <v>3000</v>
      </c>
      <c r="J1614" s="4">
        <v>78.856153000000006</v>
      </c>
      <c r="K1614" s="4">
        <v>34.667247000000003</v>
      </c>
      <c r="L1614" s="4">
        <v>23.84</v>
      </c>
      <c r="M1614" s="5">
        <v>-12.886888000000001</v>
      </c>
      <c r="N1614" s="4">
        <v>49.142856999999999</v>
      </c>
      <c r="O1614" s="4">
        <v>15.395326000000001</v>
      </c>
      <c r="P1614" s="4">
        <v>5.2051109999999996</v>
      </c>
      <c r="Q1614" s="4">
        <v>21.003447000000001</v>
      </c>
      <c r="R1614" s="4">
        <v>16.976676999999999</v>
      </c>
      <c r="S1614" s="3" t="s">
        <v>5351</v>
      </c>
      <c r="T1614" s="4">
        <v>30.96</v>
      </c>
      <c r="U1614" s="4">
        <v>951.74804735999999</v>
      </c>
      <c r="V1614" s="10">
        <v>810.649047</v>
      </c>
      <c r="W1614" s="4">
        <v>0</v>
      </c>
      <c r="X1614" s="4">
        <v>36</v>
      </c>
      <c r="Y1614" s="4">
        <v>13.99</v>
      </c>
      <c r="Z1614" s="4">
        <v>49.142856999999999</v>
      </c>
      <c r="AA1614" s="10">
        <v>25.8</v>
      </c>
      <c r="AB1614" s="10">
        <v>25.8</v>
      </c>
      <c r="AC1614" s="4">
        <v>2.2312379999999998</v>
      </c>
      <c r="AD1614" s="4">
        <v>1.7361403027460001</v>
      </c>
      <c r="AE1614" s="4">
        <v>1.7361403027460001</v>
      </c>
      <c r="AF1614" s="4">
        <v>21.003447000000001</v>
      </c>
      <c r="AG1614" s="4">
        <v>14.384431950457801</v>
      </c>
      <c r="AH1614" s="4">
        <v>14.384431950457801</v>
      </c>
      <c r="AI1614" s="4">
        <v>5.2051109999999996</v>
      </c>
      <c r="AJ1614" s="4">
        <v>13.408402000000001</v>
      </c>
    </row>
    <row r="1615" spans="1:36" x14ac:dyDescent="0.3">
      <c r="A1615" s="1" t="s">
        <v>1609</v>
      </c>
      <c r="B1615" s="2">
        <v>108528467</v>
      </c>
      <c r="C1615" s="3" t="s">
        <v>2940</v>
      </c>
      <c r="D1615" s="4">
        <v>1542.5569</v>
      </c>
      <c r="E1615" s="3" t="s">
        <v>2930</v>
      </c>
      <c r="F1615" s="3" t="s">
        <v>2953</v>
      </c>
      <c r="G1615" s="3" t="s">
        <v>2954</v>
      </c>
      <c r="H1615" s="3" t="s">
        <v>2955</v>
      </c>
      <c r="I1615" s="3"/>
      <c r="J1615" s="4">
        <v>66.200951000000003</v>
      </c>
      <c r="K1615" s="4">
        <v>20.236559</v>
      </c>
      <c r="L1615" s="4">
        <v>8.1640549999999994</v>
      </c>
      <c r="M1615" s="4">
        <v>-1.2539739999999999</v>
      </c>
      <c r="N1615" s="4" t="s">
        <v>2934</v>
      </c>
      <c r="O1615" s="4" t="s">
        <v>2934</v>
      </c>
      <c r="P1615" s="4" t="s">
        <v>2934</v>
      </c>
      <c r="Q1615" s="4" t="s">
        <v>2934</v>
      </c>
      <c r="R1615" s="4" t="s">
        <v>2934</v>
      </c>
      <c r="S1615" s="3" t="s">
        <v>5352</v>
      </c>
      <c r="T1615" s="4">
        <v>55.91</v>
      </c>
      <c r="U1615" s="4">
        <v>1542.5569</v>
      </c>
      <c r="V1615" s="10" t="s">
        <v>2934</v>
      </c>
      <c r="W1615" s="4">
        <v>0.261002140755209</v>
      </c>
      <c r="X1615" s="4">
        <v>58.69</v>
      </c>
      <c r="Y1615" s="4">
        <v>32.03</v>
      </c>
      <c r="Z1615" s="4" t="s">
        <v>2934</v>
      </c>
      <c r="AA1615" s="10" t="s">
        <v>2934</v>
      </c>
      <c r="AB1615" s="10" t="s">
        <v>2934</v>
      </c>
      <c r="AC1615" s="4" t="s">
        <v>2934</v>
      </c>
      <c r="AD1615" s="4" t="s">
        <v>2934</v>
      </c>
      <c r="AE1615" s="4" t="s">
        <v>2934</v>
      </c>
      <c r="AF1615" s="4" t="s">
        <v>2934</v>
      </c>
      <c r="AG1615" s="4" t="s">
        <v>2934</v>
      </c>
      <c r="AH1615" s="4" t="s">
        <v>2934</v>
      </c>
      <c r="AI1615" s="4" t="s">
        <v>2934</v>
      </c>
      <c r="AJ1615" s="4" t="s">
        <v>2934</v>
      </c>
    </row>
    <row r="1616" spans="1:36" x14ac:dyDescent="0.3">
      <c r="A1616" s="1" t="s">
        <v>1610</v>
      </c>
      <c r="B1616" s="2">
        <v>14814228</v>
      </c>
      <c r="C1616" s="3" t="s">
        <v>2940</v>
      </c>
      <c r="D1616" s="4">
        <v>581.73299999999995</v>
      </c>
      <c r="E1616" s="3" t="s">
        <v>2930</v>
      </c>
      <c r="F1616" s="3" t="s">
        <v>2953</v>
      </c>
      <c r="G1616" s="3" t="s">
        <v>2954</v>
      </c>
      <c r="H1616" s="3" t="s">
        <v>2955</v>
      </c>
      <c r="I1616" s="3"/>
      <c r="J1616" s="4">
        <v>17.27093</v>
      </c>
      <c r="K1616" s="4">
        <v>2.9315329999999999</v>
      </c>
      <c r="L1616" s="4">
        <v>2.0458889999999998</v>
      </c>
      <c r="M1616" s="4">
        <v>-1.9654670000000001</v>
      </c>
      <c r="N1616" s="4" t="s">
        <v>2934</v>
      </c>
      <c r="O1616" s="4" t="s">
        <v>2934</v>
      </c>
      <c r="P1616" s="4" t="s">
        <v>2934</v>
      </c>
      <c r="Q1616" s="4" t="s">
        <v>2934</v>
      </c>
      <c r="R1616" s="4" t="s">
        <v>2934</v>
      </c>
      <c r="S1616" s="3" t="s">
        <v>5353</v>
      </c>
      <c r="T1616" s="4">
        <v>53.47</v>
      </c>
      <c r="U1616" s="4">
        <v>581.73299999999995</v>
      </c>
      <c r="V1616" s="10" t="s">
        <v>2934</v>
      </c>
      <c r="W1616" s="4">
        <v>1.2741240397226901</v>
      </c>
      <c r="X1616" s="4">
        <v>55.15</v>
      </c>
      <c r="Y1616" s="4">
        <v>44.33</v>
      </c>
      <c r="Z1616" s="4" t="s">
        <v>2934</v>
      </c>
      <c r="AA1616" s="10" t="s">
        <v>2934</v>
      </c>
      <c r="AB1616" s="10" t="s">
        <v>2934</v>
      </c>
      <c r="AC1616" s="4" t="s">
        <v>2934</v>
      </c>
      <c r="AD1616" s="4" t="s">
        <v>2934</v>
      </c>
      <c r="AE1616" s="4" t="s">
        <v>2934</v>
      </c>
      <c r="AF1616" s="4" t="s">
        <v>2934</v>
      </c>
      <c r="AG1616" s="4" t="s">
        <v>2934</v>
      </c>
      <c r="AH1616" s="4" t="s">
        <v>2934</v>
      </c>
      <c r="AI1616" s="4" t="s">
        <v>2934</v>
      </c>
      <c r="AJ1616" s="4" t="s">
        <v>2934</v>
      </c>
    </row>
    <row r="1617" spans="1:36" x14ac:dyDescent="0.3">
      <c r="A1617" s="1" t="s">
        <v>1611</v>
      </c>
      <c r="B1617" s="2">
        <v>4914216</v>
      </c>
      <c r="C1617" s="3" t="s">
        <v>2935</v>
      </c>
      <c r="D1617" s="4">
        <v>9588.8434168799995</v>
      </c>
      <c r="E1617" s="3" t="s">
        <v>2925</v>
      </c>
      <c r="F1617" s="3" t="s">
        <v>2926</v>
      </c>
      <c r="G1617" s="3" t="s">
        <v>2927</v>
      </c>
      <c r="H1617" s="3" t="s">
        <v>3024</v>
      </c>
      <c r="I1617" s="3" t="s">
        <v>3207</v>
      </c>
      <c r="J1617" s="4">
        <v>11.972379</v>
      </c>
      <c r="K1617" s="4">
        <v>20.113447000000001</v>
      </c>
      <c r="L1617" s="4">
        <v>-3.0095649999999998</v>
      </c>
      <c r="M1617" s="4">
        <v>-5.4103060000000003</v>
      </c>
      <c r="N1617" s="4">
        <v>12.287684</v>
      </c>
      <c r="O1617" s="4" t="s">
        <v>2924</v>
      </c>
      <c r="P1617" s="4">
        <v>1.4497960000000001</v>
      </c>
      <c r="Q1617" s="4">
        <v>10.778584</v>
      </c>
      <c r="R1617" s="4" t="s">
        <v>2924</v>
      </c>
      <c r="S1617" s="3" t="s">
        <v>5354</v>
      </c>
      <c r="T1617" s="4">
        <v>359.98</v>
      </c>
      <c r="U1617" s="4">
        <v>9588.8434168799995</v>
      </c>
      <c r="V1617" s="10">
        <v>23452.043416</v>
      </c>
      <c r="W1617" s="4">
        <v>0.58892160675593097</v>
      </c>
      <c r="X1617" s="4">
        <v>405.67500000000001</v>
      </c>
      <c r="Y1617" s="4">
        <v>243</v>
      </c>
      <c r="Z1617" s="4">
        <v>12.287684</v>
      </c>
      <c r="AA1617" s="10">
        <v>10.6144641904</v>
      </c>
      <c r="AB1617" s="10">
        <v>12.2162698533</v>
      </c>
      <c r="AC1617" s="4">
        <v>0.67606599999999994</v>
      </c>
      <c r="AD1617" s="4">
        <v>0.61493863947939997</v>
      </c>
      <c r="AE1617" s="4">
        <v>0.65116746302200001</v>
      </c>
      <c r="AF1617" s="4">
        <v>10.778584</v>
      </c>
      <c r="AG1617" s="4">
        <v>13.4953645396085</v>
      </c>
      <c r="AH1617" s="4">
        <v>14.857311828569401</v>
      </c>
      <c r="AI1617" s="4">
        <v>1.4497960000000001</v>
      </c>
      <c r="AJ1617" s="4">
        <v>5.031237</v>
      </c>
    </row>
    <row r="1618" spans="1:36" x14ac:dyDescent="0.3">
      <c r="A1618" s="1" t="s">
        <v>1612</v>
      </c>
      <c r="B1618" s="2">
        <v>4965581</v>
      </c>
      <c r="C1618" s="3" t="s">
        <v>2919</v>
      </c>
      <c r="D1618" s="4">
        <v>5817.55522028</v>
      </c>
      <c r="E1618" s="3" t="s">
        <v>2945</v>
      </c>
      <c r="F1618" s="3" t="s">
        <v>3021</v>
      </c>
      <c r="G1618" s="3" t="s">
        <v>3027</v>
      </c>
      <c r="H1618" s="3" t="s">
        <v>3140</v>
      </c>
      <c r="I1618" s="3" t="s">
        <v>3563</v>
      </c>
      <c r="J1618" s="4">
        <v>-13.276365999999999</v>
      </c>
      <c r="K1618" s="4">
        <v>-10.003838999999999</v>
      </c>
      <c r="L1618" s="4">
        <v>-1.4709589999999999</v>
      </c>
      <c r="M1618" s="4">
        <v>-4.8152660000000003</v>
      </c>
      <c r="N1618" s="4">
        <v>30.133676000000001</v>
      </c>
      <c r="O1618" s="4">
        <v>20.937750999999999</v>
      </c>
      <c r="P1618" s="5">
        <v>2.2610359999999998</v>
      </c>
      <c r="Q1618" s="4">
        <v>13.956460999999999</v>
      </c>
      <c r="R1618" s="4">
        <v>23.425808</v>
      </c>
      <c r="S1618" s="3" t="s">
        <v>5355</v>
      </c>
      <c r="T1618" s="4">
        <v>234.44</v>
      </c>
      <c r="U1618" s="4">
        <v>5817.55522028</v>
      </c>
      <c r="V1618" s="10">
        <v>6115.3862200000003</v>
      </c>
      <c r="W1618" s="4">
        <v>1.1943354376386299</v>
      </c>
      <c r="X1618" s="4">
        <v>275.58</v>
      </c>
      <c r="Y1618" s="4">
        <v>222.91</v>
      </c>
      <c r="Z1618" s="4">
        <v>30.133676000000001</v>
      </c>
      <c r="AA1618" s="10">
        <v>24.728131888899998</v>
      </c>
      <c r="AB1618" s="10">
        <v>27.627623380900001</v>
      </c>
      <c r="AC1618" s="4">
        <v>2.7859639999999999</v>
      </c>
      <c r="AD1618" s="4">
        <v>2.7311936567778998</v>
      </c>
      <c r="AE1618" s="4">
        <v>2.7971220196025999</v>
      </c>
      <c r="AF1618" s="4">
        <v>13.956460999999999</v>
      </c>
      <c r="AG1618" s="4">
        <v>13.195352724134199</v>
      </c>
      <c r="AH1618" s="4">
        <v>14.640365835207101</v>
      </c>
      <c r="AI1618" s="5">
        <v>2.2610359999999998</v>
      </c>
      <c r="AJ1618" s="4">
        <v>8.3815380000000008</v>
      </c>
    </row>
    <row r="1619" spans="1:36" x14ac:dyDescent="0.3">
      <c r="A1619" s="1" t="s">
        <v>1613</v>
      </c>
      <c r="B1619" s="2">
        <v>4812404</v>
      </c>
      <c r="C1619" s="3" t="s">
        <v>2919</v>
      </c>
      <c r="D1619" s="4">
        <v>2584.1767376500002</v>
      </c>
      <c r="E1619" s="3" t="s">
        <v>2920</v>
      </c>
      <c r="F1619" s="3" t="s">
        <v>2960</v>
      </c>
      <c r="G1619" s="3" t="s">
        <v>2961</v>
      </c>
      <c r="H1619" s="3" t="s">
        <v>2962</v>
      </c>
      <c r="I1619" s="3" t="s">
        <v>2923</v>
      </c>
      <c r="J1619" s="4">
        <v>-8.0919270000000001</v>
      </c>
      <c r="K1619" s="4">
        <v>-6.2266009999999996</v>
      </c>
      <c r="L1619" s="4">
        <v>-4.9150850000000004</v>
      </c>
      <c r="M1619" s="4">
        <v>-7.5922330000000002</v>
      </c>
      <c r="N1619" s="4">
        <v>111.19158899999999</v>
      </c>
      <c r="O1619" s="4">
        <v>23.735661</v>
      </c>
      <c r="P1619" s="4">
        <v>1.972561</v>
      </c>
      <c r="Q1619" s="4">
        <v>13.048332</v>
      </c>
      <c r="R1619" s="4">
        <v>20.392378000000001</v>
      </c>
      <c r="S1619" s="3" t="s">
        <v>5356</v>
      </c>
      <c r="T1619" s="4">
        <v>47.59</v>
      </c>
      <c r="U1619" s="4">
        <v>2584.1767376500002</v>
      </c>
      <c r="V1619" s="10">
        <v>2917.6037369999999</v>
      </c>
      <c r="W1619" s="4">
        <v>0</v>
      </c>
      <c r="X1619" s="4">
        <v>64.474999999999994</v>
      </c>
      <c r="Y1619" s="4">
        <v>43.15</v>
      </c>
      <c r="Z1619" s="4">
        <v>111.19158899999999</v>
      </c>
      <c r="AA1619" s="10">
        <v>13.6329781138</v>
      </c>
      <c r="AB1619" s="10">
        <v>14.090303478899999</v>
      </c>
      <c r="AC1619" s="4">
        <v>2.3496109999999999</v>
      </c>
      <c r="AD1619" s="4">
        <v>2.2406911612542002</v>
      </c>
      <c r="AE1619" s="4">
        <v>2.342784202582</v>
      </c>
      <c r="AF1619" s="4">
        <v>13.048332</v>
      </c>
      <c r="AG1619" s="4">
        <v>9.4453448391401995</v>
      </c>
      <c r="AH1619" s="4">
        <v>10.5272662630378</v>
      </c>
      <c r="AI1619" s="4">
        <v>1.972561</v>
      </c>
      <c r="AJ1619" s="4">
        <v>9.2300229999999992</v>
      </c>
    </row>
    <row r="1620" spans="1:36" x14ac:dyDescent="0.3">
      <c r="A1620" s="1" t="s">
        <v>1614</v>
      </c>
      <c r="B1620" s="2">
        <v>4121693</v>
      </c>
      <c r="C1620" s="3" t="s">
        <v>2935</v>
      </c>
      <c r="D1620" s="4">
        <v>30734.2707056</v>
      </c>
      <c r="E1620" s="3" t="s">
        <v>3102</v>
      </c>
      <c r="F1620" s="3" t="s">
        <v>3103</v>
      </c>
      <c r="G1620" s="3" t="s">
        <v>3196</v>
      </c>
      <c r="H1620" s="3" t="s">
        <v>3197</v>
      </c>
      <c r="I1620" s="3" t="s">
        <v>3564</v>
      </c>
      <c r="J1620" s="4">
        <v>45.772722000000002</v>
      </c>
      <c r="K1620" s="4">
        <v>28.598997000000001</v>
      </c>
      <c r="L1620" s="4">
        <v>-2.3661270000000001</v>
      </c>
      <c r="M1620" s="4">
        <v>-1.963957</v>
      </c>
      <c r="N1620" s="4">
        <v>141.787234042553</v>
      </c>
      <c r="O1620" s="4">
        <v>46.213591999999998</v>
      </c>
      <c r="P1620" s="4">
        <v>106.11465</v>
      </c>
      <c r="Q1620" s="4">
        <v>17.883866999999999</v>
      </c>
      <c r="R1620" s="4">
        <v>39.650509999999997</v>
      </c>
      <c r="S1620" s="3" t="s">
        <v>5357</v>
      </c>
      <c r="T1620" s="4">
        <v>133.28</v>
      </c>
      <c r="U1620" s="4">
        <v>30734.2707056</v>
      </c>
      <c r="V1620" s="10">
        <v>35098.859705000003</v>
      </c>
      <c r="W1620" s="4">
        <v>0</v>
      </c>
      <c r="X1620" s="4">
        <v>141.18</v>
      </c>
      <c r="Y1620" s="4">
        <v>86.67</v>
      </c>
      <c r="Z1620" s="4" t="s">
        <v>2934</v>
      </c>
      <c r="AA1620" s="10">
        <v>57.689477556999996</v>
      </c>
      <c r="AB1620" s="10">
        <v>121.0623841877</v>
      </c>
      <c r="AC1620" s="4">
        <v>1.5053890000000001</v>
      </c>
      <c r="AD1620" s="4">
        <v>1.3518140497335001</v>
      </c>
      <c r="AE1620" s="4">
        <v>1.5116490037590999</v>
      </c>
      <c r="AF1620" s="4">
        <v>17.883866999999999</v>
      </c>
      <c r="AG1620" s="4">
        <v>15.675498469132901</v>
      </c>
      <c r="AH1620" s="4">
        <v>16.569603968453698</v>
      </c>
      <c r="AI1620" s="4">
        <v>106.11465</v>
      </c>
      <c r="AJ1620" s="4" t="s">
        <v>2924</v>
      </c>
    </row>
    <row r="1621" spans="1:36" x14ac:dyDescent="0.3">
      <c r="A1621" s="1" t="s">
        <v>1615</v>
      </c>
      <c r="B1621" s="2">
        <v>4226853</v>
      </c>
      <c r="C1621" s="3" t="s">
        <v>2935</v>
      </c>
      <c r="D1621" s="4">
        <v>1770.06899385</v>
      </c>
      <c r="E1621" s="3" t="s">
        <v>2930</v>
      </c>
      <c r="F1621" s="3" t="s">
        <v>2931</v>
      </c>
      <c r="G1621" s="3" t="s">
        <v>2931</v>
      </c>
      <c r="H1621" s="3" t="s">
        <v>2932</v>
      </c>
      <c r="I1621" s="3" t="s">
        <v>2933</v>
      </c>
      <c r="J1621" s="4">
        <v>-10.774488</v>
      </c>
      <c r="K1621" s="4">
        <v>-19.881366</v>
      </c>
      <c r="L1621" s="4">
        <v>-14.884833</v>
      </c>
      <c r="M1621" s="4">
        <v>-11.360035999999999</v>
      </c>
      <c r="N1621" s="4">
        <v>21.404371584699501</v>
      </c>
      <c r="O1621" s="4">
        <v>3.7433100000000001</v>
      </c>
      <c r="P1621" s="4">
        <v>1.755007</v>
      </c>
      <c r="Q1621" s="4" t="s">
        <v>2934</v>
      </c>
      <c r="R1621" s="4" t="s">
        <v>2934</v>
      </c>
      <c r="S1621" s="3" t="s">
        <v>5358</v>
      </c>
      <c r="T1621" s="4">
        <v>39.17</v>
      </c>
      <c r="U1621" s="4">
        <v>1770.06899385</v>
      </c>
      <c r="V1621" s="10" t="s">
        <v>2934</v>
      </c>
      <c r="W1621" s="4">
        <v>0.30635690579525099</v>
      </c>
      <c r="X1621" s="4">
        <v>50.57</v>
      </c>
      <c r="Y1621" s="4">
        <v>31.03</v>
      </c>
      <c r="Z1621" s="4">
        <v>21.276479999999999</v>
      </c>
      <c r="AA1621" s="10">
        <v>16.230887166900001</v>
      </c>
      <c r="AB1621" s="10">
        <v>22.729250926900001</v>
      </c>
      <c r="AC1621" s="4" t="s">
        <v>2934</v>
      </c>
      <c r="AD1621" s="4" t="s">
        <v>2934</v>
      </c>
      <c r="AE1621" s="4" t="s">
        <v>2934</v>
      </c>
      <c r="AF1621" s="4" t="s">
        <v>2934</v>
      </c>
      <c r="AG1621" s="4" t="s">
        <v>2934</v>
      </c>
      <c r="AH1621" s="4" t="s">
        <v>2934</v>
      </c>
      <c r="AI1621" s="4">
        <v>1.755007</v>
      </c>
      <c r="AJ1621" s="4">
        <v>1.755007</v>
      </c>
    </row>
    <row r="1622" spans="1:36" x14ac:dyDescent="0.3">
      <c r="A1622" s="1" t="s">
        <v>1616</v>
      </c>
      <c r="B1622" s="2">
        <v>4048181</v>
      </c>
      <c r="C1622" s="3" t="s">
        <v>2935</v>
      </c>
      <c r="D1622" s="4">
        <v>1969.0242327000001</v>
      </c>
      <c r="E1622" s="3" t="s">
        <v>2945</v>
      </c>
      <c r="F1622" s="3" t="s">
        <v>2946</v>
      </c>
      <c r="G1622" s="3" t="s">
        <v>2947</v>
      </c>
      <c r="H1622" s="3" t="s">
        <v>2989</v>
      </c>
      <c r="I1622" s="3" t="s">
        <v>2949</v>
      </c>
      <c r="J1622" s="4">
        <v>-19.568114999999999</v>
      </c>
      <c r="K1622" s="4">
        <v>16.083109</v>
      </c>
      <c r="L1622" s="4">
        <v>3.0396179999999999</v>
      </c>
      <c r="M1622" s="4">
        <v>-5.2747250000000001</v>
      </c>
      <c r="N1622" s="4" t="s">
        <v>2924</v>
      </c>
      <c r="O1622" s="4">
        <v>22.890744000000002</v>
      </c>
      <c r="P1622" s="4">
        <v>2.1189770000000001</v>
      </c>
      <c r="Q1622" s="4">
        <v>49.780347999999996</v>
      </c>
      <c r="R1622" s="4">
        <v>16.81025</v>
      </c>
      <c r="S1622" s="3" t="s">
        <v>5359</v>
      </c>
      <c r="T1622" s="4">
        <v>30.17</v>
      </c>
      <c r="U1622" s="4">
        <v>1969.0242327000001</v>
      </c>
      <c r="V1622" s="10">
        <v>1659.5772320000001</v>
      </c>
      <c r="W1622" s="4">
        <v>0</v>
      </c>
      <c r="X1622" s="4">
        <v>42.66</v>
      </c>
      <c r="Y1622" s="4">
        <v>21.45</v>
      </c>
      <c r="Z1622" s="4" t="s">
        <v>2924</v>
      </c>
      <c r="AA1622" s="10">
        <v>16.618926958199999</v>
      </c>
      <c r="AB1622" s="10">
        <v>18.081242733300002</v>
      </c>
      <c r="AC1622" s="4">
        <v>2.346803</v>
      </c>
      <c r="AD1622" s="4">
        <v>2.1394906611937001</v>
      </c>
      <c r="AE1622" s="4">
        <v>2.2589388591217001</v>
      </c>
      <c r="AF1622" s="4">
        <v>49.780347999999996</v>
      </c>
      <c r="AG1622" s="4">
        <v>10.9920044721037</v>
      </c>
      <c r="AH1622" s="4">
        <v>12.131796510810601</v>
      </c>
      <c r="AI1622" s="4">
        <v>2.1189770000000001</v>
      </c>
      <c r="AJ1622" s="4">
        <v>4.8993180000000001</v>
      </c>
    </row>
    <row r="1623" spans="1:36" x14ac:dyDescent="0.3">
      <c r="A1623" s="1" t="s">
        <v>1617</v>
      </c>
      <c r="B1623" s="2">
        <v>101352435</v>
      </c>
      <c r="C1623" s="3" t="s">
        <v>2935</v>
      </c>
      <c r="D1623" s="4">
        <v>1048.7712796799999</v>
      </c>
      <c r="E1623" s="3" t="s">
        <v>2925</v>
      </c>
      <c r="F1623" s="3" t="s">
        <v>3011</v>
      </c>
      <c r="G1623" s="3" t="s">
        <v>3443</v>
      </c>
      <c r="H1623" s="3" t="s">
        <v>3496</v>
      </c>
      <c r="I1623" s="3" t="s">
        <v>3497</v>
      </c>
      <c r="J1623" s="4">
        <v>-56.418919000000002</v>
      </c>
      <c r="K1623" s="4">
        <v>-16.774194000000001</v>
      </c>
      <c r="L1623" s="4">
        <v>-17.834395000000001</v>
      </c>
      <c r="M1623" s="4">
        <v>-10.10453</v>
      </c>
      <c r="N1623" s="4" t="s">
        <v>2924</v>
      </c>
      <c r="O1623" s="4" t="s">
        <v>2924</v>
      </c>
      <c r="P1623" s="4">
        <v>7.621861</v>
      </c>
      <c r="Q1623" s="4" t="s">
        <v>2924</v>
      </c>
      <c r="R1623" s="4" t="s">
        <v>2924</v>
      </c>
      <c r="S1623" s="3" t="s">
        <v>5360</v>
      </c>
      <c r="T1623" s="4">
        <v>5.16</v>
      </c>
      <c r="U1623" s="4">
        <v>1048.7712796799999</v>
      </c>
      <c r="V1623" s="10">
        <v>961.33227899999997</v>
      </c>
      <c r="W1623" s="4">
        <v>0</v>
      </c>
      <c r="X1623" s="5">
        <v>12.039899999999999</v>
      </c>
      <c r="Y1623" s="5">
        <v>5.0199999999999996</v>
      </c>
      <c r="Z1623" s="4" t="s">
        <v>2924</v>
      </c>
      <c r="AA1623" s="10" t="s">
        <v>2924</v>
      </c>
      <c r="AB1623" s="10" t="s">
        <v>2924</v>
      </c>
      <c r="AC1623" s="4">
        <v>31.047775999999999</v>
      </c>
      <c r="AD1623" s="4">
        <v>17.925023959296901</v>
      </c>
      <c r="AE1623" s="4">
        <v>30.151123064881801</v>
      </c>
      <c r="AF1623" s="4" t="s">
        <v>2924</v>
      </c>
      <c r="AG1623" s="4" t="s">
        <v>2924</v>
      </c>
      <c r="AH1623" s="4" t="s">
        <v>2924</v>
      </c>
      <c r="AI1623" s="4">
        <v>7.621861</v>
      </c>
      <c r="AJ1623" s="4">
        <v>8.1774959999999997</v>
      </c>
    </row>
    <row r="1624" spans="1:36" x14ac:dyDescent="0.3">
      <c r="A1624" s="1" t="s">
        <v>1618</v>
      </c>
      <c r="B1624" s="2">
        <v>4286513</v>
      </c>
      <c r="C1624" s="3" t="s">
        <v>2919</v>
      </c>
      <c r="D1624" s="4">
        <v>9587.3217020800003</v>
      </c>
      <c r="E1624" s="3" t="s">
        <v>2925</v>
      </c>
      <c r="F1624" s="3" t="s">
        <v>2926</v>
      </c>
      <c r="G1624" s="3" t="s">
        <v>3110</v>
      </c>
      <c r="H1624" s="3" t="s">
        <v>3110</v>
      </c>
      <c r="I1624" s="3" t="s">
        <v>3565</v>
      </c>
      <c r="J1624" s="4">
        <v>-22.845188</v>
      </c>
      <c r="K1624" s="4">
        <v>-7.8230440000000003</v>
      </c>
      <c r="L1624" s="4">
        <v>-1.178993</v>
      </c>
      <c r="M1624" s="4">
        <v>-2.896261</v>
      </c>
      <c r="N1624" s="4">
        <v>18.440000000000001</v>
      </c>
      <c r="O1624" s="4">
        <v>13.091942</v>
      </c>
      <c r="P1624" s="4">
        <v>1.5452300000000001</v>
      </c>
      <c r="Q1624" s="5">
        <v>6.8129790000000003</v>
      </c>
      <c r="R1624" s="4">
        <v>16.111872999999999</v>
      </c>
      <c r="S1624" s="3" t="s">
        <v>5361</v>
      </c>
      <c r="T1624" s="4">
        <v>36.880000000000003</v>
      </c>
      <c r="U1624" s="4">
        <v>9587.3217020800003</v>
      </c>
      <c r="V1624" s="10">
        <v>15024.321701999999</v>
      </c>
      <c r="W1624" s="4">
        <v>3.2537960954446898</v>
      </c>
      <c r="X1624" s="4">
        <v>53.68</v>
      </c>
      <c r="Y1624" s="4">
        <v>35.57</v>
      </c>
      <c r="Z1624" s="4">
        <v>18.440000000000001</v>
      </c>
      <c r="AA1624" s="10">
        <v>10.266117358800001</v>
      </c>
      <c r="AB1624" s="10">
        <v>10.7693924988</v>
      </c>
      <c r="AC1624" s="4">
        <v>1.036232</v>
      </c>
      <c r="AD1624" s="4">
        <v>1.0381769802189</v>
      </c>
      <c r="AE1624" s="4">
        <v>1.040483752174</v>
      </c>
      <c r="AF1624" s="5">
        <v>6.8129790000000003</v>
      </c>
      <c r="AG1624" s="4">
        <v>8.5973664388180993</v>
      </c>
      <c r="AH1624" s="4">
        <v>8.7389155749837997</v>
      </c>
      <c r="AI1624" s="4">
        <v>1.5452300000000001</v>
      </c>
      <c r="AJ1624" s="4" t="s">
        <v>2924</v>
      </c>
    </row>
    <row r="1625" spans="1:36" x14ac:dyDescent="0.3">
      <c r="A1625" s="1" t="s">
        <v>1619</v>
      </c>
      <c r="B1625" s="2">
        <v>117006880</v>
      </c>
      <c r="C1625" s="3" t="s">
        <v>2935</v>
      </c>
      <c r="D1625" s="4">
        <v>6533.11107593</v>
      </c>
      <c r="E1625" s="3" t="s">
        <v>2936</v>
      </c>
      <c r="F1625" s="3" t="s">
        <v>2937</v>
      </c>
      <c r="G1625" s="3" t="s">
        <v>2951</v>
      </c>
      <c r="H1625" s="3" t="s">
        <v>2951</v>
      </c>
      <c r="I1625" s="3" t="s">
        <v>3405</v>
      </c>
      <c r="J1625" s="4">
        <v>49.241802999999997</v>
      </c>
      <c r="K1625" s="4">
        <v>-2.189095</v>
      </c>
      <c r="L1625" s="4">
        <v>-17.295026</v>
      </c>
      <c r="M1625" s="4">
        <v>-7.9732120000000002</v>
      </c>
      <c r="N1625" s="4" t="s">
        <v>2924</v>
      </c>
      <c r="O1625" s="4">
        <v>182.07499999999999</v>
      </c>
      <c r="P1625" s="4">
        <v>8.4863669999999995</v>
      </c>
      <c r="Q1625" s="4">
        <v>54.999651</v>
      </c>
      <c r="R1625" s="4" t="s">
        <v>2934</v>
      </c>
      <c r="S1625" s="3" t="s">
        <v>5362</v>
      </c>
      <c r="T1625" s="4">
        <v>72.83</v>
      </c>
      <c r="U1625" s="4">
        <v>6533.11107593</v>
      </c>
      <c r="V1625" s="10">
        <v>7089.5650750000004</v>
      </c>
      <c r="W1625" s="4">
        <v>0</v>
      </c>
      <c r="X1625" s="4">
        <v>96.99</v>
      </c>
      <c r="Y1625" s="4">
        <v>42.57</v>
      </c>
      <c r="Z1625" s="4" t="s">
        <v>2924</v>
      </c>
      <c r="AA1625" s="10">
        <v>130.54310808380001</v>
      </c>
      <c r="AB1625" s="10" t="s">
        <v>2934</v>
      </c>
      <c r="AC1625" s="4">
        <v>18.715211</v>
      </c>
      <c r="AD1625" s="4">
        <v>15.155093952383201</v>
      </c>
      <c r="AE1625" s="4">
        <v>18.051786840590999</v>
      </c>
      <c r="AF1625" s="4">
        <v>54.999651</v>
      </c>
      <c r="AG1625" s="4">
        <v>40.749170166098999</v>
      </c>
      <c r="AH1625" s="4">
        <v>49.580689304775198</v>
      </c>
      <c r="AI1625" s="4">
        <v>8.4863669999999995</v>
      </c>
      <c r="AJ1625" s="4" t="s">
        <v>2924</v>
      </c>
    </row>
    <row r="1626" spans="1:36" x14ac:dyDescent="0.3">
      <c r="A1626" s="1" t="s">
        <v>1620</v>
      </c>
      <c r="B1626" s="2">
        <v>4004271</v>
      </c>
      <c r="C1626" s="3" t="s">
        <v>2935</v>
      </c>
      <c r="D1626" s="4">
        <v>115914.98920246</v>
      </c>
      <c r="E1626" s="3" t="s">
        <v>2936</v>
      </c>
      <c r="F1626" s="3" t="s">
        <v>2937</v>
      </c>
      <c r="G1626" s="3" t="s">
        <v>2951</v>
      </c>
      <c r="H1626" s="3" t="s">
        <v>2951</v>
      </c>
      <c r="I1626" s="3" t="s">
        <v>3039</v>
      </c>
      <c r="J1626" s="4">
        <v>9.1026729999999993</v>
      </c>
      <c r="K1626" s="4">
        <v>-14.495034</v>
      </c>
      <c r="L1626" s="4">
        <v>-8.5482390000000006</v>
      </c>
      <c r="M1626" s="4">
        <v>-1.1381790000000001</v>
      </c>
      <c r="N1626" s="4">
        <v>17.675208999999999</v>
      </c>
      <c r="O1626" s="4">
        <v>18.067018999999998</v>
      </c>
      <c r="P1626" s="4">
        <v>16.029237999999999</v>
      </c>
      <c r="Q1626" s="4">
        <v>12.521091</v>
      </c>
      <c r="R1626" s="4">
        <v>22.214092000000001</v>
      </c>
      <c r="S1626" s="3" t="s">
        <v>5363</v>
      </c>
      <c r="T1626" s="4">
        <v>489.02</v>
      </c>
      <c r="U1626" s="4">
        <v>115914.98920246</v>
      </c>
      <c r="V1626" s="10">
        <v>132084.989202</v>
      </c>
      <c r="W1626" s="4">
        <v>2.6992761032268602</v>
      </c>
      <c r="X1626" s="4">
        <v>618.95000000000005</v>
      </c>
      <c r="Y1626" s="4">
        <v>413.92</v>
      </c>
      <c r="Z1626" s="4">
        <v>17.675208999999999</v>
      </c>
      <c r="AA1626" s="10">
        <v>17.990582002699998</v>
      </c>
      <c r="AB1626" s="10">
        <v>18.3177295634</v>
      </c>
      <c r="AC1626" s="4">
        <v>1.852654</v>
      </c>
      <c r="AD1626" s="4">
        <v>1.8090354643404001</v>
      </c>
      <c r="AE1626" s="4">
        <v>1.8541528116735</v>
      </c>
      <c r="AF1626" s="4">
        <v>12.521091</v>
      </c>
      <c r="AG1626" s="4">
        <v>13.160797871530599</v>
      </c>
      <c r="AH1626" s="4">
        <v>13.3891445352559</v>
      </c>
      <c r="AI1626" s="4">
        <v>16.029237999999999</v>
      </c>
      <c r="AJ1626" s="4" t="s">
        <v>2924</v>
      </c>
    </row>
    <row r="1627" spans="1:36" x14ac:dyDescent="0.3">
      <c r="A1627" s="1" t="s">
        <v>1621</v>
      </c>
      <c r="B1627" s="2">
        <v>103455</v>
      </c>
      <c r="C1627" s="3" t="s">
        <v>2935</v>
      </c>
      <c r="D1627" s="4">
        <v>18116.846834219999</v>
      </c>
      <c r="E1627" s="3" t="s">
        <v>2930</v>
      </c>
      <c r="F1627" s="3" t="s">
        <v>2957</v>
      </c>
      <c r="G1627" s="3" t="s">
        <v>2957</v>
      </c>
      <c r="H1627" s="3" t="s">
        <v>3113</v>
      </c>
      <c r="I1627" s="3" t="s">
        <v>3125</v>
      </c>
      <c r="J1627" s="4">
        <v>20.915697999999999</v>
      </c>
      <c r="K1627" s="4">
        <v>5.9205500000000004</v>
      </c>
      <c r="L1627" s="4">
        <v>-1.5386439999999999</v>
      </c>
      <c r="M1627" s="4">
        <v>-1.176051</v>
      </c>
      <c r="N1627" s="4">
        <v>11.0478087649402</v>
      </c>
      <c r="O1627" s="4">
        <v>9.7860566814943297</v>
      </c>
      <c r="P1627" s="4">
        <v>1.0493060000000001</v>
      </c>
      <c r="Q1627" s="4">
        <v>8.2431819999999991</v>
      </c>
      <c r="R1627" s="4">
        <v>18.732813</v>
      </c>
      <c r="S1627" s="3" t="s">
        <v>5364</v>
      </c>
      <c r="T1627" s="4">
        <v>83.19</v>
      </c>
      <c r="U1627" s="4">
        <v>18116.846834219999</v>
      </c>
      <c r="V1627" s="10">
        <v>27993.846834</v>
      </c>
      <c r="W1627" s="4">
        <v>0.30051688904916501</v>
      </c>
      <c r="X1627" s="4">
        <v>87.45</v>
      </c>
      <c r="Y1627" s="4">
        <v>68.489999999999995</v>
      </c>
      <c r="Z1627" s="4">
        <v>11.884285999999999</v>
      </c>
      <c r="AA1627" s="10" t="s">
        <v>2934</v>
      </c>
      <c r="AB1627" s="10" t="s">
        <v>2934</v>
      </c>
      <c r="AC1627" s="4">
        <v>1.62547</v>
      </c>
      <c r="AD1627" s="4" t="s">
        <v>2934</v>
      </c>
      <c r="AE1627" s="4" t="s">
        <v>2934</v>
      </c>
      <c r="AF1627" s="4">
        <v>8.2431819999999991</v>
      </c>
      <c r="AG1627" s="4" t="s">
        <v>2934</v>
      </c>
      <c r="AH1627" s="4" t="s">
        <v>2934</v>
      </c>
      <c r="AI1627" s="4">
        <v>1.0493060000000001</v>
      </c>
      <c r="AJ1627" s="4">
        <v>1.0708359999999999</v>
      </c>
    </row>
    <row r="1628" spans="1:36" x14ac:dyDescent="0.3">
      <c r="A1628" s="1" t="s">
        <v>1622</v>
      </c>
      <c r="B1628" s="2">
        <v>6621839</v>
      </c>
      <c r="C1628" s="3" t="s">
        <v>2935</v>
      </c>
      <c r="D1628" s="4">
        <v>1374.6863014</v>
      </c>
      <c r="E1628" s="3" t="s">
        <v>3031</v>
      </c>
      <c r="F1628" s="3" t="s">
        <v>3031</v>
      </c>
      <c r="G1628" s="3" t="s">
        <v>3371</v>
      </c>
      <c r="H1628" s="3" t="s">
        <v>3371</v>
      </c>
      <c r="I1628" s="3" t="s">
        <v>3372</v>
      </c>
      <c r="J1628" s="4">
        <v>70.477569000000003</v>
      </c>
      <c r="K1628" s="4">
        <v>33.107345000000002</v>
      </c>
      <c r="L1628" s="4">
        <v>6.7996369999999997</v>
      </c>
      <c r="M1628" s="4">
        <v>-10.892587000000001</v>
      </c>
      <c r="N1628" s="4" t="s">
        <v>2934</v>
      </c>
      <c r="O1628" s="4" t="s">
        <v>2934</v>
      </c>
      <c r="P1628" s="4" t="s">
        <v>2934</v>
      </c>
      <c r="Q1628" s="4" t="s">
        <v>2934</v>
      </c>
      <c r="R1628" s="4" t="s">
        <v>2934</v>
      </c>
      <c r="S1628" s="3" t="s">
        <v>5365</v>
      </c>
      <c r="T1628" s="4">
        <v>11.78</v>
      </c>
      <c r="U1628" s="4">
        <v>1374.6863014</v>
      </c>
      <c r="V1628" s="10">
        <v>1555.1352010000001</v>
      </c>
      <c r="W1628" s="4">
        <v>0</v>
      </c>
      <c r="X1628" s="4">
        <v>13.79</v>
      </c>
      <c r="Y1628" s="5">
        <v>5.6996000000000002</v>
      </c>
      <c r="Z1628" s="4" t="s">
        <v>2934</v>
      </c>
      <c r="AA1628" s="10">
        <v>11.846339501199999</v>
      </c>
      <c r="AB1628" s="10">
        <v>14.9397590361</v>
      </c>
      <c r="AC1628" s="4" t="s">
        <v>2934</v>
      </c>
      <c r="AD1628" s="4">
        <v>2.4471982957686</v>
      </c>
      <c r="AE1628" s="4">
        <v>2.5859867902368001</v>
      </c>
      <c r="AF1628" s="4" t="s">
        <v>2934</v>
      </c>
      <c r="AG1628" s="4">
        <v>7.8147440702460003</v>
      </c>
      <c r="AH1628" s="4">
        <v>8.6825480511253001</v>
      </c>
      <c r="AI1628" s="4" t="s">
        <v>2934</v>
      </c>
      <c r="AJ1628" s="4" t="s">
        <v>2934</v>
      </c>
    </row>
    <row r="1629" spans="1:36" x14ac:dyDescent="0.3">
      <c r="A1629" s="1" t="s">
        <v>1623</v>
      </c>
      <c r="B1629" s="2">
        <v>19913030</v>
      </c>
      <c r="C1629" s="3" t="s">
        <v>2940</v>
      </c>
      <c r="D1629" s="4">
        <v>2341.96126594</v>
      </c>
      <c r="E1629" s="3" t="s">
        <v>2920</v>
      </c>
      <c r="F1629" s="3" t="s">
        <v>2921</v>
      </c>
      <c r="G1629" s="3" t="s">
        <v>3109</v>
      </c>
      <c r="H1629" s="3" t="s">
        <v>3109</v>
      </c>
      <c r="I1629" s="3" t="s">
        <v>3048</v>
      </c>
      <c r="J1629" s="4">
        <v>1399.5</v>
      </c>
      <c r="K1629" s="4">
        <v>68.767585999999994</v>
      </c>
      <c r="L1629" s="4">
        <v>0.68826600000000004</v>
      </c>
      <c r="M1629" s="4">
        <v>0.30100300000000002</v>
      </c>
      <c r="N1629" s="4" t="s">
        <v>2924</v>
      </c>
      <c r="O1629" s="4" t="s">
        <v>2924</v>
      </c>
      <c r="P1629" s="4">
        <v>8.5065950000000008</v>
      </c>
      <c r="Q1629" s="4" t="s">
        <v>2924</v>
      </c>
      <c r="R1629" s="4" t="s">
        <v>2924</v>
      </c>
      <c r="S1629" s="3" t="s">
        <v>5366</v>
      </c>
      <c r="T1629" s="4">
        <v>59.98</v>
      </c>
      <c r="U1629" s="4">
        <v>2341.96126594</v>
      </c>
      <c r="V1629" s="10">
        <v>2057.2492649999999</v>
      </c>
      <c r="W1629" s="4">
        <v>0</v>
      </c>
      <c r="X1629" s="4">
        <v>60.03</v>
      </c>
      <c r="Y1629" s="5">
        <v>3.65</v>
      </c>
      <c r="Z1629" s="4" t="s">
        <v>2924</v>
      </c>
      <c r="AA1629" s="10" t="s">
        <v>2924</v>
      </c>
      <c r="AB1629" s="10" t="s">
        <v>2924</v>
      </c>
      <c r="AC1629" s="4" t="s">
        <v>2934</v>
      </c>
      <c r="AD1629" s="4" t="s">
        <v>2934</v>
      </c>
      <c r="AE1629" s="4" t="s">
        <v>2934</v>
      </c>
      <c r="AF1629" s="4" t="s">
        <v>2924</v>
      </c>
      <c r="AG1629" s="4" t="s">
        <v>2924</v>
      </c>
      <c r="AH1629" s="4" t="s">
        <v>2934</v>
      </c>
      <c r="AI1629" s="4">
        <v>8.5065950000000008</v>
      </c>
      <c r="AJ1629" s="4">
        <v>8.5065950000000008</v>
      </c>
    </row>
    <row r="1630" spans="1:36" x14ac:dyDescent="0.3">
      <c r="A1630" s="1" t="s">
        <v>1624</v>
      </c>
      <c r="B1630" s="2">
        <v>4061160</v>
      </c>
      <c r="C1630" s="3" t="s">
        <v>2935</v>
      </c>
      <c r="D1630" s="4">
        <v>7332.8723603999997</v>
      </c>
      <c r="E1630" s="3" t="s">
        <v>3031</v>
      </c>
      <c r="F1630" s="3" t="s">
        <v>3031</v>
      </c>
      <c r="G1630" s="3" t="s">
        <v>3566</v>
      </c>
      <c r="H1630" s="3" t="s">
        <v>3567</v>
      </c>
      <c r="I1630" s="3" t="s">
        <v>3454</v>
      </c>
      <c r="J1630" s="4">
        <v>47.415984000000002</v>
      </c>
      <c r="K1630" s="4">
        <v>-1.089531</v>
      </c>
      <c r="L1630" s="4">
        <v>-6.2752489999999996</v>
      </c>
      <c r="M1630" s="4">
        <v>-7.4714169999999998</v>
      </c>
      <c r="N1630" s="4">
        <v>17.969018999999999</v>
      </c>
      <c r="O1630" s="4">
        <v>15.692169</v>
      </c>
      <c r="P1630" s="4">
        <v>4.3865550000000004</v>
      </c>
      <c r="Q1630" s="4">
        <v>10.641897999999999</v>
      </c>
      <c r="R1630" s="4">
        <v>19.295634</v>
      </c>
      <c r="S1630" s="3" t="s">
        <v>5367</v>
      </c>
      <c r="T1630" s="4">
        <v>104.4</v>
      </c>
      <c r="U1630" s="4">
        <v>7332.8723603999997</v>
      </c>
      <c r="V1630" s="10">
        <v>7358.8723600000003</v>
      </c>
      <c r="W1630" s="4">
        <v>0.99616858237547901</v>
      </c>
      <c r="X1630" s="4">
        <v>122.87</v>
      </c>
      <c r="Y1630" s="4">
        <v>63.76</v>
      </c>
      <c r="Z1630" s="4">
        <v>17.969018999999999</v>
      </c>
      <c r="AA1630" s="10">
        <v>20.083488832800001</v>
      </c>
      <c r="AB1630" s="10">
        <v>18.715781849900001</v>
      </c>
      <c r="AC1630" s="4">
        <v>2.5210249999999998</v>
      </c>
      <c r="AD1630" s="4">
        <v>2.4402768798971999</v>
      </c>
      <c r="AE1630" s="4">
        <v>2.5277651895895001</v>
      </c>
      <c r="AF1630" s="4">
        <v>10.641897999999999</v>
      </c>
      <c r="AG1630" s="4">
        <v>12.129069048547899</v>
      </c>
      <c r="AH1630" s="4">
        <v>11.0585408039132</v>
      </c>
      <c r="AI1630" s="4">
        <v>4.3865550000000004</v>
      </c>
      <c r="AJ1630" s="4">
        <v>4.5194809999999999</v>
      </c>
    </row>
    <row r="1631" spans="1:36" x14ac:dyDescent="0.3">
      <c r="A1631" s="1" t="s">
        <v>1625</v>
      </c>
      <c r="B1631" s="2">
        <v>4004318</v>
      </c>
      <c r="C1631" s="3" t="s">
        <v>2935</v>
      </c>
      <c r="D1631" s="4">
        <v>139875.0992386</v>
      </c>
      <c r="E1631" s="3" t="s">
        <v>2925</v>
      </c>
      <c r="F1631" s="3" t="s">
        <v>2926</v>
      </c>
      <c r="G1631" s="3" t="s">
        <v>2927</v>
      </c>
      <c r="H1631" s="3" t="s">
        <v>3243</v>
      </c>
      <c r="I1631" s="3" t="s">
        <v>3568</v>
      </c>
      <c r="J1631" s="4">
        <v>11.085202000000001</v>
      </c>
      <c r="K1631" s="4">
        <v>-4.7743520000000004</v>
      </c>
      <c r="L1631" s="4">
        <v>-5.8206290000000003</v>
      </c>
      <c r="M1631" s="4">
        <v>-5.5909139999999997</v>
      </c>
      <c r="N1631" s="4">
        <v>22.52</v>
      </c>
      <c r="O1631" s="4">
        <v>18.025175999999998</v>
      </c>
      <c r="P1631" s="4" t="s">
        <v>2924</v>
      </c>
      <c r="Q1631" s="4">
        <v>13.533682000000001</v>
      </c>
      <c r="R1631" s="4">
        <v>24.173798999999999</v>
      </c>
      <c r="S1631" s="3" t="s">
        <v>5368</v>
      </c>
      <c r="T1631" s="4">
        <v>247.72</v>
      </c>
      <c r="U1631" s="4">
        <v>139875.0992386</v>
      </c>
      <c r="V1631" s="10">
        <v>176381.099238</v>
      </c>
      <c r="W1631" s="4">
        <v>1.85693524947521</v>
      </c>
      <c r="X1631" s="5">
        <v>287.01</v>
      </c>
      <c r="Y1631" s="4">
        <v>209.5548</v>
      </c>
      <c r="Z1631" s="4">
        <v>22.52</v>
      </c>
      <c r="AA1631" s="10">
        <v>20.315908606200001</v>
      </c>
      <c r="AB1631" s="10">
        <v>20.808762999100001</v>
      </c>
      <c r="AC1631" s="4">
        <v>2.1067469999999999</v>
      </c>
      <c r="AD1631" s="4">
        <v>2.1037679826314002</v>
      </c>
      <c r="AE1631" s="4">
        <v>2.1166838172190001</v>
      </c>
      <c r="AF1631" s="4">
        <v>13.533682000000001</v>
      </c>
      <c r="AG1631" s="4">
        <v>14.323848887438199</v>
      </c>
      <c r="AH1631" s="4">
        <v>14.5154955449306</v>
      </c>
      <c r="AI1631" s="4" t="s">
        <v>2924</v>
      </c>
      <c r="AJ1631" s="4" t="s">
        <v>2924</v>
      </c>
    </row>
    <row r="1632" spans="1:36" x14ac:dyDescent="0.3">
      <c r="A1632" s="1" t="s">
        <v>1626</v>
      </c>
      <c r="B1632" s="2">
        <v>4158885</v>
      </c>
      <c r="C1632" s="3" t="s">
        <v>2919</v>
      </c>
      <c r="D1632" s="4">
        <v>24553.197333839998</v>
      </c>
      <c r="E1632" s="3" t="s">
        <v>2930</v>
      </c>
      <c r="F1632" s="3" t="s">
        <v>2953</v>
      </c>
      <c r="G1632" s="3" t="s">
        <v>2954</v>
      </c>
      <c r="H1632" s="3" t="s">
        <v>3244</v>
      </c>
      <c r="I1632" s="3" t="s">
        <v>3155</v>
      </c>
      <c r="J1632" s="4">
        <v>45.256023999999996</v>
      </c>
      <c r="K1632" s="4">
        <v>52.157572000000002</v>
      </c>
      <c r="L1632" s="4">
        <v>3.431635</v>
      </c>
      <c r="M1632" s="4">
        <v>-0.69648399999999999</v>
      </c>
      <c r="N1632" s="4">
        <v>24.6563909774436</v>
      </c>
      <c r="O1632" s="4">
        <v>257.49436439154903</v>
      </c>
      <c r="P1632" s="4">
        <v>8.8502960000000002</v>
      </c>
      <c r="Q1632" s="4">
        <v>11.641824</v>
      </c>
      <c r="R1632" s="4">
        <v>87.446121000000005</v>
      </c>
      <c r="S1632" s="3" t="s">
        <v>5369</v>
      </c>
      <c r="T1632" s="4">
        <v>327.93</v>
      </c>
      <c r="U1632" s="4">
        <v>24553.197333839998</v>
      </c>
      <c r="V1632" s="10">
        <v>27690.765332999999</v>
      </c>
      <c r="W1632" s="4">
        <v>0.36593175372793002</v>
      </c>
      <c r="X1632" s="4">
        <v>334.83</v>
      </c>
      <c r="Y1632" s="4">
        <v>187.19</v>
      </c>
      <c r="Z1632" s="4">
        <v>24.658245000000001</v>
      </c>
      <c r="AA1632" s="10">
        <v>20.411681957900001</v>
      </c>
      <c r="AB1632" s="10">
        <v>23.339931118199999</v>
      </c>
      <c r="AC1632" s="4">
        <v>2.4044249999999998</v>
      </c>
      <c r="AD1632" s="4">
        <v>2.0183583999010999</v>
      </c>
      <c r="AE1632" s="4">
        <v>2.3037326607363</v>
      </c>
      <c r="AF1632" s="4">
        <v>11.641824</v>
      </c>
      <c r="AG1632" s="4">
        <v>11.5375477563777</v>
      </c>
      <c r="AH1632" s="4">
        <v>13.1509386703905</v>
      </c>
      <c r="AI1632" s="4">
        <v>8.8502960000000002</v>
      </c>
      <c r="AJ1632" s="4">
        <v>202.55095700000001</v>
      </c>
    </row>
    <row r="1633" spans="1:36" x14ac:dyDescent="0.3">
      <c r="A1633" s="1" t="s">
        <v>1627</v>
      </c>
      <c r="B1633" s="2">
        <v>4986013</v>
      </c>
      <c r="C1633" s="3" t="s">
        <v>2935</v>
      </c>
      <c r="D1633" s="4">
        <v>547.90165215000002</v>
      </c>
      <c r="E1633" s="3" t="s">
        <v>3031</v>
      </c>
      <c r="F1633" s="3" t="s">
        <v>3031</v>
      </c>
      <c r="G1633" s="3" t="s">
        <v>3032</v>
      </c>
      <c r="H1633" s="3" t="s">
        <v>3513</v>
      </c>
      <c r="I1633" s="3" t="s">
        <v>3332</v>
      </c>
      <c r="J1633" s="4">
        <v>-20.229406000000001</v>
      </c>
      <c r="K1633" s="4">
        <v>-0.52015599999999995</v>
      </c>
      <c r="L1633" s="4">
        <v>-10.105758</v>
      </c>
      <c r="M1633" s="4">
        <v>-12.969283000000001</v>
      </c>
      <c r="N1633" s="4" t="s">
        <v>2924</v>
      </c>
      <c r="O1633" s="4">
        <v>61.2</v>
      </c>
      <c r="P1633" s="4">
        <v>1.098034</v>
      </c>
      <c r="Q1633" s="4">
        <v>10.111605000000001</v>
      </c>
      <c r="R1633" s="4">
        <v>50.713307999999998</v>
      </c>
      <c r="S1633" s="3" t="s">
        <v>5370</v>
      </c>
      <c r="T1633" s="4">
        <v>7.65</v>
      </c>
      <c r="U1633" s="4">
        <v>547.90165215000002</v>
      </c>
      <c r="V1633" s="10">
        <v>861.49865199999999</v>
      </c>
      <c r="W1633" s="4">
        <v>0</v>
      </c>
      <c r="X1633" s="5">
        <v>10.4</v>
      </c>
      <c r="Y1633" s="5">
        <v>6.7401</v>
      </c>
      <c r="Z1633" s="4" t="s">
        <v>2924</v>
      </c>
      <c r="AA1633" s="10">
        <v>23.4231475811</v>
      </c>
      <c r="AB1633" s="10">
        <v>104.8663468128</v>
      </c>
      <c r="AC1633" s="4">
        <v>1.6563870000000001</v>
      </c>
      <c r="AD1633" s="4">
        <v>1.6602655002841999</v>
      </c>
      <c r="AE1633" s="4">
        <v>1.6772662048358999</v>
      </c>
      <c r="AF1633" s="4">
        <v>10.111605000000001</v>
      </c>
      <c r="AG1633" s="4">
        <v>6.5172819978999001</v>
      </c>
      <c r="AH1633" s="4">
        <v>7.3118347684016003</v>
      </c>
      <c r="AI1633" s="4">
        <v>1.098034</v>
      </c>
      <c r="AJ1633" s="4">
        <v>1.0994539999999999</v>
      </c>
    </row>
    <row r="1634" spans="1:36" x14ac:dyDescent="0.3">
      <c r="A1634" s="1" t="s">
        <v>1628</v>
      </c>
      <c r="B1634" s="2">
        <v>4991209</v>
      </c>
      <c r="C1634" s="3" t="s">
        <v>2919</v>
      </c>
      <c r="D1634" s="4">
        <v>541.40779254999995</v>
      </c>
      <c r="E1634" s="3" t="s">
        <v>2936</v>
      </c>
      <c r="F1634" s="3" t="s">
        <v>2937</v>
      </c>
      <c r="G1634" s="3" t="s">
        <v>2993</v>
      </c>
      <c r="H1634" s="3" t="s">
        <v>2994</v>
      </c>
      <c r="I1634" s="3" t="s">
        <v>3511</v>
      </c>
      <c r="J1634" s="4">
        <v>34.167262000000001</v>
      </c>
      <c r="K1634" s="4">
        <v>17.019950000000001</v>
      </c>
      <c r="L1634" s="4">
        <v>-6.2437560000000003</v>
      </c>
      <c r="M1634" s="4">
        <v>-6.7097420000000003</v>
      </c>
      <c r="N1634" s="4">
        <v>24.033290999999998</v>
      </c>
      <c r="O1634" s="4">
        <v>13.771093</v>
      </c>
      <c r="P1634" s="4">
        <v>2.5600109999999998</v>
      </c>
      <c r="Q1634" s="4">
        <v>11.460884999999999</v>
      </c>
      <c r="R1634" s="4">
        <v>23.567878</v>
      </c>
      <c r="S1634" s="3" t="s">
        <v>5371</v>
      </c>
      <c r="T1634" s="4">
        <v>18.77</v>
      </c>
      <c r="U1634" s="4">
        <v>541.40779254999995</v>
      </c>
      <c r="V1634" s="10">
        <v>598.96879200000001</v>
      </c>
      <c r="W1634" s="4">
        <v>1.06553010122536</v>
      </c>
      <c r="X1634" s="4">
        <v>21.19</v>
      </c>
      <c r="Y1634" s="4">
        <v>13.32</v>
      </c>
      <c r="Z1634" s="4">
        <v>24.033290999999998</v>
      </c>
      <c r="AA1634" s="10">
        <v>21.9096533208</v>
      </c>
      <c r="AB1634" s="10">
        <v>23.077963434200001</v>
      </c>
      <c r="AC1634" s="4">
        <v>1.236793</v>
      </c>
      <c r="AD1634" s="4">
        <v>1.0627896399048999</v>
      </c>
      <c r="AE1634" s="4">
        <v>1.1098625953723</v>
      </c>
      <c r="AF1634" s="4">
        <v>11.460884999999999</v>
      </c>
      <c r="AG1634" s="4">
        <v>10.717612728678199</v>
      </c>
      <c r="AH1634" s="4">
        <v>11.194353864299799</v>
      </c>
      <c r="AI1634" s="4">
        <v>2.5600109999999998</v>
      </c>
      <c r="AJ1634" s="4">
        <v>6.6560280000000001</v>
      </c>
    </row>
    <row r="1635" spans="1:36" x14ac:dyDescent="0.3">
      <c r="A1635" s="1" t="s">
        <v>1629</v>
      </c>
      <c r="B1635" s="2">
        <v>102970</v>
      </c>
      <c r="C1635" s="3" t="s">
        <v>2935</v>
      </c>
      <c r="D1635" s="4">
        <v>1587.7472503199999</v>
      </c>
      <c r="E1635" s="3" t="s">
        <v>2976</v>
      </c>
      <c r="F1635" s="3" t="s">
        <v>2977</v>
      </c>
      <c r="G1635" s="3" t="s">
        <v>3078</v>
      </c>
      <c r="H1635" s="3" t="s">
        <v>3078</v>
      </c>
      <c r="I1635" s="3" t="s">
        <v>2979</v>
      </c>
      <c r="J1635" s="4">
        <v>7.8057780000000001</v>
      </c>
      <c r="K1635" s="4">
        <v>-2.5555560000000002</v>
      </c>
      <c r="L1635" s="4">
        <v>-8.5744070000000008</v>
      </c>
      <c r="M1635" s="4">
        <v>-5.5720049999999999</v>
      </c>
      <c r="N1635" s="4">
        <v>15.0557939914163</v>
      </c>
      <c r="O1635" s="4">
        <v>12.826325000000001</v>
      </c>
      <c r="P1635" s="4">
        <v>1.6667460000000001</v>
      </c>
      <c r="Q1635" s="4">
        <v>15.757182</v>
      </c>
      <c r="R1635" s="4" t="s">
        <v>2924</v>
      </c>
      <c r="S1635" s="3" t="s">
        <v>5372</v>
      </c>
      <c r="T1635" s="4">
        <v>35.08</v>
      </c>
      <c r="U1635" s="4">
        <v>1587.7472503199999</v>
      </c>
      <c r="V1635" s="10">
        <v>2431.6482500000002</v>
      </c>
      <c r="W1635" s="4">
        <v>6.4994298745724102</v>
      </c>
      <c r="X1635" s="4">
        <v>39.89</v>
      </c>
      <c r="Y1635" s="4">
        <v>30.3</v>
      </c>
      <c r="Z1635" s="4">
        <v>15.101162</v>
      </c>
      <c r="AA1635" s="10">
        <v>17.773724476799998</v>
      </c>
      <c r="AB1635" s="10">
        <v>16.869439769100001</v>
      </c>
      <c r="AC1635" s="4">
        <v>12.237171</v>
      </c>
      <c r="AD1635" s="4">
        <v>13.199410771669299</v>
      </c>
      <c r="AE1635" s="4">
        <v>13.004127215018899</v>
      </c>
      <c r="AF1635" s="4">
        <v>15.757182</v>
      </c>
      <c r="AG1635" s="4">
        <v>14.770984726949299</v>
      </c>
      <c r="AH1635" s="4">
        <v>14.475327128996399</v>
      </c>
      <c r="AI1635" s="4">
        <v>1.6667460000000001</v>
      </c>
      <c r="AJ1635" s="4">
        <v>1.6667460000000001</v>
      </c>
    </row>
    <row r="1636" spans="1:36" x14ac:dyDescent="0.3">
      <c r="A1636" s="1" t="s">
        <v>1630</v>
      </c>
      <c r="B1636" s="2">
        <v>4218591</v>
      </c>
      <c r="C1636" s="3" t="s">
        <v>2919</v>
      </c>
      <c r="D1636" s="4">
        <v>46207.105055499997</v>
      </c>
      <c r="E1636" s="3" t="s">
        <v>2925</v>
      </c>
      <c r="F1636" s="3" t="s">
        <v>2996</v>
      </c>
      <c r="G1636" s="3" t="s">
        <v>3120</v>
      </c>
      <c r="H1636" s="3" t="s">
        <v>3121</v>
      </c>
      <c r="I1636" s="3" t="s">
        <v>3305</v>
      </c>
      <c r="J1636" s="4">
        <v>-25.603922000000001</v>
      </c>
      <c r="K1636" s="4">
        <v>44.480407999999997</v>
      </c>
      <c r="L1636" s="4">
        <v>23.064447999999999</v>
      </c>
      <c r="M1636" s="4">
        <v>-3.1177389999999998</v>
      </c>
      <c r="N1636" s="4">
        <v>27.357416000000001</v>
      </c>
      <c r="O1636" s="4">
        <v>29.721133999999999</v>
      </c>
      <c r="P1636" s="4">
        <v>11.629019</v>
      </c>
      <c r="Q1636" s="4">
        <v>14.089805</v>
      </c>
      <c r="R1636" s="4">
        <v>31.507379</v>
      </c>
      <c r="S1636" s="3" t="s">
        <v>5373</v>
      </c>
      <c r="T1636" s="5">
        <v>379.42</v>
      </c>
      <c r="U1636" s="4">
        <v>46207.105055499997</v>
      </c>
      <c r="V1636" s="10">
        <v>46532.787055000001</v>
      </c>
      <c r="W1636" s="4">
        <v>0</v>
      </c>
      <c r="X1636" s="4">
        <v>516.39</v>
      </c>
      <c r="Y1636" s="5">
        <v>226.01</v>
      </c>
      <c r="Z1636" s="4">
        <v>27.357416000000001</v>
      </c>
      <c r="AA1636" s="10">
        <v>25.427568089200001</v>
      </c>
      <c r="AB1636" s="10">
        <v>26.7815988915</v>
      </c>
      <c r="AC1636" s="4">
        <v>4.5702230000000004</v>
      </c>
      <c r="AD1636" s="4">
        <v>4.1899091523988004</v>
      </c>
      <c r="AE1636" s="4">
        <v>4.4308407392475999</v>
      </c>
      <c r="AF1636" s="4">
        <v>14.089805</v>
      </c>
      <c r="AG1636" s="4">
        <v>14.6439164213834</v>
      </c>
      <c r="AH1636" s="4">
        <v>16.272699709538301</v>
      </c>
      <c r="AI1636" s="4">
        <v>11.629019</v>
      </c>
      <c r="AJ1636" s="4">
        <v>12.173382999999999</v>
      </c>
    </row>
    <row r="1637" spans="1:36" x14ac:dyDescent="0.3">
      <c r="A1637" s="1" t="s">
        <v>1631</v>
      </c>
      <c r="B1637" s="2">
        <v>4057179</v>
      </c>
      <c r="C1637" s="3" t="s">
        <v>2935</v>
      </c>
      <c r="D1637" s="4">
        <v>6007.68849632</v>
      </c>
      <c r="E1637" s="3" t="s">
        <v>3102</v>
      </c>
      <c r="F1637" s="3" t="s">
        <v>3142</v>
      </c>
      <c r="G1637" s="3" t="s">
        <v>3143</v>
      </c>
      <c r="H1637" s="3" t="s">
        <v>3144</v>
      </c>
      <c r="I1637" s="3" t="s">
        <v>3351</v>
      </c>
      <c r="J1637" s="4">
        <v>242.19653199999999</v>
      </c>
      <c r="K1637" s="4">
        <v>-11.111110999999999</v>
      </c>
      <c r="L1637" s="4">
        <v>-21.589403999999998</v>
      </c>
      <c r="M1637" s="4">
        <v>-9.0629799999999996</v>
      </c>
      <c r="N1637" s="4" t="s">
        <v>2924</v>
      </c>
      <c r="O1637" s="4">
        <v>4.5190840000000003</v>
      </c>
      <c r="P1637" s="4">
        <v>17.566766000000001</v>
      </c>
      <c r="Q1637" s="4">
        <v>5.904121</v>
      </c>
      <c r="R1637" s="4">
        <v>10.522349</v>
      </c>
      <c r="S1637" s="3" t="s">
        <v>5374</v>
      </c>
      <c r="T1637" s="4">
        <v>5.92</v>
      </c>
      <c r="U1637" s="4">
        <v>6007.68849632</v>
      </c>
      <c r="V1637" s="10">
        <v>22187.688495999999</v>
      </c>
      <c r="W1637" s="4">
        <v>0</v>
      </c>
      <c r="X1637" s="4">
        <v>10.33</v>
      </c>
      <c r="Y1637" s="4">
        <v>0.97014999999999996</v>
      </c>
      <c r="Z1637" s="4" t="s">
        <v>2924</v>
      </c>
      <c r="AA1637" s="10" t="s">
        <v>2924</v>
      </c>
      <c r="AB1637" s="10" t="s">
        <v>2924</v>
      </c>
      <c r="AC1637" s="4">
        <v>1.668749</v>
      </c>
      <c r="AD1637" s="4">
        <v>1.7718628364696001</v>
      </c>
      <c r="AE1637" s="4">
        <v>1.7105040753131</v>
      </c>
      <c r="AF1637" s="4">
        <v>5.904121</v>
      </c>
      <c r="AG1637" s="4">
        <v>6.155296213502</v>
      </c>
      <c r="AH1637" s="4">
        <v>5.8186841299573997</v>
      </c>
      <c r="AI1637" s="4">
        <v>17.566766000000001</v>
      </c>
      <c r="AJ1637" s="4" t="s">
        <v>2924</v>
      </c>
    </row>
    <row r="1638" spans="1:36" x14ac:dyDescent="0.3">
      <c r="A1638" s="1" t="s">
        <v>1632</v>
      </c>
      <c r="B1638" s="2">
        <v>4973038</v>
      </c>
      <c r="C1638" s="3" t="s">
        <v>2919</v>
      </c>
      <c r="D1638" s="4">
        <v>5844.9960000000001</v>
      </c>
      <c r="E1638" s="3" t="s">
        <v>2945</v>
      </c>
      <c r="F1638" s="3" t="s">
        <v>3021</v>
      </c>
      <c r="G1638" s="3" t="s">
        <v>3022</v>
      </c>
      <c r="H1638" s="3" t="s">
        <v>3022</v>
      </c>
      <c r="I1638" s="3" t="s">
        <v>3339</v>
      </c>
      <c r="J1638" s="4">
        <v>60.528301999999996</v>
      </c>
      <c r="K1638" s="4">
        <v>38.679707000000001</v>
      </c>
      <c r="L1638" s="4">
        <v>3.164787</v>
      </c>
      <c r="M1638" s="4">
        <v>-8.4373660000000008</v>
      </c>
      <c r="N1638" s="4" t="s">
        <v>2924</v>
      </c>
      <c r="O1638" s="4" t="s">
        <v>2924</v>
      </c>
      <c r="P1638" s="4">
        <v>6.5145479999999996</v>
      </c>
      <c r="Q1638" s="4" t="s">
        <v>2924</v>
      </c>
      <c r="R1638" s="4">
        <v>88.817480000000003</v>
      </c>
      <c r="S1638" s="3" t="s">
        <v>5375</v>
      </c>
      <c r="T1638" s="4">
        <v>85.08</v>
      </c>
      <c r="U1638" s="4">
        <v>5844.9960000000001</v>
      </c>
      <c r="V1638" s="10">
        <v>7550.5959999999995</v>
      </c>
      <c r="W1638" s="4">
        <v>0</v>
      </c>
      <c r="X1638" s="4">
        <v>96.25</v>
      </c>
      <c r="Y1638" s="4">
        <v>38.284999999999997</v>
      </c>
      <c r="Z1638" s="4" t="s">
        <v>2924</v>
      </c>
      <c r="AA1638" s="10">
        <v>38.952476879400002</v>
      </c>
      <c r="AB1638" s="10">
        <v>53.983058913100002</v>
      </c>
      <c r="AC1638" s="4">
        <v>5.4774000000000003</v>
      </c>
      <c r="AD1638" s="4">
        <v>4.3498528857613001</v>
      </c>
      <c r="AE1638" s="4">
        <v>4.7474248070726999</v>
      </c>
      <c r="AF1638" s="4" t="s">
        <v>2924</v>
      </c>
      <c r="AG1638" s="4">
        <v>24.6349936769736</v>
      </c>
      <c r="AH1638" s="4">
        <v>31.705972530602001</v>
      </c>
      <c r="AI1638" s="4">
        <v>6.5145479999999996</v>
      </c>
      <c r="AJ1638" s="4" t="s">
        <v>2924</v>
      </c>
    </row>
    <row r="1639" spans="1:36" x14ac:dyDescent="0.3">
      <c r="A1639" s="1" t="s">
        <v>1633</v>
      </c>
      <c r="B1639" s="2">
        <v>103128</v>
      </c>
      <c r="C1639" s="3" t="s">
        <v>2935</v>
      </c>
      <c r="D1639" s="4">
        <v>2450.3187820799999</v>
      </c>
      <c r="E1639" s="3" t="s">
        <v>2976</v>
      </c>
      <c r="F1639" s="3" t="s">
        <v>2977</v>
      </c>
      <c r="G1639" s="3" t="s">
        <v>3137</v>
      </c>
      <c r="H1639" s="3" t="s">
        <v>3137</v>
      </c>
      <c r="I1639" s="3" t="s">
        <v>2979</v>
      </c>
      <c r="J1639" s="4">
        <v>-15.704154000000001</v>
      </c>
      <c r="K1639" s="4">
        <v>-17.705241999999998</v>
      </c>
      <c r="L1639" s="4">
        <v>-9.3681920000000005</v>
      </c>
      <c r="M1639" s="4">
        <v>-7.9646020000000002</v>
      </c>
      <c r="N1639" s="4">
        <v>138.666666666667</v>
      </c>
      <c r="O1639" s="4">
        <v>13.397746</v>
      </c>
      <c r="P1639" s="4">
        <v>1.2215530000000001</v>
      </c>
      <c r="Q1639" s="4">
        <v>17.383634000000001</v>
      </c>
      <c r="R1639" s="4">
        <v>33.951559000000003</v>
      </c>
      <c r="S1639" s="3" t="s">
        <v>5376</v>
      </c>
      <c r="T1639" s="5">
        <v>8.32</v>
      </c>
      <c r="U1639" s="4">
        <v>2450.3187820799999</v>
      </c>
      <c r="V1639" s="10">
        <v>4099.964782</v>
      </c>
      <c r="W1639" s="4">
        <v>6.4903846153846203</v>
      </c>
      <c r="X1639" s="5">
        <v>10.565</v>
      </c>
      <c r="Y1639" s="5">
        <v>8.08</v>
      </c>
      <c r="Z1639" s="4">
        <v>128</v>
      </c>
      <c r="AA1639" s="10" t="s">
        <v>2924</v>
      </c>
      <c r="AB1639" s="10" t="s">
        <v>2924</v>
      </c>
      <c r="AC1639" s="4">
        <v>12.038785000000001</v>
      </c>
      <c r="AD1639" s="4">
        <v>12.0348272752623</v>
      </c>
      <c r="AE1639" s="4">
        <v>12.045265031745901</v>
      </c>
      <c r="AF1639" s="4">
        <v>17.383634000000001</v>
      </c>
      <c r="AG1639" s="4">
        <v>16.587564002249501</v>
      </c>
      <c r="AH1639" s="4">
        <v>16.4485804813289</v>
      </c>
      <c r="AI1639" s="4">
        <v>1.2215530000000001</v>
      </c>
      <c r="AJ1639" s="4">
        <v>1.2215530000000001</v>
      </c>
    </row>
    <row r="1640" spans="1:36" x14ac:dyDescent="0.3">
      <c r="A1640" s="1" t="s">
        <v>1634</v>
      </c>
      <c r="B1640" s="2">
        <v>5174947</v>
      </c>
      <c r="C1640" s="3" t="s">
        <v>2919</v>
      </c>
      <c r="D1640" s="4">
        <v>5629.0646273599996</v>
      </c>
      <c r="E1640" s="3" t="s">
        <v>2936</v>
      </c>
      <c r="F1640" s="3" t="s">
        <v>3056</v>
      </c>
      <c r="G1640" s="3" t="s">
        <v>3166</v>
      </c>
      <c r="H1640" s="3" t="s">
        <v>3212</v>
      </c>
      <c r="I1640" s="3" t="s">
        <v>3478</v>
      </c>
      <c r="J1640" s="4">
        <v>-11.596090999999999</v>
      </c>
      <c r="K1640" s="4">
        <v>8.8211709999999997</v>
      </c>
      <c r="L1640" s="4">
        <v>-19.081693999999999</v>
      </c>
      <c r="M1640" s="4">
        <v>-4.0311170000000001</v>
      </c>
      <c r="N1640" s="4" t="s">
        <v>2924</v>
      </c>
      <c r="O1640" s="4">
        <v>8.5507249999999999</v>
      </c>
      <c r="P1640" s="4">
        <v>8.5831750000000007</v>
      </c>
      <c r="Q1640" s="4">
        <v>141.03482</v>
      </c>
      <c r="R1640" s="4">
        <v>7.4366089999999998</v>
      </c>
      <c r="S1640" s="3" t="s">
        <v>5377</v>
      </c>
      <c r="T1640" s="4">
        <v>13.57</v>
      </c>
      <c r="U1640" s="4">
        <v>5629.0646273599996</v>
      </c>
      <c r="V1640" s="10">
        <v>4943.9756269999998</v>
      </c>
      <c r="W1640" s="4">
        <v>0</v>
      </c>
      <c r="X1640" s="4">
        <v>20.82</v>
      </c>
      <c r="Y1640" s="5">
        <v>8.9250000000000007</v>
      </c>
      <c r="Z1640" s="4" t="s">
        <v>2924</v>
      </c>
      <c r="AA1640" s="10">
        <v>13.4944311853</v>
      </c>
      <c r="AB1640" s="10">
        <v>15.515309505799999</v>
      </c>
      <c r="AC1640" s="4">
        <v>0.90543600000000002</v>
      </c>
      <c r="AD1640" s="4">
        <v>0.76535072191709996</v>
      </c>
      <c r="AE1640" s="4">
        <v>0.85321093098159995</v>
      </c>
      <c r="AF1640" s="4">
        <v>141.03482</v>
      </c>
      <c r="AG1640" s="4">
        <v>10.522542651732101</v>
      </c>
      <c r="AH1640" s="4">
        <v>13.3092445596243</v>
      </c>
      <c r="AI1640" s="4">
        <v>8.5831750000000007</v>
      </c>
      <c r="AJ1640" s="4">
        <v>16.021250999999999</v>
      </c>
    </row>
    <row r="1641" spans="1:36" x14ac:dyDescent="0.3">
      <c r="A1641" s="1" t="s">
        <v>1635</v>
      </c>
      <c r="B1641" s="2">
        <v>4986300</v>
      </c>
      <c r="C1641" s="3" t="s">
        <v>2935</v>
      </c>
      <c r="D1641" s="4">
        <v>23869.626196500001</v>
      </c>
      <c r="E1641" s="3" t="s">
        <v>3031</v>
      </c>
      <c r="F1641" s="3" t="s">
        <v>3031</v>
      </c>
      <c r="G1641" s="3" t="s">
        <v>3032</v>
      </c>
      <c r="H1641" s="3" t="s">
        <v>3033</v>
      </c>
      <c r="I1641" s="3" t="s">
        <v>3569</v>
      </c>
      <c r="J1641" s="4">
        <v>-23.485322</v>
      </c>
      <c r="K1641" s="4">
        <v>-21.84177</v>
      </c>
      <c r="L1641" s="4">
        <v>-10.887487999999999</v>
      </c>
      <c r="M1641" s="4">
        <v>-2.867715</v>
      </c>
      <c r="N1641" s="4">
        <v>12.25</v>
      </c>
      <c r="O1641" s="4">
        <v>15.033749</v>
      </c>
      <c r="P1641" s="4">
        <v>1.7402219999999999</v>
      </c>
      <c r="Q1641" s="4">
        <v>6.935791</v>
      </c>
      <c r="R1641" s="4">
        <v>21.655296</v>
      </c>
      <c r="S1641" s="3" t="s">
        <v>5378</v>
      </c>
      <c r="T1641" s="4">
        <v>73.5</v>
      </c>
      <c r="U1641" s="4">
        <v>23869.626196500001</v>
      </c>
      <c r="V1641" s="10">
        <v>34120.626195999997</v>
      </c>
      <c r="W1641" s="4">
        <v>7.2925170068027203</v>
      </c>
      <c r="X1641" s="5">
        <v>107.02</v>
      </c>
      <c r="Y1641" s="4">
        <v>72.935000000000002</v>
      </c>
      <c r="Z1641" s="4">
        <v>12.25</v>
      </c>
      <c r="AA1641" s="10">
        <v>10.3951574123</v>
      </c>
      <c r="AB1641" s="10">
        <v>10.9991245594</v>
      </c>
      <c r="AC1641" s="4">
        <v>0.83764499999999997</v>
      </c>
      <c r="AD1641" s="4">
        <v>0.98435915462919998</v>
      </c>
      <c r="AE1641" s="4">
        <v>0.84574719839290002</v>
      </c>
      <c r="AF1641" s="4">
        <v>6.935791</v>
      </c>
      <c r="AG1641" s="4">
        <v>7.2744469690395999</v>
      </c>
      <c r="AH1641" s="4">
        <v>7.5416276382441998</v>
      </c>
      <c r="AI1641" s="4">
        <v>1.7402219999999999</v>
      </c>
      <c r="AJ1641" s="4">
        <v>2.0784440000000002</v>
      </c>
    </row>
    <row r="1642" spans="1:36" x14ac:dyDescent="0.3">
      <c r="A1642" s="1" t="s">
        <v>1636</v>
      </c>
      <c r="B1642" s="2">
        <v>100253</v>
      </c>
      <c r="C1642" s="3" t="s">
        <v>2935</v>
      </c>
      <c r="D1642" s="4">
        <v>31438.741017839999</v>
      </c>
      <c r="E1642" s="3" t="s">
        <v>2930</v>
      </c>
      <c r="F1642" s="3" t="s">
        <v>2931</v>
      </c>
      <c r="G1642" s="3" t="s">
        <v>2931</v>
      </c>
      <c r="H1642" s="3" t="s">
        <v>2932</v>
      </c>
      <c r="I1642" s="3" t="s">
        <v>2933</v>
      </c>
      <c r="J1642" s="4">
        <v>38.792850999999999</v>
      </c>
      <c r="K1642" s="4">
        <v>5.524616</v>
      </c>
      <c r="L1642" s="4">
        <v>-11.258899</v>
      </c>
      <c r="M1642" s="4">
        <v>-4.9224750000000004</v>
      </c>
      <c r="N1642" s="4">
        <v>14.0251665433013</v>
      </c>
      <c r="O1642" s="4">
        <v>13.195905</v>
      </c>
      <c r="P1642" s="4">
        <v>1.188782</v>
      </c>
      <c r="Q1642" s="4" t="s">
        <v>2934</v>
      </c>
      <c r="R1642" s="4" t="s">
        <v>2934</v>
      </c>
      <c r="S1642" s="3" t="s">
        <v>5379</v>
      </c>
      <c r="T1642" s="5">
        <v>189.48</v>
      </c>
      <c r="U1642" s="4">
        <v>31438.741017839999</v>
      </c>
      <c r="V1642" s="10" t="s">
        <v>2934</v>
      </c>
      <c r="W1642" s="4">
        <v>2.84990500316656</v>
      </c>
      <c r="X1642" s="4">
        <v>225.7</v>
      </c>
      <c r="Y1642" s="4">
        <v>128.31</v>
      </c>
      <c r="Z1642" s="4">
        <v>14.575385000000001</v>
      </c>
      <c r="AA1642" s="10">
        <v>12.199566048699999</v>
      </c>
      <c r="AB1642" s="10">
        <v>12.9130129886</v>
      </c>
      <c r="AC1642" s="4" t="s">
        <v>2934</v>
      </c>
      <c r="AD1642" s="4" t="s">
        <v>2934</v>
      </c>
      <c r="AE1642" s="4" t="s">
        <v>2934</v>
      </c>
      <c r="AF1642" s="4" t="s">
        <v>2934</v>
      </c>
      <c r="AG1642" s="4" t="s">
        <v>2934</v>
      </c>
      <c r="AH1642" s="4" t="s">
        <v>2934</v>
      </c>
      <c r="AI1642" s="4">
        <v>1.188782</v>
      </c>
      <c r="AJ1642" s="4">
        <v>1.7577480000000001</v>
      </c>
    </row>
    <row r="1643" spans="1:36" x14ac:dyDescent="0.3">
      <c r="A1643" s="1" t="s">
        <v>1637</v>
      </c>
      <c r="B1643" s="2">
        <v>4006323</v>
      </c>
      <c r="C1643" s="3" t="s">
        <v>2935</v>
      </c>
      <c r="D1643" s="4">
        <v>3644.6610843799999</v>
      </c>
      <c r="E1643" s="3" t="s">
        <v>2925</v>
      </c>
      <c r="F1643" s="3" t="s">
        <v>2996</v>
      </c>
      <c r="G1643" s="3" t="s">
        <v>3230</v>
      </c>
      <c r="H1643" s="3" t="s">
        <v>3231</v>
      </c>
      <c r="I1643" s="3" t="s">
        <v>3391</v>
      </c>
      <c r="J1643" s="4">
        <v>0.26193699999999998</v>
      </c>
      <c r="K1643" s="4">
        <v>-20.998939</v>
      </c>
      <c r="L1643" s="4">
        <v>-13.349719</v>
      </c>
      <c r="M1643" s="4">
        <v>-11.786396</v>
      </c>
      <c r="N1643" s="4">
        <v>7.1968839999999998</v>
      </c>
      <c r="O1643" s="4">
        <v>28.583316</v>
      </c>
      <c r="P1643" s="4">
        <v>1.2809189999999999</v>
      </c>
      <c r="Q1643" s="4">
        <v>5.7969020000000002</v>
      </c>
      <c r="R1643" s="4">
        <v>73.598984999999999</v>
      </c>
      <c r="S1643" s="3" t="s">
        <v>5380</v>
      </c>
      <c r="T1643" s="4">
        <v>133.97</v>
      </c>
      <c r="U1643" s="4">
        <v>3644.6610843799999</v>
      </c>
      <c r="V1643" s="10">
        <v>3908.4280840000001</v>
      </c>
      <c r="W1643" s="4">
        <v>0</v>
      </c>
      <c r="X1643" s="4">
        <v>176.18</v>
      </c>
      <c r="Y1643" s="4">
        <v>109.92</v>
      </c>
      <c r="Z1643" s="4">
        <v>7.1968839999999998</v>
      </c>
      <c r="AA1643" s="10">
        <v>6.6000601034999997</v>
      </c>
      <c r="AB1643" s="10">
        <v>6.7570600609999998</v>
      </c>
      <c r="AC1643" s="4">
        <v>0.91489799999999999</v>
      </c>
      <c r="AD1643" s="4">
        <v>0.83945705105349999</v>
      </c>
      <c r="AE1643" s="4">
        <v>0.87477966919579997</v>
      </c>
      <c r="AF1643" s="4">
        <v>5.7969020000000002</v>
      </c>
      <c r="AG1643" s="4">
        <v>4.9224535062971997</v>
      </c>
      <c r="AH1643" s="4">
        <v>5.0172375917843004</v>
      </c>
      <c r="AI1643" s="4">
        <v>1.2809189999999999</v>
      </c>
      <c r="AJ1643" s="4">
        <v>1.2883469999999999</v>
      </c>
    </row>
    <row r="1644" spans="1:36" x14ac:dyDescent="0.3">
      <c r="A1644" s="1" t="s">
        <v>1638</v>
      </c>
      <c r="B1644" s="2">
        <v>113594116</v>
      </c>
      <c r="C1644" s="3" t="s">
        <v>2935</v>
      </c>
      <c r="D1644" s="4">
        <v>1621.6958686099999</v>
      </c>
      <c r="E1644" s="3" t="s">
        <v>3093</v>
      </c>
      <c r="F1644" s="3" t="s">
        <v>3093</v>
      </c>
      <c r="G1644" s="3" t="s">
        <v>3094</v>
      </c>
      <c r="H1644" s="3" t="s">
        <v>3147</v>
      </c>
      <c r="I1644" s="3" t="s">
        <v>3148</v>
      </c>
      <c r="J1644" s="4">
        <v>0.51315</v>
      </c>
      <c r="K1644" s="4">
        <v>-5.374396</v>
      </c>
      <c r="L1644" s="4">
        <v>-4.7416410000000004</v>
      </c>
      <c r="M1644" s="4">
        <v>1.687216</v>
      </c>
      <c r="N1644" s="4" t="s">
        <v>2924</v>
      </c>
      <c r="O1644" s="4" t="s">
        <v>2924</v>
      </c>
      <c r="P1644" s="4">
        <v>1.3221400000000001</v>
      </c>
      <c r="Q1644" s="4">
        <v>3.6012179999999998</v>
      </c>
      <c r="R1644" s="4" t="s">
        <v>2924</v>
      </c>
      <c r="S1644" s="3" t="s">
        <v>5381</v>
      </c>
      <c r="T1644" s="4">
        <v>15.67</v>
      </c>
      <c r="U1644" s="4">
        <v>1621.6958686099999</v>
      </c>
      <c r="V1644" s="10">
        <v>2218.4728679999998</v>
      </c>
      <c r="W1644" s="4">
        <v>15.31589023612</v>
      </c>
      <c r="X1644" s="4">
        <v>21.19</v>
      </c>
      <c r="Y1644" s="4">
        <v>14.46</v>
      </c>
      <c r="Z1644" s="4" t="s">
        <v>2924</v>
      </c>
      <c r="AA1644" s="10">
        <v>6.4988387524000002</v>
      </c>
      <c r="AB1644" s="10">
        <v>7.3412977277999998</v>
      </c>
      <c r="AC1644" s="4">
        <v>2.5389780000000002</v>
      </c>
      <c r="AD1644" s="4">
        <v>2.2200562120904999</v>
      </c>
      <c r="AE1644" s="4">
        <v>2.2435297297871002</v>
      </c>
      <c r="AF1644" s="4">
        <v>3.6012179999999998</v>
      </c>
      <c r="AG1644" s="4">
        <v>3.7451871907460998</v>
      </c>
      <c r="AH1644" s="4">
        <v>3.7560729941652</v>
      </c>
      <c r="AI1644" s="4">
        <v>1.3221400000000001</v>
      </c>
      <c r="AJ1644" s="4">
        <v>1.3221400000000001</v>
      </c>
    </row>
    <row r="1645" spans="1:36" x14ac:dyDescent="0.3">
      <c r="A1645" s="1" t="s">
        <v>150</v>
      </c>
      <c r="B1645" s="2">
        <v>4113211</v>
      </c>
      <c r="C1645" s="3" t="s">
        <v>2919</v>
      </c>
      <c r="D1645" s="4">
        <v>105105.74774012</v>
      </c>
      <c r="E1645" s="3" t="s">
        <v>2945</v>
      </c>
      <c r="F1645" s="3" t="s">
        <v>2990</v>
      </c>
      <c r="G1645" s="3" t="s">
        <v>2990</v>
      </c>
      <c r="H1645" s="3" t="s">
        <v>3029</v>
      </c>
      <c r="I1645" s="3" t="s">
        <v>3030</v>
      </c>
      <c r="J1645" s="18">
        <v>7.4479959999999998</v>
      </c>
      <c r="K1645" s="18">
        <v>-6.6143400000000003</v>
      </c>
      <c r="L1645" s="18">
        <v>0.36491200000000001</v>
      </c>
      <c r="M1645" s="18">
        <v>-2.2298140000000002</v>
      </c>
      <c r="N1645" s="4">
        <v>64.567072999999993</v>
      </c>
      <c r="O1645" s="4">
        <v>33.658614</v>
      </c>
      <c r="P1645" s="4">
        <v>2.9879509999999998</v>
      </c>
      <c r="Q1645" s="4">
        <v>26.144219</v>
      </c>
      <c r="R1645" s="4">
        <v>35.066482999999998</v>
      </c>
      <c r="S1645" s="3" t="s">
        <v>3897</v>
      </c>
      <c r="T1645" s="4">
        <v>211.78</v>
      </c>
      <c r="U1645" s="4">
        <v>105105.74774012</v>
      </c>
      <c r="V1645" s="10">
        <v>110747.82574</v>
      </c>
      <c r="W1645" s="4">
        <v>1.7376522806686201</v>
      </c>
      <c r="X1645" s="18">
        <v>244.14</v>
      </c>
      <c r="Y1645" s="18">
        <v>181.80500000000001</v>
      </c>
      <c r="Z1645" s="4">
        <v>64.567072999999993</v>
      </c>
      <c r="AA1645" s="10">
        <v>29.672700778999999</v>
      </c>
      <c r="AB1645" s="10">
        <v>29.672700778999999</v>
      </c>
      <c r="AC1645" s="4">
        <v>11.747744000000001</v>
      </c>
      <c r="AD1645" s="4">
        <v>10.9685174925142</v>
      </c>
      <c r="AE1645" s="4">
        <v>10.9685174925142</v>
      </c>
      <c r="AF1645" s="4">
        <v>26.144219</v>
      </c>
      <c r="AG1645" s="4">
        <v>23.814335106601099</v>
      </c>
      <c r="AH1645" s="4">
        <v>23.814335106601099</v>
      </c>
      <c r="AI1645" s="4">
        <v>2.9879509999999998</v>
      </c>
      <c r="AJ1645" s="4" t="s">
        <v>2924</v>
      </c>
    </row>
    <row r="1646" spans="1:36" x14ac:dyDescent="0.3">
      <c r="A1646" s="1" t="s">
        <v>1640</v>
      </c>
      <c r="B1646" s="2">
        <v>4004104</v>
      </c>
      <c r="C1646" s="3" t="s">
        <v>2935</v>
      </c>
      <c r="D1646" s="4">
        <v>4508.8052295999996</v>
      </c>
      <c r="E1646" s="3" t="s">
        <v>2925</v>
      </c>
      <c r="F1646" s="3" t="s">
        <v>2926</v>
      </c>
      <c r="G1646" s="3" t="s">
        <v>3081</v>
      </c>
      <c r="H1646" s="3" t="s">
        <v>3081</v>
      </c>
      <c r="I1646" s="3" t="s">
        <v>3396</v>
      </c>
      <c r="J1646" s="4">
        <v>-18.75938</v>
      </c>
      <c r="K1646" s="4">
        <v>6.1437910000000002</v>
      </c>
      <c r="L1646" s="4">
        <v>11.538462000000001</v>
      </c>
      <c r="M1646" s="4">
        <v>-1.9323669999999999</v>
      </c>
      <c r="N1646" s="4">
        <v>26.406504000000002</v>
      </c>
      <c r="O1646" s="4">
        <v>20.074166000000002</v>
      </c>
      <c r="P1646" s="4">
        <v>1.0872329999999999</v>
      </c>
      <c r="Q1646" s="4">
        <v>4.5400109999999998</v>
      </c>
      <c r="R1646" s="4">
        <v>25.683575999999999</v>
      </c>
      <c r="S1646" s="3" t="s">
        <v>5383</v>
      </c>
      <c r="T1646" s="4">
        <v>16.239999999999998</v>
      </c>
      <c r="U1646" s="4">
        <v>4508.8052295999996</v>
      </c>
      <c r="V1646" s="10">
        <v>10019.805229</v>
      </c>
      <c r="W1646" s="4">
        <v>4.27832512315271</v>
      </c>
      <c r="X1646" s="4">
        <v>22.1</v>
      </c>
      <c r="Y1646" s="4">
        <v>14.0601</v>
      </c>
      <c r="Z1646" s="4">
        <v>26.406504000000002</v>
      </c>
      <c r="AA1646" s="10">
        <v>7.2587493853999998</v>
      </c>
      <c r="AB1646" s="10">
        <v>6.6386513399</v>
      </c>
      <c r="AC1646" s="4">
        <v>0.42867300000000003</v>
      </c>
      <c r="AD1646" s="4">
        <v>0.46408632782100001</v>
      </c>
      <c r="AE1646" s="4">
        <v>0.4480881674146</v>
      </c>
      <c r="AF1646" s="4">
        <v>4.5400109999999998</v>
      </c>
      <c r="AG1646" s="4">
        <v>5.3566543872867998</v>
      </c>
      <c r="AH1646" s="4">
        <v>5.2351732721381996</v>
      </c>
      <c r="AI1646" s="4">
        <v>1.0872329999999999</v>
      </c>
      <c r="AJ1646" s="4">
        <v>1.558541</v>
      </c>
    </row>
    <row r="1647" spans="1:36" x14ac:dyDescent="0.3">
      <c r="A1647" s="1" t="s">
        <v>1641</v>
      </c>
      <c r="B1647" s="2">
        <v>110708330</v>
      </c>
      <c r="C1647" s="3" t="s">
        <v>2935</v>
      </c>
      <c r="D1647" s="4">
        <v>1618.9830030000001</v>
      </c>
      <c r="E1647" s="3" t="s">
        <v>3102</v>
      </c>
      <c r="F1647" s="3" t="s">
        <v>3103</v>
      </c>
      <c r="G1647" s="3" t="s">
        <v>3196</v>
      </c>
      <c r="H1647" s="3" t="s">
        <v>3197</v>
      </c>
      <c r="I1647" s="3" t="s">
        <v>3570</v>
      </c>
      <c r="J1647" s="4">
        <v>7.2231139999999998</v>
      </c>
      <c r="K1647" s="4">
        <v>-20.721575999999999</v>
      </c>
      <c r="L1647" s="4">
        <v>-6.3113599999999996</v>
      </c>
      <c r="M1647" s="4">
        <v>-2.8222290000000001</v>
      </c>
      <c r="N1647" s="5">
        <v>9.1331690000000005</v>
      </c>
      <c r="O1647" s="4">
        <v>28.571428999999998</v>
      </c>
      <c r="P1647" s="4" t="s">
        <v>2924</v>
      </c>
      <c r="Q1647" s="4">
        <v>11.591639000000001</v>
      </c>
      <c r="R1647" s="4">
        <v>33.479517999999999</v>
      </c>
      <c r="S1647" s="3" t="s">
        <v>5384</v>
      </c>
      <c r="T1647" s="4">
        <v>33.4</v>
      </c>
      <c r="U1647" s="4">
        <v>1618.9830030000001</v>
      </c>
      <c r="V1647" s="10">
        <v>2727.0490030000001</v>
      </c>
      <c r="W1647" s="4">
        <v>0</v>
      </c>
      <c r="X1647" s="4">
        <v>44.14</v>
      </c>
      <c r="Y1647" s="4">
        <v>30.1</v>
      </c>
      <c r="Z1647" s="5">
        <v>9.1331690000000005</v>
      </c>
      <c r="AA1647" s="10">
        <v>19.817254064299998</v>
      </c>
      <c r="AB1647" s="10">
        <v>17.436882661199999</v>
      </c>
      <c r="AC1647" s="4">
        <v>2.8532570000000002</v>
      </c>
      <c r="AD1647" s="4">
        <v>2.8212079467044</v>
      </c>
      <c r="AE1647" s="4">
        <v>2.8447363429003998</v>
      </c>
      <c r="AF1647" s="4">
        <v>11.591639000000001</v>
      </c>
      <c r="AG1647" s="4">
        <v>12.909547700560699</v>
      </c>
      <c r="AH1647" s="4">
        <v>13.3124825444613</v>
      </c>
      <c r="AI1647" s="4" t="s">
        <v>2924</v>
      </c>
      <c r="AJ1647" s="4" t="s">
        <v>2924</v>
      </c>
    </row>
    <row r="1648" spans="1:36" x14ac:dyDescent="0.3">
      <c r="A1648" s="1" t="s">
        <v>1642</v>
      </c>
      <c r="B1648" s="2">
        <v>4602187</v>
      </c>
      <c r="C1648" s="3" t="s">
        <v>2935</v>
      </c>
      <c r="D1648" s="4">
        <v>5407.0546605</v>
      </c>
      <c r="E1648" s="3" t="s">
        <v>3102</v>
      </c>
      <c r="F1648" s="3" t="s">
        <v>3103</v>
      </c>
      <c r="G1648" s="3" t="s">
        <v>3196</v>
      </c>
      <c r="H1648" s="3" t="s">
        <v>3197</v>
      </c>
      <c r="I1648" s="3" t="s">
        <v>3571</v>
      </c>
      <c r="J1648" s="4">
        <v>25.950144999999999</v>
      </c>
      <c r="K1648" s="4">
        <v>8.8542170000000002</v>
      </c>
      <c r="L1648" s="5">
        <v>0.46812300000000001</v>
      </c>
      <c r="M1648" s="4">
        <v>-4.1757030000000004</v>
      </c>
      <c r="N1648" s="4">
        <v>77.333562000000001</v>
      </c>
      <c r="O1648" s="4">
        <v>45.626645000000003</v>
      </c>
      <c r="P1648" s="4" t="s">
        <v>2924</v>
      </c>
      <c r="Q1648" s="4">
        <v>27.646370999999998</v>
      </c>
      <c r="R1648" s="4">
        <v>60.811874000000003</v>
      </c>
      <c r="S1648" s="3" t="s">
        <v>5385</v>
      </c>
      <c r="T1648" s="4">
        <v>225.35</v>
      </c>
      <c r="U1648" s="4">
        <v>5407.0546605</v>
      </c>
      <c r="V1648" s="10">
        <v>6448.1566599999996</v>
      </c>
      <c r="W1648" s="4">
        <v>0</v>
      </c>
      <c r="X1648" s="4">
        <v>237.9924</v>
      </c>
      <c r="Y1648" s="4">
        <v>176.27</v>
      </c>
      <c r="Z1648" s="4">
        <v>77.333562000000001</v>
      </c>
      <c r="AA1648" s="10">
        <v>287.07006369419997</v>
      </c>
      <c r="AB1648" s="10">
        <v>294.57516339860001</v>
      </c>
      <c r="AC1648" s="4">
        <v>6.21563</v>
      </c>
      <c r="AD1648" s="4">
        <v>6.7017077299118997</v>
      </c>
      <c r="AE1648" s="4">
        <v>6.6872005403724</v>
      </c>
      <c r="AF1648" s="4">
        <v>27.646370999999998</v>
      </c>
      <c r="AG1648" s="4">
        <v>141.42555292363031</v>
      </c>
      <c r="AH1648" s="4">
        <v>118.52645237330221</v>
      </c>
      <c r="AI1648" s="4" t="s">
        <v>2924</v>
      </c>
      <c r="AJ1648" s="4" t="s">
        <v>2924</v>
      </c>
    </row>
    <row r="1649" spans="1:36" x14ac:dyDescent="0.3">
      <c r="A1649" s="1" t="s">
        <v>1643</v>
      </c>
      <c r="B1649" s="2">
        <v>4972481</v>
      </c>
      <c r="C1649" s="3" t="s">
        <v>2919</v>
      </c>
      <c r="D1649" s="4">
        <v>6727.2019350800001</v>
      </c>
      <c r="E1649" s="3" t="s">
        <v>2920</v>
      </c>
      <c r="F1649" s="3" t="s">
        <v>2921</v>
      </c>
      <c r="G1649" s="3" t="s">
        <v>2941</v>
      </c>
      <c r="H1649" s="3" t="s">
        <v>2941</v>
      </c>
      <c r="I1649" s="3" t="s">
        <v>3048</v>
      </c>
      <c r="J1649" s="4">
        <v>31.211978999999999</v>
      </c>
      <c r="K1649" s="4">
        <v>32.099876000000002</v>
      </c>
      <c r="L1649" s="4">
        <v>-2.727932</v>
      </c>
      <c r="M1649" s="4">
        <v>1.293925</v>
      </c>
      <c r="N1649" s="4" t="s">
        <v>2924</v>
      </c>
      <c r="O1649" s="4" t="s">
        <v>2924</v>
      </c>
      <c r="P1649" s="4">
        <v>8.6545640000000006</v>
      </c>
      <c r="Q1649" s="4" t="s">
        <v>2924</v>
      </c>
      <c r="R1649" s="4" t="s">
        <v>2924</v>
      </c>
      <c r="S1649" s="3" t="s">
        <v>5386</v>
      </c>
      <c r="T1649" s="4">
        <v>308.44</v>
      </c>
      <c r="U1649" s="4">
        <v>6727.2019350800001</v>
      </c>
      <c r="V1649" s="10">
        <v>5847.7159350000002</v>
      </c>
      <c r="W1649" s="4">
        <v>0</v>
      </c>
      <c r="X1649" s="4">
        <v>368.29</v>
      </c>
      <c r="Y1649" s="4">
        <v>168.24619999999999</v>
      </c>
      <c r="Z1649" s="4" t="s">
        <v>2924</v>
      </c>
      <c r="AA1649" s="10" t="s">
        <v>2924</v>
      </c>
      <c r="AB1649" s="10" t="s">
        <v>2924</v>
      </c>
      <c r="AC1649" s="4">
        <v>76.129248000000004</v>
      </c>
      <c r="AD1649" s="4">
        <v>13.183218748583901</v>
      </c>
      <c r="AE1649" s="4">
        <v>34.864225831711401</v>
      </c>
      <c r="AF1649" s="4" t="s">
        <v>2924</v>
      </c>
      <c r="AG1649" s="4" t="s">
        <v>2924</v>
      </c>
      <c r="AH1649" s="4" t="s">
        <v>2924</v>
      </c>
      <c r="AI1649" s="4">
        <v>8.6545640000000006</v>
      </c>
      <c r="AJ1649" s="4">
        <v>8.7085659999999994</v>
      </c>
    </row>
    <row r="1650" spans="1:36" x14ac:dyDescent="0.3">
      <c r="A1650" s="1" t="s">
        <v>1644</v>
      </c>
      <c r="B1650" s="2">
        <v>4965969</v>
      </c>
      <c r="C1650" s="3" t="s">
        <v>2919</v>
      </c>
      <c r="D1650" s="4">
        <v>591.15563220000001</v>
      </c>
      <c r="E1650" s="3" t="s">
        <v>2945</v>
      </c>
      <c r="F1650" s="3" t="s">
        <v>2946</v>
      </c>
      <c r="G1650" s="3" t="s">
        <v>2947</v>
      </c>
      <c r="H1650" s="3" t="s">
        <v>2989</v>
      </c>
      <c r="I1650" s="3" t="s">
        <v>2949</v>
      </c>
      <c r="J1650" s="4">
        <v>20.159680999999999</v>
      </c>
      <c r="K1650" s="4">
        <v>5.7067600000000001</v>
      </c>
      <c r="L1650" s="4">
        <v>10.256410000000001</v>
      </c>
      <c r="M1650" s="4">
        <v>-1.794454</v>
      </c>
      <c r="N1650" s="4">
        <v>17.224606999999999</v>
      </c>
      <c r="O1650" s="4">
        <v>12.374101</v>
      </c>
      <c r="P1650" s="4">
        <v>2.115621</v>
      </c>
      <c r="Q1650" s="4">
        <v>8.1551019999999994</v>
      </c>
      <c r="R1650" s="4">
        <v>14.130775</v>
      </c>
      <c r="S1650" s="3" t="s">
        <v>5387</v>
      </c>
      <c r="T1650" s="4">
        <v>12.04</v>
      </c>
      <c r="U1650" s="4">
        <v>591.15563220000001</v>
      </c>
      <c r="V1650" s="10">
        <v>608.95163200000002</v>
      </c>
      <c r="W1650" s="4">
        <v>3.6544850498338901</v>
      </c>
      <c r="X1650" s="5">
        <v>13.4</v>
      </c>
      <c r="Y1650" s="5">
        <v>9.3800000000000008</v>
      </c>
      <c r="Z1650" s="4">
        <v>17.224606999999999</v>
      </c>
      <c r="AA1650" s="10">
        <v>12.3045477772</v>
      </c>
      <c r="AB1650" s="10">
        <v>12.788104089200001</v>
      </c>
      <c r="AC1650" s="4">
        <v>1.1372009999999999</v>
      </c>
      <c r="AD1650" s="4">
        <v>1.0715319936653001</v>
      </c>
      <c r="AE1650" s="4">
        <v>1.1134606545986001</v>
      </c>
      <c r="AF1650" s="4">
        <v>8.1551019999999994</v>
      </c>
      <c r="AG1650" s="4" t="s">
        <v>2934</v>
      </c>
      <c r="AH1650" s="4" t="s">
        <v>2934</v>
      </c>
      <c r="AI1650" s="4">
        <v>2.115621</v>
      </c>
      <c r="AJ1650" s="4">
        <v>9.7253629999999998</v>
      </c>
    </row>
    <row r="1651" spans="1:36" x14ac:dyDescent="0.3">
      <c r="A1651" s="1" t="s">
        <v>1645</v>
      </c>
      <c r="B1651" s="2">
        <v>125083417</v>
      </c>
      <c r="C1651" s="3" t="s">
        <v>2935</v>
      </c>
      <c r="D1651" s="4">
        <v>629.07371599999999</v>
      </c>
      <c r="E1651" s="3" t="s">
        <v>3031</v>
      </c>
      <c r="F1651" s="3" t="s">
        <v>3031</v>
      </c>
      <c r="G1651" s="3" t="s">
        <v>3566</v>
      </c>
      <c r="H1651" s="3" t="s">
        <v>3572</v>
      </c>
      <c r="I1651" s="3"/>
      <c r="J1651" s="4">
        <v>-17.209302000000001</v>
      </c>
      <c r="K1651" s="4">
        <v>-17.209302000000001</v>
      </c>
      <c r="L1651" s="4">
        <v>-3.5230350000000001</v>
      </c>
      <c r="M1651" s="4">
        <v>-6.3650710000000004</v>
      </c>
      <c r="N1651" s="4" t="s">
        <v>2934</v>
      </c>
      <c r="O1651" s="4" t="s">
        <v>2934</v>
      </c>
      <c r="P1651" s="4" t="s">
        <v>2934</v>
      </c>
      <c r="Q1651" s="4">
        <v>2.04095</v>
      </c>
      <c r="R1651" s="4" t="s">
        <v>2934</v>
      </c>
      <c r="S1651" s="3" t="s">
        <v>5388</v>
      </c>
      <c r="T1651" s="4">
        <v>17.8</v>
      </c>
      <c r="U1651" s="4">
        <v>629.07371599999999</v>
      </c>
      <c r="V1651" s="10">
        <v>502.07371599999999</v>
      </c>
      <c r="W1651" s="4">
        <v>0</v>
      </c>
      <c r="X1651" s="4">
        <v>22.72</v>
      </c>
      <c r="Y1651" s="4">
        <v>17.09</v>
      </c>
      <c r="Z1651" s="4" t="s">
        <v>2934</v>
      </c>
      <c r="AA1651" s="10" t="s">
        <v>2934</v>
      </c>
      <c r="AB1651" s="10" t="s">
        <v>2934</v>
      </c>
      <c r="AC1651" s="4">
        <v>0.23083799999999999</v>
      </c>
      <c r="AD1651" s="4" t="s">
        <v>2934</v>
      </c>
      <c r="AE1651" s="4" t="s">
        <v>2934</v>
      </c>
      <c r="AF1651" s="4">
        <v>2.04095</v>
      </c>
      <c r="AG1651" s="4" t="s">
        <v>2934</v>
      </c>
      <c r="AH1651" s="4" t="s">
        <v>2934</v>
      </c>
      <c r="AI1651" s="4" t="s">
        <v>2934</v>
      </c>
      <c r="AJ1651" s="4" t="s">
        <v>2934</v>
      </c>
    </row>
    <row r="1652" spans="1:36" x14ac:dyDescent="0.3">
      <c r="A1652" s="1" t="s">
        <v>1646</v>
      </c>
      <c r="B1652" s="2">
        <v>4274604</v>
      </c>
      <c r="C1652" s="3" t="s">
        <v>2919</v>
      </c>
      <c r="D1652" s="4">
        <v>2298.88180594</v>
      </c>
      <c r="E1652" s="3" t="s">
        <v>3102</v>
      </c>
      <c r="F1652" s="3" t="s">
        <v>3103</v>
      </c>
      <c r="G1652" s="3" t="s">
        <v>3292</v>
      </c>
      <c r="H1652" s="3" t="s">
        <v>3375</v>
      </c>
      <c r="I1652" s="3" t="s">
        <v>3573</v>
      </c>
      <c r="J1652" s="4">
        <v>70.920501999999999</v>
      </c>
      <c r="K1652" s="4">
        <v>26.080247</v>
      </c>
      <c r="L1652" s="4">
        <v>1.9338740000000001</v>
      </c>
      <c r="M1652" s="5">
        <v>-0.78931399999999996</v>
      </c>
      <c r="N1652" s="4">
        <v>137.310924</v>
      </c>
      <c r="O1652" s="4">
        <v>14.563280000000001</v>
      </c>
      <c r="P1652" s="4">
        <v>3.1771340000000001</v>
      </c>
      <c r="Q1652" s="4">
        <v>22.587605</v>
      </c>
      <c r="R1652" s="4">
        <v>14.985084000000001</v>
      </c>
      <c r="S1652" s="3" t="s">
        <v>5389</v>
      </c>
      <c r="T1652" s="4">
        <v>16.34</v>
      </c>
      <c r="U1652" s="4">
        <v>2298.88180594</v>
      </c>
      <c r="V1652" s="10">
        <v>2530.2558049999998</v>
      </c>
      <c r="W1652" s="4">
        <v>0</v>
      </c>
      <c r="X1652" s="4">
        <v>18.38</v>
      </c>
      <c r="Y1652" s="5">
        <v>8.375</v>
      </c>
      <c r="Z1652" s="4">
        <v>137.310924</v>
      </c>
      <c r="AA1652" s="10">
        <v>18.818380743900001</v>
      </c>
      <c r="AB1652" s="10">
        <v>21.479650856999999</v>
      </c>
      <c r="AC1652" s="4">
        <v>3.8271449999999998</v>
      </c>
      <c r="AD1652" s="4">
        <v>3.8292337509348999</v>
      </c>
      <c r="AE1652" s="4">
        <v>4.1418656825628002</v>
      </c>
      <c r="AF1652" s="4">
        <v>22.587605</v>
      </c>
      <c r="AG1652" s="4">
        <v>11.765922752668599</v>
      </c>
      <c r="AH1652" s="4">
        <v>12.565130604803899</v>
      </c>
      <c r="AI1652" s="4">
        <v>3.1771340000000001</v>
      </c>
      <c r="AJ1652" s="4" t="s">
        <v>2924</v>
      </c>
    </row>
    <row r="1653" spans="1:36" x14ac:dyDescent="0.3">
      <c r="A1653" s="1" t="s">
        <v>1647</v>
      </c>
      <c r="B1653" s="2">
        <v>6676360</v>
      </c>
      <c r="C1653" s="3" t="s">
        <v>2935</v>
      </c>
      <c r="D1653" s="4">
        <v>4372.8197853900001</v>
      </c>
      <c r="E1653" s="3" t="s">
        <v>3093</v>
      </c>
      <c r="F1653" s="3" t="s">
        <v>3093</v>
      </c>
      <c r="G1653" s="3" t="s">
        <v>3094</v>
      </c>
      <c r="H1653" s="3" t="s">
        <v>3147</v>
      </c>
      <c r="I1653" s="3" t="s">
        <v>3148</v>
      </c>
      <c r="J1653" s="4">
        <v>5.2413790000000002</v>
      </c>
      <c r="K1653" s="4">
        <v>-11.961539</v>
      </c>
      <c r="L1653" s="4">
        <v>-17.394442000000002</v>
      </c>
      <c r="M1653" s="4">
        <v>-9.6685079999999992</v>
      </c>
      <c r="N1653" s="4">
        <v>11.314878999999999</v>
      </c>
      <c r="O1653" s="4">
        <v>8.0969230000000003</v>
      </c>
      <c r="P1653" s="4">
        <v>2.29704</v>
      </c>
      <c r="Q1653" s="4">
        <v>4.5553540000000003</v>
      </c>
      <c r="R1653" s="4">
        <v>12.535550000000001</v>
      </c>
      <c r="S1653" s="3" t="s">
        <v>5390</v>
      </c>
      <c r="T1653" s="4">
        <v>22.89</v>
      </c>
      <c r="U1653" s="4">
        <v>4372.8197853900001</v>
      </c>
      <c r="V1653" s="10">
        <v>4543.9567850000003</v>
      </c>
      <c r="W1653" s="4">
        <v>2.2717343818261302</v>
      </c>
      <c r="X1653" s="4">
        <v>29.02</v>
      </c>
      <c r="Y1653" s="4">
        <v>19.16</v>
      </c>
      <c r="Z1653" s="4">
        <v>11.314878999999999</v>
      </c>
      <c r="AA1653" s="10">
        <v>11.628733997099999</v>
      </c>
      <c r="AB1653" s="10">
        <v>11.5495231848</v>
      </c>
      <c r="AC1653" s="4">
        <v>3.463632</v>
      </c>
      <c r="AD1653" s="4">
        <v>3.4416127085485</v>
      </c>
      <c r="AE1653" s="4">
        <v>3.4424267886625</v>
      </c>
      <c r="AF1653" s="4">
        <v>4.5553540000000003</v>
      </c>
      <c r="AG1653" s="4">
        <v>4.7317938594809998</v>
      </c>
      <c r="AH1653" s="4">
        <v>4.7592542137920004</v>
      </c>
      <c r="AI1653" s="4">
        <v>2.29704</v>
      </c>
      <c r="AJ1653" s="4">
        <v>2.29704</v>
      </c>
    </row>
    <row r="1654" spans="1:36" x14ac:dyDescent="0.3">
      <c r="A1654" s="1" t="s">
        <v>1648</v>
      </c>
      <c r="B1654" s="2">
        <v>4160255</v>
      </c>
      <c r="C1654" s="3" t="s">
        <v>2935</v>
      </c>
      <c r="D1654" s="4">
        <v>4973.2499159999998</v>
      </c>
      <c r="E1654" s="3" t="s">
        <v>2930</v>
      </c>
      <c r="F1654" s="3" t="s">
        <v>2953</v>
      </c>
      <c r="G1654" s="3" t="s">
        <v>2954</v>
      </c>
      <c r="H1654" s="3" t="s">
        <v>2955</v>
      </c>
      <c r="I1654" s="3" t="s">
        <v>3343</v>
      </c>
      <c r="J1654" s="4">
        <v>31.376660000000001</v>
      </c>
      <c r="K1654" s="4">
        <v>12.8</v>
      </c>
      <c r="L1654" s="4">
        <v>6.2547100000000002</v>
      </c>
      <c r="M1654" s="4">
        <v>1.384145</v>
      </c>
      <c r="N1654" s="4">
        <v>10.234076999999999</v>
      </c>
      <c r="O1654" s="4" t="s">
        <v>2924</v>
      </c>
      <c r="P1654" s="4">
        <v>1.844705</v>
      </c>
      <c r="Q1654" s="4" t="s">
        <v>2934</v>
      </c>
      <c r="R1654" s="4">
        <v>21.458677000000002</v>
      </c>
      <c r="S1654" s="3" t="s">
        <v>5391</v>
      </c>
      <c r="T1654" s="4">
        <v>56.4</v>
      </c>
      <c r="U1654" s="4">
        <v>4973.2499159999998</v>
      </c>
      <c r="V1654" s="10">
        <v>7099.6729160000004</v>
      </c>
      <c r="W1654" s="4">
        <v>5.31914893617021</v>
      </c>
      <c r="X1654" s="4">
        <v>56.869799999999998</v>
      </c>
      <c r="Y1654" s="4">
        <v>42.68</v>
      </c>
      <c r="Z1654" s="4">
        <v>10.234076999999999</v>
      </c>
      <c r="AA1654" s="10">
        <v>13.9943427125</v>
      </c>
      <c r="AB1654" s="10">
        <v>13.735962649799999</v>
      </c>
      <c r="AC1654" s="4">
        <v>13.398213</v>
      </c>
      <c r="AD1654" s="4">
        <v>12.6220379130152</v>
      </c>
      <c r="AE1654" s="4">
        <v>13.099341711148099</v>
      </c>
      <c r="AF1654" s="4" t="s">
        <v>2934</v>
      </c>
      <c r="AG1654" s="4" t="s">
        <v>2934</v>
      </c>
      <c r="AH1654" s="4" t="s">
        <v>2934</v>
      </c>
      <c r="AI1654" s="4">
        <v>1.844705</v>
      </c>
      <c r="AJ1654" s="4">
        <v>1.844705</v>
      </c>
    </row>
    <row r="1655" spans="1:36" x14ac:dyDescent="0.3">
      <c r="A1655" s="1" t="s">
        <v>1649</v>
      </c>
      <c r="B1655" s="2">
        <v>4913670</v>
      </c>
      <c r="C1655" s="3" t="s">
        <v>2919</v>
      </c>
      <c r="D1655" s="4">
        <v>12185.855946</v>
      </c>
      <c r="E1655" s="3" t="s">
        <v>2925</v>
      </c>
      <c r="F1655" s="3" t="s">
        <v>2980</v>
      </c>
      <c r="G1655" s="3" t="s">
        <v>2981</v>
      </c>
      <c r="H1655" s="3" t="s">
        <v>3059</v>
      </c>
      <c r="I1655" s="3" t="s">
        <v>3261</v>
      </c>
      <c r="J1655" s="4">
        <v>139.79261199999999</v>
      </c>
      <c r="K1655" s="4">
        <v>2.3324419999999999</v>
      </c>
      <c r="L1655" s="4">
        <v>3.4772069999999999</v>
      </c>
      <c r="M1655" s="4">
        <v>-5.2658529999999999</v>
      </c>
      <c r="N1655" s="4">
        <v>59.011164000000001</v>
      </c>
      <c r="O1655" s="4">
        <v>74.646940000000001</v>
      </c>
      <c r="P1655" s="4">
        <v>10.677184</v>
      </c>
      <c r="Q1655" s="4">
        <v>112.182575</v>
      </c>
      <c r="R1655" s="4">
        <v>92.415648000000004</v>
      </c>
      <c r="S1655" s="3" t="s">
        <v>5392</v>
      </c>
      <c r="T1655" s="4">
        <v>111</v>
      </c>
      <c r="U1655" s="4">
        <v>12185.855946</v>
      </c>
      <c r="V1655" s="10">
        <v>11704.568945999999</v>
      </c>
      <c r="W1655" s="4">
        <v>0</v>
      </c>
      <c r="X1655" s="4">
        <v>123</v>
      </c>
      <c r="Y1655" s="4">
        <v>43.31</v>
      </c>
      <c r="Z1655" s="4">
        <v>59.011164000000001</v>
      </c>
      <c r="AA1655" s="10">
        <v>101.4903538447</v>
      </c>
      <c r="AB1655" s="10">
        <v>113.5607959486</v>
      </c>
      <c r="AC1655" s="4">
        <v>13.261240000000001</v>
      </c>
      <c r="AD1655" s="4">
        <v>11.0549220308862</v>
      </c>
      <c r="AE1655" s="4">
        <v>11.812696463074801</v>
      </c>
      <c r="AF1655" s="4">
        <v>112.182575</v>
      </c>
      <c r="AG1655" s="4">
        <v>68.071665708994999</v>
      </c>
      <c r="AH1655" s="4">
        <v>80.243406967797398</v>
      </c>
      <c r="AI1655" s="4">
        <v>10.677184</v>
      </c>
      <c r="AJ1655" s="4">
        <v>22.173392</v>
      </c>
    </row>
    <row r="1656" spans="1:36" x14ac:dyDescent="0.3">
      <c r="A1656" s="1" t="s">
        <v>1650</v>
      </c>
      <c r="B1656" s="2">
        <v>4915543</v>
      </c>
      <c r="C1656" s="3" t="s">
        <v>2940</v>
      </c>
      <c r="D1656" s="4">
        <v>737.94001086000003</v>
      </c>
      <c r="E1656" s="3" t="s">
        <v>2925</v>
      </c>
      <c r="F1656" s="3" t="s">
        <v>2996</v>
      </c>
      <c r="G1656" s="3" t="s">
        <v>2997</v>
      </c>
      <c r="H1656" s="3" t="s">
        <v>2997</v>
      </c>
      <c r="I1656" s="3" t="s">
        <v>3574</v>
      </c>
      <c r="J1656" s="4">
        <v>-31.421766000000002</v>
      </c>
      <c r="K1656" s="4">
        <v>-5.4081380000000001</v>
      </c>
      <c r="L1656" s="4">
        <v>-7.6942050000000002</v>
      </c>
      <c r="M1656" s="4">
        <v>-11.324331000000001</v>
      </c>
      <c r="N1656" s="4" t="s">
        <v>2924</v>
      </c>
      <c r="O1656" s="4">
        <v>15.044212</v>
      </c>
      <c r="P1656" s="4">
        <v>1.4374039999999999</v>
      </c>
      <c r="Q1656" s="4">
        <v>15.884378999999999</v>
      </c>
      <c r="R1656" s="4">
        <v>15.129079000000001</v>
      </c>
      <c r="S1656" s="3" t="s">
        <v>5393</v>
      </c>
      <c r="T1656" s="4">
        <v>37.43</v>
      </c>
      <c r="U1656" s="4">
        <v>737.94001086000003</v>
      </c>
      <c r="V1656" s="10">
        <v>750.25100999999995</v>
      </c>
      <c r="W1656" s="4">
        <v>0</v>
      </c>
      <c r="X1656" s="4">
        <v>56.03</v>
      </c>
      <c r="Y1656" s="4">
        <v>30.2</v>
      </c>
      <c r="Z1656" s="4" t="s">
        <v>2924</v>
      </c>
      <c r="AA1656" s="10">
        <v>13.048176810899999</v>
      </c>
      <c r="AB1656" s="10">
        <v>16.434687156900001</v>
      </c>
      <c r="AC1656" s="4">
        <v>1.007339</v>
      </c>
      <c r="AD1656" s="4">
        <v>0.84900247859730005</v>
      </c>
      <c r="AE1656" s="4">
        <v>0.88636722494989995</v>
      </c>
      <c r="AF1656" s="4">
        <v>15.884378999999999</v>
      </c>
      <c r="AG1656" s="4">
        <v>6.7693856356581996</v>
      </c>
      <c r="AH1656" s="4">
        <v>7.9972435795625003</v>
      </c>
      <c r="AI1656" s="4">
        <v>1.4374039999999999</v>
      </c>
      <c r="AJ1656" s="4">
        <v>2.5457390000000002</v>
      </c>
    </row>
    <row r="1657" spans="1:36" x14ac:dyDescent="0.3">
      <c r="A1657" s="1" t="s">
        <v>1651</v>
      </c>
      <c r="B1657" s="2">
        <v>4996089</v>
      </c>
      <c r="C1657" s="3" t="s">
        <v>2935</v>
      </c>
      <c r="D1657" s="4">
        <v>2903.7997212</v>
      </c>
      <c r="E1657" s="3" t="s">
        <v>3102</v>
      </c>
      <c r="F1657" s="3" t="s">
        <v>3103</v>
      </c>
      <c r="G1657" s="3" t="s">
        <v>3196</v>
      </c>
      <c r="H1657" s="3" t="s">
        <v>3197</v>
      </c>
      <c r="I1657" s="3" t="s">
        <v>3198</v>
      </c>
      <c r="J1657" s="4">
        <v>-13.558468</v>
      </c>
      <c r="K1657" s="4">
        <v>7.3888540000000003</v>
      </c>
      <c r="L1657" s="4">
        <v>2.3880599999999998</v>
      </c>
      <c r="M1657" s="4">
        <v>-1.0386610000000001</v>
      </c>
      <c r="N1657" s="4" t="s">
        <v>2924</v>
      </c>
      <c r="O1657" s="4" t="s">
        <v>2924</v>
      </c>
      <c r="P1657" s="4">
        <v>14.623559999999999</v>
      </c>
      <c r="Q1657" s="4">
        <v>18.257656999999998</v>
      </c>
      <c r="R1657" s="4">
        <v>64.175190999999998</v>
      </c>
      <c r="S1657" s="3" t="s">
        <v>5394</v>
      </c>
      <c r="T1657" s="4">
        <v>17.149999999999999</v>
      </c>
      <c r="U1657" s="4">
        <v>2903.7997212</v>
      </c>
      <c r="V1657" s="10">
        <v>3671.9889710000002</v>
      </c>
      <c r="W1657" s="4">
        <v>0</v>
      </c>
      <c r="X1657" s="4">
        <v>22</v>
      </c>
      <c r="Y1657" s="4">
        <v>13.5</v>
      </c>
      <c r="Z1657" s="4" t="s">
        <v>2924</v>
      </c>
      <c r="AA1657" s="10" t="s">
        <v>2924</v>
      </c>
      <c r="AB1657" s="10" t="s">
        <v>2924</v>
      </c>
      <c r="AC1657" s="4">
        <v>4.2296889999999996</v>
      </c>
      <c r="AD1657" s="4">
        <v>4.2987761391505002</v>
      </c>
      <c r="AE1657" s="4">
        <v>4.3801272801520001</v>
      </c>
      <c r="AF1657" s="4">
        <v>18.257656999999998</v>
      </c>
      <c r="AG1657" s="4">
        <v>16.353143808597999</v>
      </c>
      <c r="AH1657" s="4">
        <v>18.007256063066901</v>
      </c>
      <c r="AI1657" s="4">
        <v>14.623559999999999</v>
      </c>
      <c r="AJ1657" s="4" t="s">
        <v>2924</v>
      </c>
    </row>
    <row r="1658" spans="1:36" x14ac:dyDescent="0.3">
      <c r="A1658" s="1" t="s">
        <v>1652</v>
      </c>
      <c r="B1658" s="2">
        <v>4553149</v>
      </c>
      <c r="C1658" s="3" t="s">
        <v>2919</v>
      </c>
      <c r="D1658" s="4">
        <v>17116.95769254</v>
      </c>
      <c r="E1658" s="3" t="s">
        <v>2945</v>
      </c>
      <c r="F1658" s="3" t="s">
        <v>2946</v>
      </c>
      <c r="G1658" s="3" t="s">
        <v>2947</v>
      </c>
      <c r="H1658" s="3" t="s">
        <v>2989</v>
      </c>
      <c r="I1658" s="3" t="s">
        <v>2949</v>
      </c>
      <c r="J1658" s="4">
        <v>27.275203999999999</v>
      </c>
      <c r="K1658" s="4">
        <v>1.565558</v>
      </c>
      <c r="L1658" s="4">
        <v>3.2037119999999999</v>
      </c>
      <c r="M1658" s="4">
        <v>-6.0066410000000001</v>
      </c>
      <c r="N1658" s="4">
        <v>79.891676000000004</v>
      </c>
      <c r="O1658" s="4">
        <v>63.507818</v>
      </c>
      <c r="P1658" s="4">
        <v>61.582070000000002</v>
      </c>
      <c r="Q1658" s="4">
        <v>61.790258000000001</v>
      </c>
      <c r="R1658" s="4">
        <v>67.214730000000003</v>
      </c>
      <c r="S1658" s="3" t="s">
        <v>5395</v>
      </c>
      <c r="T1658" s="5">
        <v>280.26</v>
      </c>
      <c r="U1658" s="4">
        <v>17116.95769254</v>
      </c>
      <c r="V1658" s="10">
        <v>16952.033692000001</v>
      </c>
      <c r="W1658" s="4">
        <v>0</v>
      </c>
      <c r="X1658" s="5">
        <v>312.59989999999999</v>
      </c>
      <c r="Y1658" s="4">
        <v>199.22499999999999</v>
      </c>
      <c r="Z1658" s="4">
        <v>79.891676000000004</v>
      </c>
      <c r="AA1658" s="10">
        <v>59.727638897699997</v>
      </c>
      <c r="AB1658" s="10">
        <v>60.737799777200003</v>
      </c>
      <c r="AC1658" s="4">
        <v>16.541699999999999</v>
      </c>
      <c r="AD1658" s="4">
        <v>15.3122812995614</v>
      </c>
      <c r="AE1658" s="4">
        <v>16.321813542445199</v>
      </c>
      <c r="AF1658" s="4">
        <v>61.790258000000001</v>
      </c>
      <c r="AG1658" s="4">
        <v>45.306777460297198</v>
      </c>
      <c r="AH1658" s="4">
        <v>47.001173840338701</v>
      </c>
      <c r="AI1658" s="4">
        <v>61.582070000000002</v>
      </c>
      <c r="AJ1658" s="4">
        <v>79.348810999999998</v>
      </c>
    </row>
    <row r="1659" spans="1:36" x14ac:dyDescent="0.3">
      <c r="A1659" s="1" t="s">
        <v>1653</v>
      </c>
      <c r="B1659" s="2">
        <v>4811695</v>
      </c>
      <c r="C1659" s="3" t="s">
        <v>2940</v>
      </c>
      <c r="D1659" s="4">
        <v>1889.07719705</v>
      </c>
      <c r="E1659" s="3" t="s">
        <v>2920</v>
      </c>
      <c r="F1659" s="3" t="s">
        <v>2921</v>
      </c>
      <c r="G1659" s="3" t="s">
        <v>2941</v>
      </c>
      <c r="H1659" s="3" t="s">
        <v>2941</v>
      </c>
      <c r="I1659" s="3" t="s">
        <v>2942</v>
      </c>
      <c r="J1659" s="4">
        <v>90.277777999999998</v>
      </c>
      <c r="K1659" s="4">
        <v>3.7878790000000002</v>
      </c>
      <c r="L1659" s="4">
        <v>-0.43604700000000002</v>
      </c>
      <c r="M1659" s="4">
        <v>4.7400609999999999</v>
      </c>
      <c r="N1659" s="4">
        <v>86.708860999999999</v>
      </c>
      <c r="O1659" s="4">
        <v>64.622641999999999</v>
      </c>
      <c r="P1659" s="4" t="s">
        <v>2924</v>
      </c>
      <c r="Q1659" s="4">
        <v>30.131323999999999</v>
      </c>
      <c r="R1659" s="4">
        <v>39.118141000000001</v>
      </c>
      <c r="S1659" s="3" t="s">
        <v>5396</v>
      </c>
      <c r="T1659" s="4">
        <v>6.85</v>
      </c>
      <c r="U1659" s="4">
        <v>1889.07719705</v>
      </c>
      <c r="V1659" s="10">
        <v>1978.302197</v>
      </c>
      <c r="W1659" s="4">
        <v>0</v>
      </c>
      <c r="X1659" s="4">
        <v>7.63</v>
      </c>
      <c r="Y1659" s="5">
        <v>3.17</v>
      </c>
      <c r="Z1659" s="4">
        <v>86.708860999999999</v>
      </c>
      <c r="AA1659" s="10">
        <v>46.440677966099997</v>
      </c>
      <c r="AB1659" s="10">
        <v>65.865384615300002</v>
      </c>
      <c r="AC1659" s="4">
        <v>7.4038259999999996</v>
      </c>
      <c r="AD1659" s="4">
        <v>6.3110985535818998</v>
      </c>
      <c r="AE1659" s="4">
        <v>6.9724914037873003</v>
      </c>
      <c r="AF1659" s="4">
        <v>30.131323999999999</v>
      </c>
      <c r="AG1659" s="4" t="s">
        <v>2934</v>
      </c>
      <c r="AH1659" s="4" t="s">
        <v>2934</v>
      </c>
      <c r="AI1659" s="4" t="s">
        <v>2924</v>
      </c>
      <c r="AJ1659" s="4" t="s">
        <v>2924</v>
      </c>
    </row>
    <row r="1660" spans="1:36" x14ac:dyDescent="0.3">
      <c r="A1660" s="1" t="s">
        <v>1654</v>
      </c>
      <c r="B1660" s="2">
        <v>4185702</v>
      </c>
      <c r="C1660" s="3" t="s">
        <v>2935</v>
      </c>
      <c r="D1660" s="4">
        <v>2672.55650922</v>
      </c>
      <c r="E1660" s="3" t="s">
        <v>2936</v>
      </c>
      <c r="F1660" s="3" t="s">
        <v>2966</v>
      </c>
      <c r="G1660" s="3" t="s">
        <v>3082</v>
      </c>
      <c r="H1660" s="3" t="s">
        <v>3083</v>
      </c>
      <c r="I1660" s="3" t="s">
        <v>3139</v>
      </c>
      <c r="J1660" s="4">
        <v>-28.169547000000001</v>
      </c>
      <c r="K1660" s="4">
        <v>-22.751322999999999</v>
      </c>
      <c r="L1660" s="4">
        <v>-5.712866</v>
      </c>
      <c r="M1660" s="4">
        <v>-6.9303689999999998</v>
      </c>
      <c r="N1660" s="4">
        <v>73</v>
      </c>
      <c r="O1660" s="4">
        <v>24.395886999999998</v>
      </c>
      <c r="P1660" s="4">
        <v>1.237557</v>
      </c>
      <c r="Q1660" s="4">
        <v>6.1325960000000004</v>
      </c>
      <c r="R1660" s="4">
        <v>9.8386519999999997</v>
      </c>
      <c r="S1660" s="3" t="s">
        <v>5397</v>
      </c>
      <c r="T1660" s="4">
        <v>56.94</v>
      </c>
      <c r="U1660" s="4">
        <v>2672.55650922</v>
      </c>
      <c r="V1660" s="10">
        <v>3688.7565089999998</v>
      </c>
      <c r="W1660" s="4">
        <v>5.40920266947664</v>
      </c>
      <c r="X1660" s="4">
        <v>80.245000000000005</v>
      </c>
      <c r="Y1660" s="4">
        <v>55.87</v>
      </c>
      <c r="Z1660" s="4">
        <v>73</v>
      </c>
      <c r="AA1660" s="10">
        <v>12.2718162029</v>
      </c>
      <c r="AB1660" s="10">
        <v>12.5050237516</v>
      </c>
      <c r="AC1660" s="4">
        <v>0.20397100000000001</v>
      </c>
      <c r="AD1660" s="4">
        <v>0.205973607059</v>
      </c>
      <c r="AE1660" s="4">
        <v>0.20579452382480001</v>
      </c>
      <c r="AF1660" s="4">
        <v>6.1325960000000004</v>
      </c>
      <c r="AG1660" s="4">
        <v>8.0891122199927992</v>
      </c>
      <c r="AH1660" s="4">
        <v>8.1266249839561002</v>
      </c>
      <c r="AI1660" s="4">
        <v>1.237557</v>
      </c>
      <c r="AJ1660" s="4">
        <v>32.096955999999999</v>
      </c>
    </row>
    <row r="1661" spans="1:36" x14ac:dyDescent="0.3">
      <c r="A1661" s="1" t="s">
        <v>1655</v>
      </c>
      <c r="B1661" s="2">
        <v>5249016</v>
      </c>
      <c r="C1661" s="3" t="s">
        <v>2919</v>
      </c>
      <c r="D1661" s="4">
        <v>10794.71848752</v>
      </c>
      <c r="E1661" s="3" t="s">
        <v>3006</v>
      </c>
      <c r="F1661" s="3" t="s">
        <v>3070</v>
      </c>
      <c r="G1661" s="3" t="s">
        <v>3070</v>
      </c>
      <c r="H1661" s="3" t="s">
        <v>3071</v>
      </c>
      <c r="I1661" s="3" t="s">
        <v>3072</v>
      </c>
      <c r="J1661" s="4">
        <v>76.665965999999997</v>
      </c>
      <c r="K1661" s="4">
        <v>-0.28476499999999999</v>
      </c>
      <c r="L1661" s="4">
        <v>1.0582009999999999</v>
      </c>
      <c r="M1661" s="4">
        <v>0.574438</v>
      </c>
      <c r="N1661" s="4">
        <v>27.392437999999999</v>
      </c>
      <c r="O1661" s="4">
        <v>16.299457</v>
      </c>
      <c r="P1661" s="4">
        <v>3.759843</v>
      </c>
      <c r="Q1661" s="4">
        <v>21.315864999999999</v>
      </c>
      <c r="R1661" s="4">
        <v>17.948125999999998</v>
      </c>
      <c r="S1661" s="3" t="s">
        <v>5398</v>
      </c>
      <c r="T1661" s="4">
        <v>42.02</v>
      </c>
      <c r="U1661" s="4">
        <v>10794.71848752</v>
      </c>
      <c r="V1661" s="10">
        <v>9698.7184870000001</v>
      </c>
      <c r="W1661" s="4">
        <v>0</v>
      </c>
      <c r="X1661" s="4">
        <v>50.01</v>
      </c>
      <c r="Y1661" s="4">
        <v>22.13</v>
      </c>
      <c r="Z1661" s="4">
        <v>27.392437999999999</v>
      </c>
      <c r="AA1661" s="10">
        <v>27.737804475499999</v>
      </c>
      <c r="AB1661" s="10">
        <v>29.612611787199999</v>
      </c>
      <c r="AC1661" s="4">
        <v>2.940788</v>
      </c>
      <c r="AD1661" s="4">
        <v>2.6845871925337002</v>
      </c>
      <c r="AE1661" s="4">
        <v>2.8655457647337998</v>
      </c>
      <c r="AF1661" s="4">
        <v>21.315864999999999</v>
      </c>
      <c r="AG1661" s="4">
        <v>10.0498668651899</v>
      </c>
      <c r="AH1661" s="4">
        <v>11.139005613847401</v>
      </c>
      <c r="AI1661" s="4">
        <v>3.759843</v>
      </c>
      <c r="AJ1661" s="4">
        <v>4.3261609999999999</v>
      </c>
    </row>
    <row r="1662" spans="1:36" x14ac:dyDescent="0.3">
      <c r="A1662" s="1" t="s">
        <v>1656</v>
      </c>
      <c r="B1662" s="2">
        <v>4356306</v>
      </c>
      <c r="C1662" s="3" t="s">
        <v>2956</v>
      </c>
      <c r="D1662" s="4">
        <v>6423.75648052</v>
      </c>
      <c r="E1662" s="3" t="s">
        <v>2945</v>
      </c>
      <c r="F1662" s="3" t="s">
        <v>2946</v>
      </c>
      <c r="G1662" s="3" t="s">
        <v>2947</v>
      </c>
      <c r="H1662" s="3" t="s">
        <v>2989</v>
      </c>
      <c r="I1662" s="3" t="s">
        <v>2949</v>
      </c>
      <c r="J1662" s="4">
        <v>-25.271433999999999</v>
      </c>
      <c r="K1662" s="4">
        <v>28.442727999999999</v>
      </c>
      <c r="L1662" s="4">
        <v>-11.798498</v>
      </c>
      <c r="M1662" s="4">
        <v>-12.186538000000001</v>
      </c>
      <c r="N1662" s="4">
        <v>32.193548</v>
      </c>
      <c r="O1662" s="4" t="s">
        <v>2924</v>
      </c>
      <c r="P1662" s="4">
        <v>2.1313399999999998</v>
      </c>
      <c r="Q1662" s="4">
        <v>15.678758999999999</v>
      </c>
      <c r="R1662" s="4" t="s">
        <v>2924</v>
      </c>
      <c r="S1662" s="3" t="s">
        <v>5399</v>
      </c>
      <c r="T1662" s="4">
        <v>19.96</v>
      </c>
      <c r="U1662" s="4">
        <v>6423.75648052</v>
      </c>
      <c r="V1662" s="10">
        <v>6898.5754800000004</v>
      </c>
      <c r="W1662" s="4">
        <v>0</v>
      </c>
      <c r="X1662" s="4">
        <v>34.090000000000003</v>
      </c>
      <c r="Y1662" s="4">
        <v>13.164999999999999</v>
      </c>
      <c r="Z1662" s="4">
        <v>32.193548</v>
      </c>
      <c r="AA1662" s="10" t="s">
        <v>2924</v>
      </c>
      <c r="AB1662" s="10" t="s">
        <v>2924</v>
      </c>
      <c r="AC1662" s="4">
        <v>11.521591000000001</v>
      </c>
      <c r="AD1662" s="4">
        <v>7.3443018965305997</v>
      </c>
      <c r="AE1662" s="4">
        <v>11.1252713131039</v>
      </c>
      <c r="AF1662" s="4">
        <v>15.678758999999999</v>
      </c>
      <c r="AG1662" s="4">
        <v>16.024353405773699</v>
      </c>
      <c r="AH1662" s="4">
        <v>19.916851857053999</v>
      </c>
      <c r="AI1662" s="4">
        <v>2.1313399999999998</v>
      </c>
      <c r="AJ1662" s="4">
        <v>2.1698010000000001</v>
      </c>
    </row>
    <row r="1663" spans="1:36" x14ac:dyDescent="0.3">
      <c r="A1663" s="1" t="s">
        <v>1657</v>
      </c>
      <c r="B1663" s="2">
        <v>4011154</v>
      </c>
      <c r="C1663" s="3" t="s">
        <v>2935</v>
      </c>
      <c r="D1663" s="4">
        <v>15971.164521799999</v>
      </c>
      <c r="E1663" s="3" t="s">
        <v>3093</v>
      </c>
      <c r="F1663" s="3" t="s">
        <v>3093</v>
      </c>
      <c r="G1663" s="3" t="s">
        <v>3094</v>
      </c>
      <c r="H1663" s="3" t="s">
        <v>3147</v>
      </c>
      <c r="I1663" s="3" t="s">
        <v>3148</v>
      </c>
      <c r="J1663" s="4">
        <v>13.114105</v>
      </c>
      <c r="K1663" s="4">
        <v>3.3297140000000001</v>
      </c>
      <c r="L1663" s="4">
        <v>7.5329569999999997</v>
      </c>
      <c r="M1663" s="4">
        <v>-1.0398609999999999</v>
      </c>
      <c r="N1663" s="4">
        <v>12.306034</v>
      </c>
      <c r="O1663" s="4">
        <v>7.9904840000000004</v>
      </c>
      <c r="P1663" s="4">
        <v>1.3956789999999999</v>
      </c>
      <c r="Q1663" s="4">
        <v>4.7536180000000003</v>
      </c>
      <c r="R1663" s="4">
        <v>11.658547</v>
      </c>
      <c r="S1663" s="3" t="s">
        <v>5400</v>
      </c>
      <c r="T1663" s="4">
        <v>28.55</v>
      </c>
      <c r="U1663" s="4">
        <v>15971.164521799999</v>
      </c>
      <c r="V1663" s="10">
        <v>20583.164520999999</v>
      </c>
      <c r="W1663" s="4">
        <v>1.5411558669001799</v>
      </c>
      <c r="X1663" s="4">
        <v>30.06</v>
      </c>
      <c r="Y1663" s="4">
        <v>21.81</v>
      </c>
      <c r="Z1663" s="4">
        <v>12.306034</v>
      </c>
      <c r="AA1663" s="10">
        <v>11.3415167044</v>
      </c>
      <c r="AB1663" s="10">
        <v>11.535353535300001</v>
      </c>
      <c r="AC1663" s="4">
        <v>3.1371989999999998</v>
      </c>
      <c r="AD1663" s="4">
        <v>2.9183559508011001</v>
      </c>
      <c r="AE1663" s="4">
        <v>3.0394513468694999</v>
      </c>
      <c r="AF1663" s="4">
        <v>4.7536180000000003</v>
      </c>
      <c r="AG1663" s="4">
        <v>4.6811669380667</v>
      </c>
      <c r="AH1663" s="4">
        <v>4.7080353547001002</v>
      </c>
      <c r="AI1663" s="4">
        <v>1.3956789999999999</v>
      </c>
      <c r="AJ1663" s="4">
        <v>1.3956789999999999</v>
      </c>
    </row>
    <row r="1664" spans="1:36" x14ac:dyDescent="0.3">
      <c r="A1664" s="1" t="s">
        <v>1658</v>
      </c>
      <c r="B1664" s="2">
        <v>4136924</v>
      </c>
      <c r="C1664" s="3" t="s">
        <v>2935</v>
      </c>
      <c r="D1664" s="4">
        <v>42866.858417759999</v>
      </c>
      <c r="E1664" s="3" t="s">
        <v>3093</v>
      </c>
      <c r="F1664" s="3" t="s">
        <v>3093</v>
      </c>
      <c r="G1664" s="3" t="s">
        <v>3094</v>
      </c>
      <c r="H1664" s="3" t="s">
        <v>3299</v>
      </c>
      <c r="I1664" s="3" t="s">
        <v>3300</v>
      </c>
      <c r="J1664" s="5">
        <v>-11.592762</v>
      </c>
      <c r="K1664" s="4">
        <v>-18.863678</v>
      </c>
      <c r="L1664" s="4">
        <v>-16.313213999999999</v>
      </c>
      <c r="M1664" s="4">
        <v>-8.3676829999999995</v>
      </c>
      <c r="N1664" s="4">
        <v>11.115</v>
      </c>
      <c r="O1664" s="4">
        <v>8.8589269999999996</v>
      </c>
      <c r="P1664" s="4">
        <v>2.2895889999999999</v>
      </c>
      <c r="Q1664" s="4">
        <v>5.7583900000000003</v>
      </c>
      <c r="R1664" s="4">
        <v>18.304255999999999</v>
      </c>
      <c r="S1664" s="3" t="s">
        <v>5401</v>
      </c>
      <c r="T1664" s="4">
        <v>133.38</v>
      </c>
      <c r="U1664" s="4">
        <v>42866.858417759999</v>
      </c>
      <c r="V1664" s="10">
        <v>73898.858416999996</v>
      </c>
      <c r="W1664" s="4">
        <v>2.7290448343079898</v>
      </c>
      <c r="X1664" s="5">
        <v>221.11</v>
      </c>
      <c r="Y1664" s="4">
        <v>130.54</v>
      </c>
      <c r="Z1664" s="4">
        <v>11.115</v>
      </c>
      <c r="AA1664" s="10">
        <v>16.015273225000001</v>
      </c>
      <c r="AB1664" s="10">
        <v>14.578005115</v>
      </c>
      <c r="AC1664" s="4">
        <v>0.51797099999999996</v>
      </c>
      <c r="AD1664" s="4">
        <v>0.57159483673519995</v>
      </c>
      <c r="AE1664" s="4">
        <v>0.53056067078989999</v>
      </c>
      <c r="AF1664" s="4">
        <v>5.7583900000000003</v>
      </c>
      <c r="AG1664" s="4">
        <v>7.1666443679725003</v>
      </c>
      <c r="AH1664" s="4">
        <v>6.7699294445009999</v>
      </c>
      <c r="AI1664" s="4">
        <v>2.2895889999999999</v>
      </c>
      <c r="AJ1664" s="4">
        <v>4.0554589999999999</v>
      </c>
    </row>
    <row r="1665" spans="1:36" x14ac:dyDescent="0.3">
      <c r="A1665" s="1" t="s">
        <v>1659</v>
      </c>
      <c r="B1665" s="2">
        <v>10858982</v>
      </c>
      <c r="C1665" s="3" t="s">
        <v>2919</v>
      </c>
      <c r="D1665" s="4">
        <v>761.69962184999997</v>
      </c>
      <c r="E1665" s="3" t="s">
        <v>2920</v>
      </c>
      <c r="F1665" s="3" t="s">
        <v>2921</v>
      </c>
      <c r="G1665" s="3" t="s">
        <v>2922</v>
      </c>
      <c r="H1665" s="3" t="s">
        <v>2922</v>
      </c>
      <c r="I1665" s="3" t="s">
        <v>3208</v>
      </c>
      <c r="J1665" s="4">
        <v>-18.759454999999999</v>
      </c>
      <c r="K1665" s="4">
        <v>-36.374408000000003</v>
      </c>
      <c r="L1665" s="4">
        <v>11.410788</v>
      </c>
      <c r="M1665" s="4">
        <v>-5.2910050000000002</v>
      </c>
      <c r="N1665" s="4" t="s">
        <v>2924</v>
      </c>
      <c r="O1665" s="4" t="s">
        <v>2924</v>
      </c>
      <c r="P1665" s="4">
        <v>2.2026249999999998</v>
      </c>
      <c r="Q1665" s="4">
        <v>61.046084</v>
      </c>
      <c r="R1665" s="4">
        <v>27.816898999999999</v>
      </c>
      <c r="S1665" s="3" t="s">
        <v>5402</v>
      </c>
      <c r="T1665" s="5">
        <v>5.37</v>
      </c>
      <c r="U1665" s="4">
        <v>761.69962184999997</v>
      </c>
      <c r="V1665" s="10">
        <v>1064.872621</v>
      </c>
      <c r="W1665" s="4">
        <v>0</v>
      </c>
      <c r="X1665" s="5">
        <v>11.555</v>
      </c>
      <c r="Y1665" s="5">
        <v>4.2750000000000004</v>
      </c>
      <c r="Z1665" s="4" t="s">
        <v>2924</v>
      </c>
      <c r="AA1665" s="10" t="s">
        <v>2924</v>
      </c>
      <c r="AB1665" s="10" t="s">
        <v>2924</v>
      </c>
      <c r="AC1665" s="4">
        <v>3.8454160000000002</v>
      </c>
      <c r="AD1665" s="4">
        <v>4.1490494267392997</v>
      </c>
      <c r="AE1665" s="4">
        <v>4.083478826106</v>
      </c>
      <c r="AF1665" s="4">
        <v>61.046084</v>
      </c>
      <c r="AG1665" s="4">
        <v>25.055885331494899</v>
      </c>
      <c r="AH1665" s="4">
        <v>23.795669318171399</v>
      </c>
      <c r="AI1665" s="4">
        <v>2.2026249999999998</v>
      </c>
      <c r="AJ1665" s="4" t="s">
        <v>2924</v>
      </c>
    </row>
    <row r="1666" spans="1:36" x14ac:dyDescent="0.3">
      <c r="A1666" s="1" t="s">
        <v>1660</v>
      </c>
      <c r="B1666" s="2">
        <v>4412290</v>
      </c>
      <c r="C1666" s="3" t="s">
        <v>2935</v>
      </c>
      <c r="D1666" s="4">
        <v>1474.40637419</v>
      </c>
      <c r="E1666" s="3" t="s">
        <v>2976</v>
      </c>
      <c r="F1666" s="3" t="s">
        <v>3316</v>
      </c>
      <c r="G1666" s="3" t="s">
        <v>3316</v>
      </c>
      <c r="H1666" s="3" t="s">
        <v>3317</v>
      </c>
      <c r="I1666" s="3" t="s">
        <v>3276</v>
      </c>
      <c r="J1666" s="4">
        <v>-9.8695140000000006</v>
      </c>
      <c r="K1666" s="4">
        <v>-4.5956809999999999</v>
      </c>
      <c r="L1666" s="4">
        <v>-5.3326690000000001</v>
      </c>
      <c r="M1666" s="4">
        <v>-5.2145710000000003</v>
      </c>
      <c r="N1666" s="4" t="s">
        <v>2924</v>
      </c>
      <c r="O1666" s="4" t="s">
        <v>2924</v>
      </c>
      <c r="P1666" s="4">
        <v>2.3867560000000001</v>
      </c>
      <c r="Q1666" s="4" t="s">
        <v>2924</v>
      </c>
      <c r="R1666" s="4" t="s">
        <v>2924</v>
      </c>
      <c r="S1666" s="3" t="s">
        <v>5403</v>
      </c>
      <c r="T1666" s="4">
        <v>37.99</v>
      </c>
      <c r="U1666" s="4">
        <v>1474.40637419</v>
      </c>
      <c r="V1666" s="10">
        <v>1208.9633739999999</v>
      </c>
      <c r="W1666" s="4">
        <v>1.31613582521716</v>
      </c>
      <c r="X1666" s="4">
        <v>44.237499999999997</v>
      </c>
      <c r="Y1666" s="4">
        <v>29.93</v>
      </c>
      <c r="Z1666" s="4" t="s">
        <v>2924</v>
      </c>
      <c r="AA1666" s="10" t="s">
        <v>2924</v>
      </c>
      <c r="AB1666" s="10" t="s">
        <v>2924</v>
      </c>
      <c r="AC1666" s="4">
        <v>1.942968</v>
      </c>
      <c r="AD1666" s="4">
        <v>1.5408658858016999</v>
      </c>
      <c r="AE1666" s="4">
        <v>1.8437751624218</v>
      </c>
      <c r="AF1666" s="4" t="s">
        <v>2924</v>
      </c>
      <c r="AG1666" s="4" t="s">
        <v>2924</v>
      </c>
      <c r="AH1666" s="4" t="s">
        <v>2924</v>
      </c>
      <c r="AI1666" s="4">
        <v>2.3867560000000001</v>
      </c>
      <c r="AJ1666" s="4">
        <v>2.5825969999999998</v>
      </c>
    </row>
    <row r="1667" spans="1:36" x14ac:dyDescent="0.3">
      <c r="A1667" s="1" t="s">
        <v>1661</v>
      </c>
      <c r="B1667" s="2">
        <v>4853792</v>
      </c>
      <c r="C1667" s="3" t="s">
        <v>2919</v>
      </c>
      <c r="D1667" s="4">
        <v>2196.5049873600001</v>
      </c>
      <c r="E1667" s="3" t="s">
        <v>2930</v>
      </c>
      <c r="F1667" s="3" t="s">
        <v>2953</v>
      </c>
      <c r="G1667" s="3" t="s">
        <v>2954</v>
      </c>
      <c r="H1667" s="3" t="s">
        <v>3244</v>
      </c>
      <c r="I1667" s="3" t="s">
        <v>3155</v>
      </c>
      <c r="J1667" s="4">
        <v>58.925750000000001</v>
      </c>
      <c r="K1667" s="4">
        <v>29.305913</v>
      </c>
      <c r="L1667" s="4">
        <v>4.392944</v>
      </c>
      <c r="M1667" s="4">
        <v>-1.4047700000000001</v>
      </c>
      <c r="N1667" s="4">
        <v>12.009550000000001</v>
      </c>
      <c r="O1667" s="4" t="s">
        <v>2934</v>
      </c>
      <c r="P1667" s="4">
        <v>2.331582</v>
      </c>
      <c r="Q1667" s="4" t="s">
        <v>2934</v>
      </c>
      <c r="R1667" s="4" t="s">
        <v>2934</v>
      </c>
      <c r="S1667" s="3" t="s">
        <v>5404</v>
      </c>
      <c r="T1667" s="4">
        <v>30.18</v>
      </c>
      <c r="U1667" s="4">
        <v>2196.5049873600001</v>
      </c>
      <c r="V1667" s="10" t="s">
        <v>2934</v>
      </c>
      <c r="W1667" s="4">
        <v>0.92776673293571899</v>
      </c>
      <c r="X1667" s="4">
        <v>32.450000000000003</v>
      </c>
      <c r="Y1667" s="4">
        <v>18.13</v>
      </c>
      <c r="Z1667" s="4">
        <v>12.009550000000001</v>
      </c>
      <c r="AA1667" s="10">
        <v>10.541758356900001</v>
      </c>
      <c r="AB1667" s="10" t="s">
        <v>2934</v>
      </c>
      <c r="AC1667" s="4" t="s">
        <v>2934</v>
      </c>
      <c r="AD1667" s="4" t="s">
        <v>2934</v>
      </c>
      <c r="AE1667" s="4" t="s">
        <v>2934</v>
      </c>
      <c r="AF1667" s="4" t="s">
        <v>2934</v>
      </c>
      <c r="AG1667" s="4" t="s">
        <v>2934</v>
      </c>
      <c r="AH1667" s="4" t="s">
        <v>2934</v>
      </c>
      <c r="AI1667" s="4">
        <v>2.331582</v>
      </c>
      <c r="AJ1667" s="5">
        <v>3.1110190000000002</v>
      </c>
    </row>
    <row r="1668" spans="1:36" x14ac:dyDescent="0.3">
      <c r="A1668" s="1" t="s">
        <v>1662</v>
      </c>
      <c r="B1668" s="2">
        <v>4911076</v>
      </c>
      <c r="C1668" s="3" t="s">
        <v>2935</v>
      </c>
      <c r="D1668" s="4">
        <v>640.55591775000005</v>
      </c>
      <c r="E1668" s="3" t="s">
        <v>2925</v>
      </c>
      <c r="F1668" s="3" t="s">
        <v>2926</v>
      </c>
      <c r="G1668" s="3" t="s">
        <v>2927</v>
      </c>
      <c r="H1668" s="3" t="s">
        <v>2928</v>
      </c>
      <c r="I1668" s="3" t="s">
        <v>3575</v>
      </c>
      <c r="J1668" s="4">
        <v>-23.523064999999999</v>
      </c>
      <c r="K1668" s="4">
        <v>-20.521446999999998</v>
      </c>
      <c r="L1668" s="4">
        <v>-2.1063540000000001</v>
      </c>
      <c r="M1668" s="4">
        <v>-7.6246330000000002</v>
      </c>
      <c r="N1668" s="4">
        <v>17.181818</v>
      </c>
      <c r="O1668" s="4" t="s">
        <v>2924</v>
      </c>
      <c r="P1668" s="4">
        <v>0.65499200000000002</v>
      </c>
      <c r="Q1668" s="5">
        <v>8.1561050000000002</v>
      </c>
      <c r="R1668" s="4">
        <v>173.29176699999999</v>
      </c>
      <c r="S1668" s="3" t="s">
        <v>5405</v>
      </c>
      <c r="T1668" s="4">
        <v>28.35</v>
      </c>
      <c r="U1668" s="4">
        <v>640.55591775000005</v>
      </c>
      <c r="V1668" s="10">
        <v>1659.636917</v>
      </c>
      <c r="W1668" s="4">
        <v>0</v>
      </c>
      <c r="X1668" s="4">
        <v>39.85</v>
      </c>
      <c r="Y1668" s="4">
        <v>22.5106</v>
      </c>
      <c r="Z1668" s="4">
        <v>17.181818</v>
      </c>
      <c r="AA1668" s="10">
        <v>12.144240160300001</v>
      </c>
      <c r="AB1668" s="10">
        <v>12.144240160300001</v>
      </c>
      <c r="AC1668" s="4">
        <v>0.68269500000000005</v>
      </c>
      <c r="AD1668" s="4">
        <v>0.68117091060720003</v>
      </c>
      <c r="AE1668" s="4">
        <v>0.68117091060720003</v>
      </c>
      <c r="AF1668" s="5">
        <v>8.1561050000000002</v>
      </c>
      <c r="AG1668" s="4">
        <v>9.7650659359700995</v>
      </c>
      <c r="AH1668" s="4">
        <v>9.7650659359700995</v>
      </c>
      <c r="AI1668" s="4">
        <v>0.65499200000000002</v>
      </c>
      <c r="AJ1668" s="4">
        <v>1.8469059999999999</v>
      </c>
    </row>
    <row r="1669" spans="1:36" x14ac:dyDescent="0.3">
      <c r="A1669" s="1" t="s">
        <v>1663</v>
      </c>
      <c r="B1669" s="2">
        <v>4051039</v>
      </c>
      <c r="C1669" s="3" t="s">
        <v>2935</v>
      </c>
      <c r="D1669" s="4">
        <v>22215.76456</v>
      </c>
      <c r="E1669" s="3" t="s">
        <v>2930</v>
      </c>
      <c r="F1669" s="3" t="s">
        <v>2957</v>
      </c>
      <c r="G1669" s="3" t="s">
        <v>2957</v>
      </c>
      <c r="H1669" s="3" t="s">
        <v>3113</v>
      </c>
      <c r="I1669" s="3" t="s">
        <v>3114</v>
      </c>
      <c r="J1669" s="4">
        <v>24.543921000000001</v>
      </c>
      <c r="K1669" s="4">
        <v>9.9714120000000008</v>
      </c>
      <c r="L1669" s="4">
        <v>1.952636</v>
      </c>
      <c r="M1669" s="4">
        <v>-0.49487599999999998</v>
      </c>
      <c r="N1669" s="4">
        <v>7.96752467939847</v>
      </c>
      <c r="O1669" s="4">
        <v>8.7169738708698095</v>
      </c>
      <c r="P1669" s="4">
        <v>1.3553710000000001</v>
      </c>
      <c r="Q1669" s="4">
        <v>5.1323910000000001</v>
      </c>
      <c r="R1669" s="4">
        <v>57.343282000000002</v>
      </c>
      <c r="S1669" s="3" t="s">
        <v>5406</v>
      </c>
      <c r="T1669" s="4">
        <v>1727.2</v>
      </c>
      <c r="U1669" s="4">
        <v>22215.76456</v>
      </c>
      <c r="V1669" s="10">
        <v>23939.257559999998</v>
      </c>
      <c r="W1669" s="4">
        <v>0</v>
      </c>
      <c r="X1669" s="4">
        <v>1809.11</v>
      </c>
      <c r="Y1669" s="4">
        <v>1342.66</v>
      </c>
      <c r="Z1669" s="4">
        <v>7.9627129999999999</v>
      </c>
      <c r="AA1669" s="10">
        <v>18.708838821400001</v>
      </c>
      <c r="AB1669" s="10">
        <v>19.725152069899998</v>
      </c>
      <c r="AC1669" s="4">
        <v>1.3740600000000001</v>
      </c>
      <c r="AD1669" s="4">
        <v>1.5594381517939999</v>
      </c>
      <c r="AE1669" s="4">
        <v>1.4612432165524001</v>
      </c>
      <c r="AF1669" s="4">
        <v>5.1323910000000001</v>
      </c>
      <c r="AG1669" s="4" t="s">
        <v>2934</v>
      </c>
      <c r="AH1669" s="4" t="s">
        <v>2934</v>
      </c>
      <c r="AI1669" s="4">
        <v>1.3553710000000001</v>
      </c>
      <c r="AJ1669" s="4">
        <v>1.8282050000000001</v>
      </c>
    </row>
    <row r="1670" spans="1:36" x14ac:dyDescent="0.3">
      <c r="A1670" s="1" t="s">
        <v>1664</v>
      </c>
      <c r="B1670" s="2">
        <v>4064525</v>
      </c>
      <c r="C1670" s="3" t="s">
        <v>2919</v>
      </c>
      <c r="D1670" s="4">
        <v>8677.6593745999999</v>
      </c>
      <c r="E1670" s="3" t="s">
        <v>2930</v>
      </c>
      <c r="F1670" s="3" t="s">
        <v>2953</v>
      </c>
      <c r="G1670" s="3" t="s">
        <v>2954</v>
      </c>
      <c r="H1670" s="3" t="s">
        <v>3346</v>
      </c>
      <c r="I1670" s="3" t="s">
        <v>3347</v>
      </c>
      <c r="J1670" s="4">
        <v>-20.139491</v>
      </c>
      <c r="K1670" s="4">
        <v>-10.541454999999999</v>
      </c>
      <c r="L1670" s="4">
        <v>-13.294907</v>
      </c>
      <c r="M1670" s="4">
        <v>-1.531682</v>
      </c>
      <c r="N1670" s="4">
        <v>32.878571000000001</v>
      </c>
      <c r="O1670" s="4">
        <v>29.708273999999999</v>
      </c>
      <c r="P1670" s="4">
        <v>6.263096</v>
      </c>
      <c r="Q1670" s="4">
        <v>19.116681</v>
      </c>
      <c r="R1670" s="4">
        <v>25.375447999999999</v>
      </c>
      <c r="S1670" s="3" t="s">
        <v>5407</v>
      </c>
      <c r="T1670" s="4">
        <v>230.15</v>
      </c>
      <c r="U1670" s="4">
        <v>8677.6593745999999</v>
      </c>
      <c r="V1670" s="10">
        <v>8205.3193740000006</v>
      </c>
      <c r="W1670" s="4">
        <v>1.28611774929394</v>
      </c>
      <c r="X1670" s="4">
        <v>297.97000000000003</v>
      </c>
      <c r="Y1670" s="4">
        <v>192.42</v>
      </c>
      <c r="Z1670" s="4">
        <v>32.878571000000001</v>
      </c>
      <c r="AA1670" s="10">
        <v>29.352123453600001</v>
      </c>
      <c r="AB1670" s="10">
        <v>31.592312971799998</v>
      </c>
      <c r="AC1670" s="4">
        <v>10.105807</v>
      </c>
      <c r="AD1670" s="4">
        <v>9.3524049323153999</v>
      </c>
      <c r="AE1670" s="4">
        <v>9.9685947110117006</v>
      </c>
      <c r="AF1670" s="4">
        <v>19.116681</v>
      </c>
      <c r="AG1670" s="4">
        <v>18.756323295681199</v>
      </c>
      <c r="AH1670" s="4">
        <v>19.678821926952001</v>
      </c>
      <c r="AI1670" s="4">
        <v>6.263096</v>
      </c>
      <c r="AJ1670" s="4">
        <v>8.3068650000000002</v>
      </c>
    </row>
    <row r="1671" spans="1:36" x14ac:dyDescent="0.3">
      <c r="A1671" s="1" t="s">
        <v>1665</v>
      </c>
      <c r="B1671" s="2">
        <v>4046286</v>
      </c>
      <c r="C1671" s="3" t="s">
        <v>2919</v>
      </c>
      <c r="D1671" s="4">
        <v>78910.618950720003</v>
      </c>
      <c r="E1671" s="3" t="s">
        <v>2925</v>
      </c>
      <c r="F1671" s="3" t="s">
        <v>2980</v>
      </c>
      <c r="G1671" s="3" t="s">
        <v>2981</v>
      </c>
      <c r="H1671" s="3" t="s">
        <v>3059</v>
      </c>
      <c r="I1671" s="3" t="s">
        <v>3203</v>
      </c>
      <c r="J1671" s="4">
        <v>27.553678999999999</v>
      </c>
      <c r="K1671" s="4">
        <v>16.191334000000001</v>
      </c>
      <c r="L1671" s="4">
        <v>1.3491329999999999</v>
      </c>
      <c r="M1671" s="4">
        <v>-1.086805</v>
      </c>
      <c r="N1671" s="4">
        <v>29.656396999999998</v>
      </c>
      <c r="O1671" s="4">
        <v>30.976327999999999</v>
      </c>
      <c r="P1671" s="4" t="s">
        <v>2924</v>
      </c>
      <c r="Q1671" s="4">
        <v>21.012117</v>
      </c>
      <c r="R1671" s="4">
        <v>31.361369</v>
      </c>
      <c r="S1671" s="3" t="s">
        <v>5408</v>
      </c>
      <c r="T1671" s="4">
        <v>283.95999999999998</v>
      </c>
      <c r="U1671" s="4">
        <v>78910.618950720003</v>
      </c>
      <c r="V1671" s="10">
        <v>92978.618950000004</v>
      </c>
      <c r="W1671" s="4">
        <v>0.88744893646992495</v>
      </c>
      <c r="X1671" s="5">
        <v>295.45</v>
      </c>
      <c r="Y1671" s="4">
        <v>204.55</v>
      </c>
      <c r="Z1671" s="4">
        <v>29.656396999999998</v>
      </c>
      <c r="AA1671" s="10">
        <v>27.644888382600001</v>
      </c>
      <c r="AB1671" s="10">
        <v>30.682622437100001</v>
      </c>
      <c r="AC1671" s="4">
        <v>14.151997</v>
      </c>
      <c r="AD1671" s="4">
        <v>3.5568465471935</v>
      </c>
      <c r="AE1671" s="4">
        <v>3.7096961589155</v>
      </c>
      <c r="AF1671" s="4">
        <v>21.012117</v>
      </c>
      <c r="AG1671" s="4">
        <v>17.741476318068798</v>
      </c>
      <c r="AH1671" s="4">
        <v>18.793604926356899</v>
      </c>
      <c r="AI1671" s="4" t="s">
        <v>2924</v>
      </c>
      <c r="AJ1671" s="4" t="s">
        <v>2924</v>
      </c>
    </row>
    <row r="1672" spans="1:36" x14ac:dyDescent="0.3">
      <c r="A1672" s="1" t="s">
        <v>1666</v>
      </c>
      <c r="B1672" s="2">
        <v>4981115</v>
      </c>
      <c r="C1672" s="3" t="s">
        <v>2935</v>
      </c>
      <c r="D1672" s="4">
        <v>3150.3831686399999</v>
      </c>
      <c r="E1672" s="3" t="s">
        <v>2925</v>
      </c>
      <c r="F1672" s="3" t="s">
        <v>2980</v>
      </c>
      <c r="G1672" s="3" t="s">
        <v>2981</v>
      </c>
      <c r="H1672" s="3" t="s">
        <v>3059</v>
      </c>
      <c r="I1672" s="3" t="s">
        <v>3203</v>
      </c>
      <c r="J1672" s="4">
        <v>2.2433719999999999</v>
      </c>
      <c r="K1672" s="4">
        <v>21.143778000000001</v>
      </c>
      <c r="L1672" s="4">
        <v>-0.15490200000000001</v>
      </c>
      <c r="M1672" s="4">
        <v>-4.5584350000000002</v>
      </c>
      <c r="N1672" s="4">
        <v>17.162419</v>
      </c>
      <c r="O1672" s="4">
        <v>46.253202999999999</v>
      </c>
      <c r="P1672" s="4">
        <v>1.303688</v>
      </c>
      <c r="Q1672" s="4">
        <v>11.46829</v>
      </c>
      <c r="R1672" s="4">
        <v>119.86212399999999</v>
      </c>
      <c r="S1672" s="3" t="s">
        <v>5409</v>
      </c>
      <c r="T1672" s="4">
        <v>90.24</v>
      </c>
      <c r="U1672" s="4">
        <v>3150.3831686399999</v>
      </c>
      <c r="V1672" s="10">
        <v>8360.3831680000003</v>
      </c>
      <c r="W1672" s="4">
        <v>3.50177304964539</v>
      </c>
      <c r="X1672" s="4">
        <v>108.57</v>
      </c>
      <c r="Y1672" s="4">
        <v>67.28</v>
      </c>
      <c r="Z1672" s="4">
        <v>17.162419</v>
      </c>
      <c r="AA1672" s="10">
        <v>11.8386356182</v>
      </c>
      <c r="AB1672" s="10">
        <v>14.4100870609</v>
      </c>
      <c r="AC1672" s="4">
        <v>2.6175280000000001</v>
      </c>
      <c r="AD1672" s="4">
        <v>1.6533862266107999</v>
      </c>
      <c r="AE1672" s="4">
        <v>1.7119623291191</v>
      </c>
      <c r="AF1672" s="4">
        <v>11.46829</v>
      </c>
      <c r="AG1672" s="4">
        <v>10.9173783874805</v>
      </c>
      <c r="AH1672" s="4">
        <v>11.7626479152014</v>
      </c>
      <c r="AI1672" s="4">
        <v>1.303688</v>
      </c>
      <c r="AJ1672" s="4" t="s">
        <v>2924</v>
      </c>
    </row>
    <row r="1673" spans="1:36" x14ac:dyDescent="0.3">
      <c r="A1673" s="1" t="s">
        <v>1667</v>
      </c>
      <c r="B1673" s="2">
        <v>103442</v>
      </c>
      <c r="C1673" s="3" t="s">
        <v>2935</v>
      </c>
      <c r="D1673" s="4">
        <v>103990.07297394</v>
      </c>
      <c r="E1673" s="3" t="s">
        <v>2930</v>
      </c>
      <c r="F1673" s="3" t="s">
        <v>2957</v>
      </c>
      <c r="G1673" s="3" t="s">
        <v>2957</v>
      </c>
      <c r="H1673" s="3" t="s">
        <v>2958</v>
      </c>
      <c r="I1673" s="3" t="s">
        <v>3149</v>
      </c>
      <c r="J1673" s="4">
        <v>12.6876</v>
      </c>
      <c r="K1673" s="4">
        <v>-5.2829350000000002</v>
      </c>
      <c r="L1673" s="4">
        <v>-4.6044330000000002</v>
      </c>
      <c r="M1673" s="4">
        <v>-1.548333</v>
      </c>
      <c r="N1673" s="4">
        <v>26.076354679803</v>
      </c>
      <c r="O1673" s="4">
        <v>27.850393098276001</v>
      </c>
      <c r="P1673" s="4">
        <v>7.5957809999999997</v>
      </c>
      <c r="Q1673" s="4">
        <v>15.257856</v>
      </c>
      <c r="R1673" s="4">
        <v>28.966303</v>
      </c>
      <c r="S1673" s="3" t="s">
        <v>5410</v>
      </c>
      <c r="T1673" s="4">
        <v>211.74</v>
      </c>
      <c r="U1673" s="4">
        <v>103990.07297394</v>
      </c>
      <c r="V1673" s="10">
        <v>117165.072973</v>
      </c>
      <c r="W1673" s="4">
        <v>1.5396240672522901</v>
      </c>
      <c r="X1673" s="4">
        <v>235.5</v>
      </c>
      <c r="Y1673" s="4">
        <v>186.30420000000001</v>
      </c>
      <c r="Z1673" s="4">
        <v>26.118169000000002</v>
      </c>
      <c r="AA1673" s="10">
        <v>22.989479169999999</v>
      </c>
      <c r="AB1673" s="10">
        <v>24.376316728599999</v>
      </c>
      <c r="AC1673" s="4">
        <v>4.8930910000000001</v>
      </c>
      <c r="AD1673" s="4">
        <v>4.4545803801392001</v>
      </c>
      <c r="AE1673" s="4">
        <v>4.8226840428418001</v>
      </c>
      <c r="AF1673" s="4">
        <v>15.257856</v>
      </c>
      <c r="AG1673" s="4">
        <v>15.163299696190601</v>
      </c>
      <c r="AH1673" s="4">
        <v>17.0067104233941</v>
      </c>
      <c r="AI1673" s="4">
        <v>7.5957809999999997</v>
      </c>
      <c r="AJ1673" s="4" t="s">
        <v>2924</v>
      </c>
    </row>
    <row r="1674" spans="1:36" x14ac:dyDescent="0.3">
      <c r="A1674" s="1" t="s">
        <v>1668</v>
      </c>
      <c r="B1674" s="2">
        <v>4994073</v>
      </c>
      <c r="C1674" s="3" t="s">
        <v>2919</v>
      </c>
      <c r="D1674" s="4">
        <v>1270.5862728</v>
      </c>
      <c r="E1674" s="3" t="s">
        <v>2936</v>
      </c>
      <c r="F1674" s="3" t="s">
        <v>3056</v>
      </c>
      <c r="G1674" s="3" t="s">
        <v>3166</v>
      </c>
      <c r="H1674" s="3" t="s">
        <v>3167</v>
      </c>
      <c r="I1674" s="3" t="s">
        <v>3168</v>
      </c>
      <c r="J1674" s="4">
        <v>-25.714286000000001</v>
      </c>
      <c r="K1674" s="4">
        <v>-9.6699479999999998</v>
      </c>
      <c r="L1674" s="4">
        <v>-5.9674500000000004</v>
      </c>
      <c r="M1674" s="4">
        <v>-8.611599</v>
      </c>
      <c r="N1674" s="4">
        <v>38.048780000000001</v>
      </c>
      <c r="O1674" s="4" t="s">
        <v>2924</v>
      </c>
      <c r="P1674" s="4">
        <v>1.6578109999999999</v>
      </c>
      <c r="Q1674" s="4">
        <v>7.5475830000000004</v>
      </c>
      <c r="R1674" s="4" t="s">
        <v>2924</v>
      </c>
      <c r="S1674" s="3" t="s">
        <v>5411</v>
      </c>
      <c r="T1674" s="4">
        <v>15.6</v>
      </c>
      <c r="U1674" s="4">
        <v>1270.5862728</v>
      </c>
      <c r="V1674" s="10">
        <v>1228.3012719999999</v>
      </c>
      <c r="W1674" s="4">
        <v>1.5384615384615401</v>
      </c>
      <c r="X1674" s="4">
        <v>21.38</v>
      </c>
      <c r="Y1674" s="4">
        <v>15.33</v>
      </c>
      <c r="Z1674" s="4">
        <v>38.048780000000001</v>
      </c>
      <c r="AA1674" s="10">
        <v>41.052631578899998</v>
      </c>
      <c r="AB1674" s="10">
        <v>48.75</v>
      </c>
      <c r="AC1674" s="4">
        <v>1.226464</v>
      </c>
      <c r="AD1674" s="4">
        <v>1.2696145287659999</v>
      </c>
      <c r="AE1674" s="4">
        <v>1.2807211903197999</v>
      </c>
      <c r="AF1674" s="4">
        <v>7.5475830000000004</v>
      </c>
      <c r="AG1674" s="4">
        <v>7.7162696840685996</v>
      </c>
      <c r="AH1674" s="4">
        <v>8.4007475378612995</v>
      </c>
      <c r="AI1674" s="4">
        <v>1.6578109999999999</v>
      </c>
      <c r="AJ1674" s="4">
        <v>1.6578109999999999</v>
      </c>
    </row>
    <row r="1675" spans="1:36" x14ac:dyDescent="0.3">
      <c r="A1675" s="1" t="s">
        <v>1669</v>
      </c>
      <c r="B1675" s="2">
        <v>4095241</v>
      </c>
      <c r="C1675" s="3" t="s">
        <v>2935</v>
      </c>
      <c r="D1675" s="4">
        <v>32618.095840329999</v>
      </c>
      <c r="E1675" s="3" t="s">
        <v>3031</v>
      </c>
      <c r="F1675" s="3" t="s">
        <v>3031</v>
      </c>
      <c r="G1675" s="3" t="s">
        <v>3371</v>
      </c>
      <c r="H1675" s="3" t="s">
        <v>3371</v>
      </c>
      <c r="I1675" s="3" t="s">
        <v>3576</v>
      </c>
      <c r="J1675" s="4">
        <v>7.516419</v>
      </c>
      <c r="K1675" s="4">
        <v>-2.306467</v>
      </c>
      <c r="L1675" s="4">
        <v>-8.8114679999999996</v>
      </c>
      <c r="M1675" s="4">
        <v>-3.1274959999999998</v>
      </c>
      <c r="N1675" s="4">
        <v>16.677813</v>
      </c>
      <c r="O1675" s="4">
        <v>63.210943999999998</v>
      </c>
      <c r="P1675" s="4">
        <v>3.5574349999999999</v>
      </c>
      <c r="Q1675" s="4">
        <v>17.628541999999999</v>
      </c>
      <c r="R1675" s="4">
        <v>42.752274</v>
      </c>
      <c r="S1675" s="3" t="s">
        <v>5412</v>
      </c>
      <c r="T1675" s="4">
        <v>533.69000000000005</v>
      </c>
      <c r="U1675" s="4">
        <v>32618.095840329999</v>
      </c>
      <c r="V1675" s="10">
        <v>36870.095840000002</v>
      </c>
      <c r="W1675" s="4">
        <v>0.59210403042964999</v>
      </c>
      <c r="X1675" s="4">
        <v>633.23</v>
      </c>
      <c r="Y1675" s="4">
        <v>479.67</v>
      </c>
      <c r="Z1675" s="4">
        <v>16.677813</v>
      </c>
      <c r="AA1675" s="10">
        <v>26.9795210628</v>
      </c>
      <c r="AB1675" s="10">
        <v>30.878601486099999</v>
      </c>
      <c r="AC1675" s="4">
        <v>5.6608270000000003</v>
      </c>
      <c r="AD1675" s="4">
        <v>5.2422861694162997</v>
      </c>
      <c r="AE1675" s="4">
        <v>5.6179832716030997</v>
      </c>
      <c r="AF1675" s="4">
        <v>17.628541999999999</v>
      </c>
      <c r="AG1675" s="4">
        <v>16.064126606773399</v>
      </c>
      <c r="AH1675" s="4">
        <v>17.912212818105498</v>
      </c>
      <c r="AI1675" s="4">
        <v>3.5574349999999999</v>
      </c>
      <c r="AJ1675" s="4">
        <v>6.9459229999999996</v>
      </c>
    </row>
    <row r="1676" spans="1:36" x14ac:dyDescent="0.3">
      <c r="A1676" s="1" t="s">
        <v>2302</v>
      </c>
      <c r="B1676" s="2">
        <v>4963535</v>
      </c>
      <c r="C1676" s="3" t="s">
        <v>2919</v>
      </c>
      <c r="D1676" s="4">
        <v>4056.004625</v>
      </c>
      <c r="E1676" s="3" t="s">
        <v>2945</v>
      </c>
      <c r="F1676" s="3" t="s">
        <v>2990</v>
      </c>
      <c r="G1676" s="3" t="s">
        <v>2990</v>
      </c>
      <c r="H1676" s="3" t="s">
        <v>3029</v>
      </c>
      <c r="I1676" s="3" t="s">
        <v>3030</v>
      </c>
      <c r="J1676" s="18">
        <v>-5.3102039999999997</v>
      </c>
      <c r="K1676" s="18">
        <v>11.846814999999999</v>
      </c>
      <c r="L1676" s="18">
        <v>23.092072999999999</v>
      </c>
      <c r="M1676" s="18">
        <v>-2.4961000000000002</v>
      </c>
      <c r="N1676" s="4" t="s">
        <v>2924</v>
      </c>
      <c r="O1676" s="4" t="s">
        <v>2924</v>
      </c>
      <c r="P1676" s="4">
        <v>3.7385969999999999</v>
      </c>
      <c r="Q1676" s="4" t="s">
        <v>2924</v>
      </c>
      <c r="R1676" s="4">
        <v>45.871941999999997</v>
      </c>
      <c r="S1676" s="3" t="s">
        <v>6043</v>
      </c>
      <c r="T1676" s="4">
        <v>125</v>
      </c>
      <c r="U1676" s="4">
        <v>4056.004625</v>
      </c>
      <c r="V1676" s="10">
        <v>3686.3266250000001</v>
      </c>
      <c r="W1676" s="4">
        <v>0</v>
      </c>
      <c r="X1676" s="18">
        <v>154.91</v>
      </c>
      <c r="Y1676" s="18">
        <v>94</v>
      </c>
      <c r="Z1676" s="4" t="s">
        <v>2924</v>
      </c>
      <c r="AA1676" s="10">
        <v>274.36347673389997</v>
      </c>
      <c r="AB1676" s="10" t="s">
        <v>2924</v>
      </c>
      <c r="AC1676" s="4">
        <v>7.2999169999999998</v>
      </c>
      <c r="AD1676" s="4">
        <v>4.9385067377984004</v>
      </c>
      <c r="AE1676" s="4">
        <v>6.3094757892666999</v>
      </c>
      <c r="AF1676" s="4" t="s">
        <v>2924</v>
      </c>
      <c r="AG1676" s="4">
        <v>185.5138229773186</v>
      </c>
      <c r="AH1676" s="4" t="s">
        <v>2924</v>
      </c>
      <c r="AI1676" s="4">
        <v>3.7385969999999999</v>
      </c>
      <c r="AJ1676" s="4">
        <v>6.097264</v>
      </c>
    </row>
    <row r="1677" spans="1:36" x14ac:dyDescent="0.3">
      <c r="A1677" s="1" t="s">
        <v>1671</v>
      </c>
      <c r="B1677" s="2">
        <v>6331137</v>
      </c>
      <c r="C1677" s="3" t="s">
        <v>2935</v>
      </c>
      <c r="D1677" s="4">
        <v>16049.560150269999</v>
      </c>
      <c r="E1677" s="3" t="s">
        <v>2936</v>
      </c>
      <c r="F1677" s="3" t="s">
        <v>2937</v>
      </c>
      <c r="G1677" s="3" t="s">
        <v>2943</v>
      </c>
      <c r="H1677" s="3" t="s">
        <v>2943</v>
      </c>
      <c r="I1677" s="3" t="s">
        <v>3577</v>
      </c>
      <c r="J1677" s="4">
        <v>10.666468</v>
      </c>
      <c r="K1677" s="4">
        <v>-9.4020220000000005</v>
      </c>
      <c r="L1677" s="4">
        <v>-3.4021560000000002</v>
      </c>
      <c r="M1677" s="4">
        <v>-5.548502</v>
      </c>
      <c r="N1677" s="4">
        <v>24.796666999999999</v>
      </c>
      <c r="O1677" s="4">
        <v>16.754505000000002</v>
      </c>
      <c r="P1677" s="4" t="s">
        <v>2924</v>
      </c>
      <c r="Q1677" s="4">
        <v>11.934376</v>
      </c>
      <c r="R1677" s="4">
        <v>19.741897000000002</v>
      </c>
      <c r="S1677" s="3" t="s">
        <v>5414</v>
      </c>
      <c r="T1677" s="4">
        <v>74.39</v>
      </c>
      <c r="U1677" s="4">
        <v>16049.560150269999</v>
      </c>
      <c r="V1677" s="10">
        <v>18811.560150000001</v>
      </c>
      <c r="W1677" s="4">
        <v>1.5593493749159799</v>
      </c>
      <c r="X1677" s="4">
        <v>86.7</v>
      </c>
      <c r="Y1677" s="4">
        <v>63.6</v>
      </c>
      <c r="Z1677" s="4">
        <v>24.796666999999999</v>
      </c>
      <c r="AA1677" s="10">
        <v>17.2314748326</v>
      </c>
      <c r="AB1677" s="10">
        <v>18.1838625858</v>
      </c>
      <c r="AC1677" s="4">
        <v>2.3866480000000001</v>
      </c>
      <c r="AD1677" s="4">
        <v>2.3998852934660002</v>
      </c>
      <c r="AE1677" s="4">
        <v>2.3993178551273999</v>
      </c>
      <c r="AF1677" s="4">
        <v>11.934376</v>
      </c>
      <c r="AG1677" s="4">
        <v>12.0914641471542</v>
      </c>
      <c r="AH1677" s="4">
        <v>12.401882871617</v>
      </c>
      <c r="AI1677" s="4" t="s">
        <v>2924</v>
      </c>
      <c r="AJ1677" s="4" t="s">
        <v>2924</v>
      </c>
    </row>
    <row r="1678" spans="1:36" x14ac:dyDescent="0.3">
      <c r="A1678" s="1" t="s">
        <v>1672</v>
      </c>
      <c r="B1678" s="2">
        <v>4812814</v>
      </c>
      <c r="C1678" s="3" t="s">
        <v>2919</v>
      </c>
      <c r="D1678" s="4">
        <v>9076.1967483200006</v>
      </c>
      <c r="E1678" s="3" t="s">
        <v>2920</v>
      </c>
      <c r="F1678" s="3" t="s">
        <v>2960</v>
      </c>
      <c r="G1678" s="3" t="s">
        <v>2961</v>
      </c>
      <c r="H1678" s="3" t="s">
        <v>2962</v>
      </c>
      <c r="I1678" s="3" t="s">
        <v>2923</v>
      </c>
      <c r="J1678" s="4">
        <v>43.624502</v>
      </c>
      <c r="K1678" s="4">
        <v>39.614561000000002</v>
      </c>
      <c r="L1678" s="4">
        <v>2.770537</v>
      </c>
      <c r="M1678" s="4">
        <v>-3.7583739999999999</v>
      </c>
      <c r="N1678" s="4">
        <v>117.07182299999999</v>
      </c>
      <c r="O1678" s="4">
        <v>60.177494000000003</v>
      </c>
      <c r="P1678" s="4">
        <v>6.2029350000000001</v>
      </c>
      <c r="Q1678" s="4">
        <v>47.468916</v>
      </c>
      <c r="R1678" s="4">
        <v>55.497143999999999</v>
      </c>
      <c r="S1678" s="3" t="s">
        <v>5415</v>
      </c>
      <c r="T1678" s="4">
        <v>169.52</v>
      </c>
      <c r="U1678" s="4">
        <v>9076.1967483200006</v>
      </c>
      <c r="V1678" s="10">
        <v>9778.5967479999999</v>
      </c>
      <c r="W1678" s="4">
        <v>0</v>
      </c>
      <c r="X1678" s="4">
        <v>180.97</v>
      </c>
      <c r="Y1678" s="4">
        <v>101.61</v>
      </c>
      <c r="Z1678" s="4">
        <v>117.07182299999999</v>
      </c>
      <c r="AA1678" s="10">
        <v>36.231512353500001</v>
      </c>
      <c r="AB1678" s="10">
        <v>42.090626939700002</v>
      </c>
      <c r="AC1678" s="4">
        <v>4.7873279999999996</v>
      </c>
      <c r="AD1678" s="4">
        <v>4.6885078672273002</v>
      </c>
      <c r="AE1678" s="4">
        <v>4.6852063575453</v>
      </c>
      <c r="AF1678" s="4">
        <v>47.468916</v>
      </c>
      <c r="AG1678" s="4">
        <v>24.272536667835801</v>
      </c>
      <c r="AH1678" s="4">
        <v>25.301558023400801</v>
      </c>
      <c r="AI1678" s="4">
        <v>6.2029350000000001</v>
      </c>
      <c r="AJ1678" s="4">
        <v>22.142111</v>
      </c>
    </row>
    <row r="1679" spans="1:36" x14ac:dyDescent="0.3">
      <c r="A1679" s="1" t="s">
        <v>1673</v>
      </c>
      <c r="B1679" s="2">
        <v>4385530</v>
      </c>
      <c r="C1679" s="3" t="s">
        <v>2935</v>
      </c>
      <c r="D1679" s="4">
        <v>10642.155486240001</v>
      </c>
      <c r="E1679" s="3" t="s">
        <v>2936</v>
      </c>
      <c r="F1679" s="3" t="s">
        <v>2937</v>
      </c>
      <c r="G1679" s="3" t="s">
        <v>3035</v>
      </c>
      <c r="H1679" s="3" t="s">
        <v>3035</v>
      </c>
      <c r="I1679" s="3" t="s">
        <v>3434</v>
      </c>
      <c r="J1679" s="4">
        <v>86.838144999999997</v>
      </c>
      <c r="K1679" s="4">
        <v>8.2606629999999992</v>
      </c>
      <c r="L1679" s="4">
        <v>-3.0251389999999998</v>
      </c>
      <c r="M1679" s="4">
        <v>-0.88546999999999998</v>
      </c>
      <c r="N1679" s="4">
        <v>121.06383</v>
      </c>
      <c r="O1679" s="4">
        <v>10.600016</v>
      </c>
      <c r="P1679" s="4">
        <v>3.7868119999999998</v>
      </c>
      <c r="Q1679" s="4">
        <v>7.7378159999999996</v>
      </c>
      <c r="R1679" s="4">
        <v>11.55842</v>
      </c>
      <c r="S1679" s="3" t="s">
        <v>5416</v>
      </c>
      <c r="T1679" s="4">
        <v>136.56</v>
      </c>
      <c r="U1679" s="4">
        <v>10642.155486240001</v>
      </c>
      <c r="V1679" s="10">
        <v>13213.226486</v>
      </c>
      <c r="W1679" s="4">
        <v>0</v>
      </c>
      <c r="X1679" s="4">
        <v>150.12</v>
      </c>
      <c r="Y1679" s="4">
        <v>60.96</v>
      </c>
      <c r="Z1679" s="4">
        <v>121.06383</v>
      </c>
      <c r="AA1679" s="10">
        <v>28.304350529499999</v>
      </c>
      <c r="AB1679" s="10">
        <v>36.659418539000001</v>
      </c>
      <c r="AC1679" s="4">
        <v>1.0847899999999999</v>
      </c>
      <c r="AD1679" s="4">
        <v>1.0146355490887999</v>
      </c>
      <c r="AE1679" s="4">
        <v>1.0810693736614001</v>
      </c>
      <c r="AF1679" s="4">
        <v>7.7378159999999996</v>
      </c>
      <c r="AG1679" s="4">
        <v>12.4465934955536</v>
      </c>
      <c r="AH1679" s="4">
        <v>13.3473187218609</v>
      </c>
      <c r="AI1679" s="4">
        <v>3.7868119999999998</v>
      </c>
      <c r="AJ1679" s="4" t="s">
        <v>2924</v>
      </c>
    </row>
    <row r="1680" spans="1:36" x14ac:dyDescent="0.3">
      <c r="A1680" s="1" t="s">
        <v>1674</v>
      </c>
      <c r="B1680" s="2">
        <v>7174888</v>
      </c>
      <c r="C1680" s="3" t="s">
        <v>2935</v>
      </c>
      <c r="D1680" s="4">
        <v>1837.91571348</v>
      </c>
      <c r="E1680" s="3" t="s">
        <v>2936</v>
      </c>
      <c r="F1680" s="3" t="s">
        <v>2937</v>
      </c>
      <c r="G1680" s="3" t="s">
        <v>2943</v>
      </c>
      <c r="H1680" s="3" t="s">
        <v>2943</v>
      </c>
      <c r="I1680" s="3" t="s">
        <v>3136</v>
      </c>
      <c r="J1680" s="4">
        <v>-3.5356909999999999</v>
      </c>
      <c r="K1680" s="4">
        <v>-23.370429000000001</v>
      </c>
      <c r="L1680" s="4">
        <v>-11.936662999999999</v>
      </c>
      <c r="M1680" s="4">
        <v>-10.90573</v>
      </c>
      <c r="N1680" s="4">
        <v>12.684210999999999</v>
      </c>
      <c r="O1680" s="4">
        <v>10.463096999999999</v>
      </c>
      <c r="P1680" s="4">
        <v>1.4273020000000001</v>
      </c>
      <c r="Q1680" s="4">
        <v>7.611917</v>
      </c>
      <c r="R1680" s="4">
        <v>14.580831999999999</v>
      </c>
      <c r="S1680" s="3" t="s">
        <v>5417</v>
      </c>
      <c r="T1680" s="4">
        <v>14.46</v>
      </c>
      <c r="U1680" s="4">
        <v>1837.91571348</v>
      </c>
      <c r="V1680" s="10">
        <v>2865.315713</v>
      </c>
      <c r="W1680" s="4">
        <v>0</v>
      </c>
      <c r="X1680" s="4">
        <v>20.67</v>
      </c>
      <c r="Y1680" s="4">
        <v>13.365500000000001</v>
      </c>
      <c r="Z1680" s="4">
        <v>12.684210999999999</v>
      </c>
      <c r="AA1680" s="10">
        <v>9.2396166134000008</v>
      </c>
      <c r="AB1680" s="10">
        <v>9.4819672131000008</v>
      </c>
      <c r="AC1680" s="4">
        <v>1.0573900000000001</v>
      </c>
      <c r="AD1680" s="4">
        <v>0.9945732182093</v>
      </c>
      <c r="AE1680" s="4">
        <v>1.0398532799855</v>
      </c>
      <c r="AF1680" s="4">
        <v>7.611917</v>
      </c>
      <c r="AG1680" s="4">
        <v>6.5876898792964997</v>
      </c>
      <c r="AH1680" s="4">
        <v>7.2908796768448001</v>
      </c>
      <c r="AI1680" s="4">
        <v>1.4273020000000001</v>
      </c>
      <c r="AJ1680" s="4" t="s">
        <v>2924</v>
      </c>
    </row>
    <row r="1681" spans="1:36" x14ac:dyDescent="0.3">
      <c r="A1681" s="1" t="s">
        <v>1675</v>
      </c>
      <c r="B1681" s="2">
        <v>4073702</v>
      </c>
      <c r="C1681" s="3" t="s">
        <v>2935</v>
      </c>
      <c r="D1681" s="4">
        <v>484642.31771484</v>
      </c>
      <c r="E1681" s="3" t="s">
        <v>2930</v>
      </c>
      <c r="F1681" s="3" t="s">
        <v>2953</v>
      </c>
      <c r="G1681" s="3" t="s">
        <v>2953</v>
      </c>
      <c r="H1681" s="3" t="s">
        <v>3040</v>
      </c>
      <c r="I1681" s="3" t="s">
        <v>3211</v>
      </c>
      <c r="J1681" s="4">
        <v>24.506012999999999</v>
      </c>
      <c r="K1681" s="4">
        <v>7.1619919999999997</v>
      </c>
      <c r="L1681" s="4">
        <v>3.0222030000000002</v>
      </c>
      <c r="M1681" s="4">
        <v>-0.183365</v>
      </c>
      <c r="N1681" s="4">
        <v>39.917599000000003</v>
      </c>
      <c r="O1681" s="4">
        <v>38.166245000000004</v>
      </c>
      <c r="P1681" s="4">
        <v>65.293681000000007</v>
      </c>
      <c r="Q1681" s="4">
        <v>29.282133000000002</v>
      </c>
      <c r="R1681" s="4">
        <v>35.214194999999997</v>
      </c>
      <c r="S1681" s="3" t="s">
        <v>5418</v>
      </c>
      <c r="T1681" s="4">
        <v>528.03</v>
      </c>
      <c r="U1681" s="4">
        <v>484642.31771484</v>
      </c>
      <c r="V1681" s="10">
        <v>491471.317714</v>
      </c>
      <c r="W1681" s="4">
        <v>0.57572486411756896</v>
      </c>
      <c r="X1681" s="4">
        <v>537.13</v>
      </c>
      <c r="Y1681" s="4">
        <v>416.53</v>
      </c>
      <c r="Z1681" s="4">
        <v>39.917599000000003</v>
      </c>
      <c r="AA1681" s="10">
        <v>33.720328754500002</v>
      </c>
      <c r="AB1681" s="10">
        <v>36.459235987600003</v>
      </c>
      <c r="AC1681" s="4">
        <v>18.051542999999999</v>
      </c>
      <c r="AD1681" s="4">
        <v>16.093582742887001</v>
      </c>
      <c r="AE1681" s="4">
        <v>17.501334531099801</v>
      </c>
      <c r="AF1681" s="4">
        <v>29.282133000000002</v>
      </c>
      <c r="AG1681" s="4">
        <v>25.902000080182301</v>
      </c>
      <c r="AH1681" s="4">
        <v>28.447709444382401</v>
      </c>
      <c r="AI1681" s="4">
        <v>65.293681000000007</v>
      </c>
      <c r="AJ1681" s="4" t="s">
        <v>2924</v>
      </c>
    </row>
    <row r="1682" spans="1:36" x14ac:dyDescent="0.3">
      <c r="A1682" s="1" t="s">
        <v>1676</v>
      </c>
      <c r="B1682" s="2">
        <v>4629640</v>
      </c>
      <c r="C1682" s="3" t="s">
        <v>2935</v>
      </c>
      <c r="D1682" s="4">
        <v>6621.6883034700004</v>
      </c>
      <c r="E1682" s="3" t="s">
        <v>3093</v>
      </c>
      <c r="F1682" s="3" t="s">
        <v>3093</v>
      </c>
      <c r="G1682" s="3" t="s">
        <v>3094</v>
      </c>
      <c r="H1682" s="3" t="s">
        <v>3147</v>
      </c>
      <c r="I1682" s="3" t="s">
        <v>3148</v>
      </c>
      <c r="J1682" s="4">
        <v>-7.8805759999999996</v>
      </c>
      <c r="K1682" s="4">
        <v>1.6666669999999999</v>
      </c>
      <c r="L1682" s="4">
        <v>-10.324434</v>
      </c>
      <c r="M1682" s="4">
        <v>-6.3856060000000001</v>
      </c>
      <c r="N1682" s="4">
        <v>7.025417</v>
      </c>
      <c r="O1682" s="4">
        <v>18.805810999999999</v>
      </c>
      <c r="P1682" s="4">
        <v>1.3599669999999999</v>
      </c>
      <c r="Q1682" s="4">
        <v>4.3015509999999999</v>
      </c>
      <c r="R1682" s="4" t="s">
        <v>2924</v>
      </c>
      <c r="S1682" s="3" t="s">
        <v>5419</v>
      </c>
      <c r="T1682" s="4">
        <v>53.07</v>
      </c>
      <c r="U1682" s="4">
        <v>6621.6883034700004</v>
      </c>
      <c r="V1682" s="10">
        <v>10427.184303</v>
      </c>
      <c r="W1682" s="4">
        <v>1.8843037497644599</v>
      </c>
      <c r="X1682" s="4">
        <v>71.08</v>
      </c>
      <c r="Y1682" s="4">
        <v>47.15</v>
      </c>
      <c r="Z1682" s="4">
        <v>7.025417</v>
      </c>
      <c r="AA1682" s="10">
        <v>6.7976585414999997</v>
      </c>
      <c r="AB1682" s="10">
        <v>7.0869990223999997</v>
      </c>
      <c r="AC1682" s="4">
        <v>3.3639929999999998</v>
      </c>
      <c r="AD1682" s="4">
        <v>2.5550809811828001</v>
      </c>
      <c r="AE1682" s="4">
        <v>3.0221237380504999</v>
      </c>
      <c r="AF1682" s="4">
        <v>4.3015509999999999</v>
      </c>
      <c r="AG1682" s="4">
        <v>3.9352761371858</v>
      </c>
      <c r="AH1682" s="4">
        <v>4.4999489391917002</v>
      </c>
      <c r="AI1682" s="4">
        <v>1.3599669999999999</v>
      </c>
      <c r="AJ1682" s="4">
        <v>1.3599669999999999</v>
      </c>
    </row>
    <row r="1683" spans="1:36" x14ac:dyDescent="0.3">
      <c r="A1683" s="1" t="s">
        <v>1677</v>
      </c>
      <c r="B1683" s="2">
        <v>4089955</v>
      </c>
      <c r="C1683" s="3" t="s">
        <v>2919</v>
      </c>
      <c r="D1683" s="4">
        <v>8476.8320587199996</v>
      </c>
      <c r="E1683" s="3" t="s">
        <v>3102</v>
      </c>
      <c r="F1683" s="3" t="s">
        <v>3103</v>
      </c>
      <c r="G1683" s="3" t="s">
        <v>3104</v>
      </c>
      <c r="H1683" s="3" t="s">
        <v>3104</v>
      </c>
      <c r="I1683" s="3" t="s">
        <v>3205</v>
      </c>
      <c r="J1683" s="4">
        <v>-4.0909089999999999</v>
      </c>
      <c r="K1683" s="4">
        <v>-6.9972450000000004</v>
      </c>
      <c r="L1683" s="4">
        <v>11.016113000000001</v>
      </c>
      <c r="M1683" s="4">
        <v>7.3449920000000004</v>
      </c>
      <c r="N1683" s="4">
        <v>16.88</v>
      </c>
      <c r="O1683" s="4">
        <v>10.011862000000001</v>
      </c>
      <c r="P1683" s="4" t="s">
        <v>2924</v>
      </c>
      <c r="Q1683" s="4">
        <v>11.35327</v>
      </c>
      <c r="R1683" s="4">
        <v>14.811178</v>
      </c>
      <c r="S1683" s="3" t="s">
        <v>5420</v>
      </c>
      <c r="T1683" s="4">
        <v>33.76</v>
      </c>
      <c r="U1683" s="4">
        <v>8476.8320587199996</v>
      </c>
      <c r="V1683" s="10">
        <v>11555.903058</v>
      </c>
      <c r="W1683" s="4">
        <v>2.2511848341232201</v>
      </c>
      <c r="X1683" s="4">
        <v>42.424999999999997</v>
      </c>
      <c r="Y1683" s="4">
        <v>27.655000000000001</v>
      </c>
      <c r="Z1683" s="4">
        <v>16.88</v>
      </c>
      <c r="AA1683" s="10">
        <v>10.229993030499999</v>
      </c>
      <c r="AB1683" s="10">
        <v>11.003803743700001</v>
      </c>
      <c r="AC1683" s="4">
        <v>3.315493</v>
      </c>
      <c r="AD1683" s="4">
        <v>3.3325928637849001</v>
      </c>
      <c r="AE1683" s="4">
        <v>3.3215468568877999</v>
      </c>
      <c r="AF1683" s="4">
        <v>11.35327</v>
      </c>
      <c r="AG1683" s="4">
        <v>9.0316280466759995</v>
      </c>
      <c r="AH1683" s="4">
        <v>9.1813257592851993</v>
      </c>
      <c r="AI1683" s="4" t="s">
        <v>2924</v>
      </c>
      <c r="AJ1683" s="4" t="s">
        <v>2924</v>
      </c>
    </row>
    <row r="1684" spans="1:36" x14ac:dyDescent="0.3">
      <c r="A1684" s="1" t="s">
        <v>1678</v>
      </c>
      <c r="B1684" s="2">
        <v>4133210</v>
      </c>
      <c r="C1684" s="3" t="s">
        <v>2935</v>
      </c>
      <c r="D1684" s="4">
        <v>2065.5826102800002</v>
      </c>
      <c r="E1684" s="3" t="s">
        <v>3031</v>
      </c>
      <c r="F1684" s="3" t="s">
        <v>3031</v>
      </c>
      <c r="G1684" s="3" t="s">
        <v>3051</v>
      </c>
      <c r="H1684" s="3" t="s">
        <v>3270</v>
      </c>
      <c r="I1684" s="3" t="s">
        <v>3578</v>
      </c>
      <c r="J1684" s="4">
        <v>-22.555046000000001</v>
      </c>
      <c r="K1684" s="4">
        <v>-7.8930319999999998</v>
      </c>
      <c r="L1684" s="4">
        <v>-11.417638</v>
      </c>
      <c r="M1684" s="4">
        <v>-10</v>
      </c>
      <c r="N1684" s="4">
        <v>28.110703000000001</v>
      </c>
      <c r="O1684" s="4" t="s">
        <v>2924</v>
      </c>
      <c r="P1684" s="4">
        <v>2.2165319999999999</v>
      </c>
      <c r="Q1684" s="4">
        <v>12.830911</v>
      </c>
      <c r="R1684" s="4">
        <v>155.008151</v>
      </c>
      <c r="S1684" s="3" t="s">
        <v>5421</v>
      </c>
      <c r="T1684" s="4">
        <v>99.54</v>
      </c>
      <c r="U1684" s="4">
        <v>2065.5826102800002</v>
      </c>
      <c r="V1684" s="10">
        <v>2612.15861</v>
      </c>
      <c r="W1684" s="4">
        <v>0.54249547920434005</v>
      </c>
      <c r="X1684" s="5">
        <v>145.08000000000001</v>
      </c>
      <c r="Y1684" s="4">
        <v>96.181100000000001</v>
      </c>
      <c r="Z1684" s="4">
        <v>28.110703000000001</v>
      </c>
      <c r="AA1684" s="10">
        <v>16.992147490600001</v>
      </c>
      <c r="AB1684" s="10">
        <v>18.952779893300001</v>
      </c>
      <c r="AC1684" s="4">
        <v>1.5651870000000001</v>
      </c>
      <c r="AD1684" s="4">
        <v>1.4724516127214</v>
      </c>
      <c r="AE1684" s="4">
        <v>1.5526013468533999</v>
      </c>
      <c r="AF1684" s="4">
        <v>12.830911</v>
      </c>
      <c r="AG1684" s="4">
        <v>10.8559496716815</v>
      </c>
      <c r="AH1684" s="4">
        <v>11.951677388360199</v>
      </c>
      <c r="AI1684" s="4">
        <v>2.2165319999999999</v>
      </c>
      <c r="AJ1684" s="4">
        <v>4.2460440000000004</v>
      </c>
    </row>
    <row r="1685" spans="1:36" x14ac:dyDescent="0.3">
      <c r="A1685" s="1" t="s">
        <v>1679</v>
      </c>
      <c r="B1685" s="2">
        <v>4062823</v>
      </c>
      <c r="C1685" s="3" t="s">
        <v>2935</v>
      </c>
      <c r="D1685" s="4">
        <v>622.68861179999999</v>
      </c>
      <c r="E1685" s="3" t="s">
        <v>3031</v>
      </c>
      <c r="F1685" s="3" t="s">
        <v>3031</v>
      </c>
      <c r="G1685" s="3" t="s">
        <v>3032</v>
      </c>
      <c r="H1685" s="3" t="s">
        <v>3033</v>
      </c>
      <c r="I1685" s="3" t="s">
        <v>2939</v>
      </c>
      <c r="J1685" s="4">
        <v>-25.632705999999999</v>
      </c>
      <c r="K1685" s="4">
        <v>-36.368684000000002</v>
      </c>
      <c r="L1685" s="4">
        <v>-8.4664540000000006</v>
      </c>
      <c r="M1685" s="4">
        <v>-4.1004180000000003</v>
      </c>
      <c r="N1685" s="4" t="s">
        <v>2924</v>
      </c>
      <c r="O1685" s="4">
        <v>8.2923299999999998</v>
      </c>
      <c r="P1685" s="4">
        <v>0.70566499999999999</v>
      </c>
      <c r="Q1685" s="4">
        <v>8.3542970000000008</v>
      </c>
      <c r="R1685" s="4">
        <v>5.5182070000000003</v>
      </c>
      <c r="S1685" s="3" t="s">
        <v>5422</v>
      </c>
      <c r="T1685" s="4">
        <v>11.46</v>
      </c>
      <c r="U1685" s="4">
        <v>622.68861179999999</v>
      </c>
      <c r="V1685" s="10">
        <v>1669.188611</v>
      </c>
      <c r="W1685" s="4">
        <v>3.4904013961605602</v>
      </c>
      <c r="X1685" s="4">
        <v>19.96</v>
      </c>
      <c r="Y1685" s="4">
        <v>10.78</v>
      </c>
      <c r="Z1685" s="4">
        <v>5.817259</v>
      </c>
      <c r="AA1685" s="10">
        <v>14.5987261146</v>
      </c>
      <c r="AB1685" s="10">
        <v>19.533979920499998</v>
      </c>
      <c r="AC1685" s="4">
        <v>0.845244</v>
      </c>
      <c r="AD1685" s="4">
        <v>0.83904122398710002</v>
      </c>
      <c r="AE1685" s="4">
        <v>0.83667204246659999</v>
      </c>
      <c r="AF1685" s="4">
        <v>8.3542970000000008</v>
      </c>
      <c r="AG1685" s="4">
        <v>7.4801192516245001</v>
      </c>
      <c r="AH1685" s="4">
        <v>7.6626869313341999</v>
      </c>
      <c r="AI1685" s="4">
        <v>0.70566499999999999</v>
      </c>
      <c r="AJ1685" s="4" t="s">
        <v>2924</v>
      </c>
    </row>
    <row r="1686" spans="1:36" x14ac:dyDescent="0.3">
      <c r="A1686" s="1" t="s">
        <v>1680</v>
      </c>
      <c r="B1686" s="2">
        <v>4994851</v>
      </c>
      <c r="C1686" s="3" t="s">
        <v>2935</v>
      </c>
      <c r="D1686" s="4">
        <v>4546.1349694800001</v>
      </c>
      <c r="E1686" s="3" t="s">
        <v>2936</v>
      </c>
      <c r="F1686" s="3" t="s">
        <v>3056</v>
      </c>
      <c r="G1686" s="3" t="s">
        <v>3302</v>
      </c>
      <c r="H1686" s="3" t="s">
        <v>3302</v>
      </c>
      <c r="I1686" s="3" t="s">
        <v>3477</v>
      </c>
      <c r="J1686" s="4">
        <v>22.387125999999999</v>
      </c>
      <c r="K1686" s="4">
        <v>1.6107480000000001</v>
      </c>
      <c r="L1686" s="4">
        <v>-9.7983659999999997</v>
      </c>
      <c r="M1686" s="4">
        <v>-6.3807960000000001</v>
      </c>
      <c r="N1686" s="4">
        <v>11.550924</v>
      </c>
      <c r="O1686" s="4">
        <v>10.164847</v>
      </c>
      <c r="P1686" s="4">
        <v>1.778116</v>
      </c>
      <c r="Q1686" s="4">
        <v>6.1993650000000002</v>
      </c>
      <c r="R1686" s="4">
        <v>10.094822000000001</v>
      </c>
      <c r="S1686" s="3" t="s">
        <v>5423</v>
      </c>
      <c r="T1686" s="4">
        <v>136.88999999999999</v>
      </c>
      <c r="U1686" s="4">
        <v>4546.1349694800001</v>
      </c>
      <c r="V1686" s="10">
        <v>4932.8349689999995</v>
      </c>
      <c r="W1686" s="4">
        <v>0.99349842939586597</v>
      </c>
      <c r="X1686" s="5">
        <v>169.12</v>
      </c>
      <c r="Y1686" s="4">
        <v>100.5</v>
      </c>
      <c r="Z1686" s="4">
        <v>11.550924</v>
      </c>
      <c r="AA1686" s="10">
        <v>12.8174157303</v>
      </c>
      <c r="AB1686" s="10">
        <v>11.8212435233</v>
      </c>
      <c r="AC1686" s="4">
        <v>1.4856149999999999</v>
      </c>
      <c r="AD1686" s="4">
        <v>1.4831467844284001</v>
      </c>
      <c r="AE1686" s="4">
        <v>1.4581242210872001</v>
      </c>
      <c r="AF1686" s="4">
        <v>6.1993650000000002</v>
      </c>
      <c r="AG1686" s="4">
        <v>8.2667969975088003</v>
      </c>
      <c r="AH1686" s="4">
        <v>6.9442316731189004</v>
      </c>
      <c r="AI1686" s="4">
        <v>1.778116</v>
      </c>
      <c r="AJ1686" s="4">
        <v>2.2016179999999999</v>
      </c>
    </row>
    <row r="1687" spans="1:36" x14ac:dyDescent="0.3">
      <c r="A1687" s="1" t="s">
        <v>1681</v>
      </c>
      <c r="B1687" s="2">
        <v>4097451</v>
      </c>
      <c r="C1687" s="3" t="s">
        <v>2919</v>
      </c>
      <c r="D1687" s="4">
        <v>6017.0339999999997</v>
      </c>
      <c r="E1687" s="3" t="s">
        <v>2925</v>
      </c>
      <c r="F1687" s="3" t="s">
        <v>2996</v>
      </c>
      <c r="G1687" s="3" t="s">
        <v>2997</v>
      </c>
      <c r="H1687" s="3" t="s">
        <v>2997</v>
      </c>
      <c r="I1687" s="3" t="s">
        <v>3579</v>
      </c>
      <c r="J1687" s="4">
        <v>-6.5899580000000002</v>
      </c>
      <c r="K1687" s="4">
        <v>-7.1242850000000004</v>
      </c>
      <c r="L1687" s="4">
        <v>-2.6703000000000001</v>
      </c>
      <c r="M1687" s="4">
        <v>-5.352411</v>
      </c>
      <c r="N1687" s="4">
        <v>11.354100000000001</v>
      </c>
      <c r="O1687" s="4">
        <v>8.9478960000000001</v>
      </c>
      <c r="P1687" s="4">
        <v>2.6016020000000002</v>
      </c>
      <c r="Q1687" s="4">
        <v>7.544721</v>
      </c>
      <c r="R1687" s="4">
        <v>11.426235999999999</v>
      </c>
      <c r="S1687" s="3" t="s">
        <v>5424</v>
      </c>
      <c r="T1687" s="4">
        <v>17.86</v>
      </c>
      <c r="U1687" s="4">
        <v>6017.0339999999997</v>
      </c>
      <c r="V1687" s="10">
        <v>7930.8559999999998</v>
      </c>
      <c r="W1687" s="4">
        <v>0</v>
      </c>
      <c r="X1687" s="4">
        <v>20.594999999999999</v>
      </c>
      <c r="Y1687" s="4">
        <v>15.87</v>
      </c>
      <c r="Z1687" s="4">
        <v>11.354100000000001</v>
      </c>
      <c r="AA1687" s="10">
        <v>12.297734627800001</v>
      </c>
      <c r="AB1687" s="10">
        <v>12.2991743163</v>
      </c>
      <c r="AC1687" s="4">
        <v>1.4813430000000001</v>
      </c>
      <c r="AD1687" s="4">
        <v>1.4505660748958999</v>
      </c>
      <c r="AE1687" s="4">
        <v>1.4771322129451001</v>
      </c>
      <c r="AF1687" s="4">
        <v>7.544721</v>
      </c>
      <c r="AG1687" s="4">
        <v>7.8900416037878003</v>
      </c>
      <c r="AH1687" s="4">
        <v>7.8856093199949999</v>
      </c>
      <c r="AI1687" s="4">
        <v>2.6016020000000002</v>
      </c>
      <c r="AJ1687" s="4">
        <v>10.957055</v>
      </c>
    </row>
    <row r="1688" spans="1:36" x14ac:dyDescent="0.3">
      <c r="A1688" s="1" t="s">
        <v>1682</v>
      </c>
      <c r="B1688" s="2">
        <v>4151587</v>
      </c>
      <c r="C1688" s="3" t="s">
        <v>2919</v>
      </c>
      <c r="D1688" s="4">
        <v>843.09865460000003</v>
      </c>
      <c r="E1688" s="3" t="s">
        <v>2936</v>
      </c>
      <c r="F1688" s="3" t="s">
        <v>2966</v>
      </c>
      <c r="G1688" s="3" t="s">
        <v>2967</v>
      </c>
      <c r="H1688" s="3" t="s">
        <v>2999</v>
      </c>
      <c r="I1688" s="3" t="s">
        <v>3000</v>
      </c>
      <c r="J1688" s="4">
        <v>-28.404366</v>
      </c>
      <c r="K1688" s="4">
        <v>17.936644000000001</v>
      </c>
      <c r="L1688" s="4">
        <v>14.362806000000001</v>
      </c>
      <c r="M1688" s="4">
        <v>-8.9557169999999999</v>
      </c>
      <c r="N1688" s="4" t="s">
        <v>2924</v>
      </c>
      <c r="O1688" s="4">
        <v>25</v>
      </c>
      <c r="P1688" s="4">
        <v>1.928596</v>
      </c>
      <c r="Q1688" s="4">
        <v>7.1522759999999996</v>
      </c>
      <c r="R1688" s="4">
        <v>8.96434</v>
      </c>
      <c r="S1688" s="3" t="s">
        <v>5425</v>
      </c>
      <c r="T1688" s="4">
        <v>27.55</v>
      </c>
      <c r="U1688" s="4">
        <v>843.09865460000003</v>
      </c>
      <c r="V1688" s="10">
        <v>1644.093654</v>
      </c>
      <c r="W1688" s="4">
        <v>3.6297640653357499</v>
      </c>
      <c r="X1688" s="4">
        <v>39.119900000000001</v>
      </c>
      <c r="Y1688" s="4">
        <v>21.091000000000001</v>
      </c>
      <c r="Z1688" s="4" t="s">
        <v>2924</v>
      </c>
      <c r="AA1688" s="10">
        <v>15.3055555555</v>
      </c>
      <c r="AB1688" s="10">
        <v>15.3055555555</v>
      </c>
      <c r="AC1688" s="4">
        <v>0.91555399999999998</v>
      </c>
      <c r="AD1688" s="4">
        <v>0.92117234018229999</v>
      </c>
      <c r="AE1688" s="4">
        <v>0.92117234018229999</v>
      </c>
      <c r="AF1688" s="4">
        <v>7.1522759999999996</v>
      </c>
      <c r="AG1688" s="4">
        <v>8.0141050645869001</v>
      </c>
      <c r="AH1688" s="4">
        <v>8.0141050645869001</v>
      </c>
      <c r="AI1688" s="4">
        <v>1.928596</v>
      </c>
      <c r="AJ1688" s="4" t="s">
        <v>2924</v>
      </c>
    </row>
    <row r="1689" spans="1:36" x14ac:dyDescent="0.3">
      <c r="A1689" s="1" t="s">
        <v>1683</v>
      </c>
      <c r="B1689" s="2">
        <v>4378147</v>
      </c>
      <c r="C1689" s="3" t="s">
        <v>2935</v>
      </c>
      <c r="D1689" s="4">
        <v>4397.9370667399999</v>
      </c>
      <c r="E1689" s="3" t="s">
        <v>2936</v>
      </c>
      <c r="F1689" s="3" t="s">
        <v>2966</v>
      </c>
      <c r="G1689" s="3" t="s">
        <v>3082</v>
      </c>
      <c r="H1689" s="3" t="s">
        <v>3275</v>
      </c>
      <c r="I1689" s="3" t="s">
        <v>3063</v>
      </c>
      <c r="J1689" s="4">
        <v>-13.670256999999999</v>
      </c>
      <c r="K1689" s="4">
        <v>-18.937542000000001</v>
      </c>
      <c r="L1689" s="4">
        <v>-9.4250589999999992</v>
      </c>
      <c r="M1689" s="4">
        <v>4.4835979999999998</v>
      </c>
      <c r="N1689" s="4">
        <v>14.617234</v>
      </c>
      <c r="O1689" s="4">
        <v>11.623904</v>
      </c>
      <c r="P1689" s="4">
        <v>2.3888120000000002</v>
      </c>
      <c r="Q1689" s="4">
        <v>7.9161729999999997</v>
      </c>
      <c r="R1689" s="4">
        <v>12.379911</v>
      </c>
      <c r="S1689" s="3" t="s">
        <v>5426</v>
      </c>
      <c r="T1689" s="4">
        <v>72.94</v>
      </c>
      <c r="U1689" s="4">
        <v>4397.9370667399999</v>
      </c>
      <c r="V1689" s="10">
        <v>5495.1780660000004</v>
      </c>
      <c r="W1689" s="4">
        <v>1.64518782561009</v>
      </c>
      <c r="X1689" s="4">
        <v>93.97</v>
      </c>
      <c r="Y1689" s="4">
        <v>69.72</v>
      </c>
      <c r="Z1689" s="4">
        <v>14.617234</v>
      </c>
      <c r="AA1689" s="10">
        <v>12.258823529400001</v>
      </c>
      <c r="AB1689" s="10">
        <v>12.258823529400001</v>
      </c>
      <c r="AC1689" s="4">
        <v>1.035615</v>
      </c>
      <c r="AD1689" s="4">
        <v>1.0441869773296</v>
      </c>
      <c r="AE1689" s="4">
        <v>1.0441869773296</v>
      </c>
      <c r="AF1689" s="4">
        <v>7.9161729999999997</v>
      </c>
      <c r="AG1689" s="4">
        <v>9.1944809235343001</v>
      </c>
      <c r="AH1689" s="4">
        <v>9.1944809235343001</v>
      </c>
      <c r="AI1689" s="4">
        <v>2.3888120000000002</v>
      </c>
      <c r="AJ1689" s="4" t="s">
        <v>2924</v>
      </c>
    </row>
    <row r="1690" spans="1:36" x14ac:dyDescent="0.3">
      <c r="A1690" s="1" t="s">
        <v>1929</v>
      </c>
      <c r="B1690" s="2">
        <v>4133677</v>
      </c>
      <c r="C1690" s="3" t="s">
        <v>2919</v>
      </c>
      <c r="D1690" s="4">
        <v>27889.732188999998</v>
      </c>
      <c r="E1690" s="3" t="s">
        <v>2945</v>
      </c>
      <c r="F1690" s="3" t="s">
        <v>2990</v>
      </c>
      <c r="G1690" s="3" t="s">
        <v>2990</v>
      </c>
      <c r="H1690" s="3" t="s">
        <v>3029</v>
      </c>
      <c r="I1690" s="3" t="s">
        <v>3030</v>
      </c>
      <c r="J1690" s="18">
        <v>-22.033090999999999</v>
      </c>
      <c r="K1690" s="18">
        <v>-5.8502229999999997</v>
      </c>
      <c r="L1690" s="18">
        <v>-2.6890510000000001</v>
      </c>
      <c r="M1690" s="18">
        <v>-0.69739200000000001</v>
      </c>
      <c r="N1690" s="4">
        <v>16.375</v>
      </c>
      <c r="O1690" s="4">
        <v>28.087478999999998</v>
      </c>
      <c r="P1690" s="4">
        <v>3.2478799999999999</v>
      </c>
      <c r="Q1690" s="4">
        <v>10.261279</v>
      </c>
      <c r="R1690" s="4">
        <v>55.179698000000002</v>
      </c>
      <c r="S1690" s="3" t="s">
        <v>5671</v>
      </c>
      <c r="T1690" s="4">
        <v>65.5</v>
      </c>
      <c r="U1690" s="4">
        <v>27889.732188999998</v>
      </c>
      <c r="V1690" s="10">
        <v>28505.832189000001</v>
      </c>
      <c r="W1690" s="4">
        <v>0</v>
      </c>
      <c r="X1690" s="18">
        <v>86.1</v>
      </c>
      <c r="Y1690" s="18">
        <v>59.34</v>
      </c>
      <c r="Z1690" s="4">
        <v>16.375</v>
      </c>
      <c r="AA1690" s="10">
        <v>16.095738929500001</v>
      </c>
      <c r="AB1690" s="10">
        <v>16.3774566184</v>
      </c>
      <c r="AC1690" s="4">
        <v>3.8636780000000002</v>
      </c>
      <c r="AD1690" s="4">
        <v>3.9523334341826999</v>
      </c>
      <c r="AE1690" s="4">
        <v>4.0020882511479003</v>
      </c>
      <c r="AF1690" s="4">
        <v>10.261279</v>
      </c>
      <c r="AG1690" s="4">
        <v>10.755639306648501</v>
      </c>
      <c r="AH1690" s="4">
        <v>10.9642417297751</v>
      </c>
      <c r="AI1690" s="4">
        <v>3.2478799999999999</v>
      </c>
      <c r="AJ1690" s="4">
        <v>4.1468819999999997</v>
      </c>
    </row>
    <row r="1691" spans="1:36" x14ac:dyDescent="0.3">
      <c r="A1691" s="1" t="s">
        <v>1685</v>
      </c>
      <c r="B1691" s="2">
        <v>15006586</v>
      </c>
      <c r="C1691" s="3" t="s">
        <v>2919</v>
      </c>
      <c r="D1691" s="4">
        <v>680.37863047999997</v>
      </c>
      <c r="E1691" s="3" t="s">
        <v>2920</v>
      </c>
      <c r="F1691" s="3" t="s">
        <v>2921</v>
      </c>
      <c r="G1691" s="3" t="s">
        <v>3109</v>
      </c>
      <c r="H1691" s="3" t="s">
        <v>3109</v>
      </c>
      <c r="I1691" s="3" t="s">
        <v>2942</v>
      </c>
      <c r="J1691" s="4">
        <v>-13.911205000000001</v>
      </c>
      <c r="K1691" s="4">
        <v>-9.7117520000000006</v>
      </c>
      <c r="L1691" s="4">
        <v>25.369458000000002</v>
      </c>
      <c r="M1691" s="4">
        <v>7.4973599999999996</v>
      </c>
      <c r="N1691" s="4" t="s">
        <v>2924</v>
      </c>
      <c r="O1691" s="4" t="s">
        <v>2924</v>
      </c>
      <c r="P1691" s="4">
        <v>2.503997</v>
      </c>
      <c r="Q1691" s="4" t="s">
        <v>2924</v>
      </c>
      <c r="R1691" s="4" t="s">
        <v>2934</v>
      </c>
      <c r="S1691" s="3" t="s">
        <v>5428</v>
      </c>
      <c r="T1691" s="4">
        <v>20.36</v>
      </c>
      <c r="U1691" s="4">
        <v>680.37863047999997</v>
      </c>
      <c r="V1691" s="10">
        <v>403.52562999999998</v>
      </c>
      <c r="W1691" s="4">
        <v>0</v>
      </c>
      <c r="X1691" s="4">
        <v>27.5</v>
      </c>
      <c r="Y1691" s="4">
        <v>15.31</v>
      </c>
      <c r="Z1691" s="4" t="s">
        <v>2924</v>
      </c>
      <c r="AA1691" s="10" t="s">
        <v>2924</v>
      </c>
      <c r="AB1691" s="10" t="s">
        <v>2924</v>
      </c>
      <c r="AC1691" s="4" t="s">
        <v>2934</v>
      </c>
      <c r="AD1691" s="4" t="s">
        <v>2934</v>
      </c>
      <c r="AE1691" s="4" t="s">
        <v>2934</v>
      </c>
      <c r="AF1691" s="4" t="s">
        <v>2924</v>
      </c>
      <c r="AG1691" s="4" t="s">
        <v>2924</v>
      </c>
      <c r="AH1691" s="4" t="s">
        <v>2924</v>
      </c>
      <c r="AI1691" s="4">
        <v>2.503997</v>
      </c>
      <c r="AJ1691" s="4">
        <v>2.503997</v>
      </c>
    </row>
    <row r="1692" spans="1:36" x14ac:dyDescent="0.3">
      <c r="A1692" s="1" t="s">
        <v>1686</v>
      </c>
      <c r="B1692" s="2">
        <v>4219024</v>
      </c>
      <c r="C1692" s="3" t="s">
        <v>2935</v>
      </c>
      <c r="D1692" s="4">
        <v>21156.960913475301</v>
      </c>
      <c r="E1692" s="3" t="s">
        <v>3006</v>
      </c>
      <c r="F1692" s="3" t="s">
        <v>3007</v>
      </c>
      <c r="G1692" s="3" t="s">
        <v>3008</v>
      </c>
      <c r="H1692" s="3" t="s">
        <v>3009</v>
      </c>
      <c r="I1692" s="3" t="s">
        <v>3580</v>
      </c>
      <c r="J1692" s="4">
        <v>16.192720999999999</v>
      </c>
      <c r="K1692" s="4">
        <v>-4.9765030000000001</v>
      </c>
      <c r="L1692" s="4">
        <v>2.242966</v>
      </c>
      <c r="M1692" s="4">
        <v>-2.1102280000000002</v>
      </c>
      <c r="N1692" s="4">
        <v>26.823129000000002</v>
      </c>
      <c r="O1692" s="4">
        <v>39.43</v>
      </c>
      <c r="P1692" s="4">
        <v>3.9430000000000001</v>
      </c>
      <c r="Q1692" s="4">
        <v>18.041325000000001</v>
      </c>
      <c r="R1692" s="4">
        <v>35.60792</v>
      </c>
      <c r="S1692" s="3" t="s">
        <v>5429</v>
      </c>
      <c r="T1692" s="4">
        <v>78.86</v>
      </c>
      <c r="U1692" s="4">
        <v>21156.960913475301</v>
      </c>
      <c r="V1692" s="10">
        <v>25609.660913</v>
      </c>
      <c r="W1692" s="4">
        <v>2.2825259954349502</v>
      </c>
      <c r="X1692" s="4">
        <v>85.49</v>
      </c>
      <c r="Y1692" s="4">
        <v>63.88</v>
      </c>
      <c r="Z1692" s="4">
        <v>26.823129000000002</v>
      </c>
      <c r="AA1692" s="10">
        <v>26.440905280799999</v>
      </c>
      <c r="AB1692" s="10">
        <v>27.0625499744</v>
      </c>
      <c r="AC1692" s="4">
        <v>3.8346429999999998</v>
      </c>
      <c r="AD1692" s="4">
        <v>3.7497647270408998</v>
      </c>
      <c r="AE1692" s="4">
        <v>3.8232233647370002</v>
      </c>
      <c r="AF1692" s="4">
        <v>18.041325000000001</v>
      </c>
      <c r="AG1692" s="4">
        <v>19.1025436876707</v>
      </c>
      <c r="AH1692" s="4">
        <v>19.902070347079899</v>
      </c>
      <c r="AI1692" s="4">
        <v>3.9430000000000001</v>
      </c>
      <c r="AJ1692" s="4" t="s">
        <v>2924</v>
      </c>
    </row>
    <row r="1693" spans="1:36" x14ac:dyDescent="0.3">
      <c r="A1693" s="1" t="s">
        <v>1687</v>
      </c>
      <c r="B1693" s="2">
        <v>4095638</v>
      </c>
      <c r="C1693" s="3" t="s">
        <v>2935</v>
      </c>
      <c r="D1693" s="4">
        <v>209740.24969848001</v>
      </c>
      <c r="E1693" s="3" t="s">
        <v>2925</v>
      </c>
      <c r="F1693" s="3" t="s">
        <v>2980</v>
      </c>
      <c r="G1693" s="3" t="s">
        <v>2981</v>
      </c>
      <c r="H1693" s="3" t="s">
        <v>3163</v>
      </c>
      <c r="I1693" s="3" t="s">
        <v>3175</v>
      </c>
      <c r="J1693" s="4">
        <v>0.33596199999999998</v>
      </c>
      <c r="K1693" s="4">
        <v>-1.398107</v>
      </c>
      <c r="L1693" s="4">
        <v>0.60843599999999998</v>
      </c>
      <c r="M1693" s="4">
        <v>-1.321645</v>
      </c>
      <c r="N1693" s="4">
        <v>26.607272999999999</v>
      </c>
      <c r="O1693" s="4">
        <v>32.042917000000003</v>
      </c>
      <c r="P1693" s="4" t="s">
        <v>2924</v>
      </c>
      <c r="Q1693" s="4">
        <v>16.768781000000001</v>
      </c>
      <c r="R1693" s="4">
        <v>31.834831999999999</v>
      </c>
      <c r="S1693" s="3" t="s">
        <v>5430</v>
      </c>
      <c r="T1693" s="4">
        <v>292.68</v>
      </c>
      <c r="U1693" s="4">
        <v>209740.24969848001</v>
      </c>
      <c r="V1693" s="10">
        <v>261965.249698</v>
      </c>
      <c r="W1693" s="4">
        <v>2.4190241902418999</v>
      </c>
      <c r="X1693" s="5">
        <v>317.89999999999998</v>
      </c>
      <c r="Y1693" s="4">
        <v>243.53</v>
      </c>
      <c r="Z1693" s="4">
        <v>26.607272999999999</v>
      </c>
      <c r="AA1693" s="10">
        <v>23.7711575322</v>
      </c>
      <c r="AB1693" s="10">
        <v>24.7882437934</v>
      </c>
      <c r="AC1693" s="4">
        <v>10.099398000000001</v>
      </c>
      <c r="AD1693" s="4">
        <v>9.8456634002164005</v>
      </c>
      <c r="AE1693" s="4">
        <v>10.0500624026891</v>
      </c>
      <c r="AF1693" s="4">
        <v>16.768781000000001</v>
      </c>
      <c r="AG1693" s="4">
        <v>18.066699024922599</v>
      </c>
      <c r="AH1693" s="4">
        <v>18.668696236772501</v>
      </c>
      <c r="AI1693" s="4" t="s">
        <v>2924</v>
      </c>
      <c r="AJ1693" s="4" t="s">
        <v>2924</v>
      </c>
    </row>
    <row r="1694" spans="1:36" x14ac:dyDescent="0.3">
      <c r="A1694" s="1" t="s">
        <v>1688</v>
      </c>
      <c r="B1694" s="2">
        <v>4089541</v>
      </c>
      <c r="C1694" s="3" t="s">
        <v>2919</v>
      </c>
      <c r="D1694" s="4">
        <v>2765.6908776</v>
      </c>
      <c r="E1694" s="3" t="s">
        <v>2936</v>
      </c>
      <c r="F1694" s="3" t="s">
        <v>2937</v>
      </c>
      <c r="G1694" s="3" t="s">
        <v>3037</v>
      </c>
      <c r="H1694" s="3" t="s">
        <v>3037</v>
      </c>
      <c r="I1694" s="3" t="s">
        <v>3581</v>
      </c>
      <c r="J1694" s="4">
        <v>-4.8403450000000001</v>
      </c>
      <c r="K1694" s="4">
        <v>13.444108999999999</v>
      </c>
      <c r="L1694" s="4">
        <v>-4.5096210000000001</v>
      </c>
      <c r="M1694" s="4">
        <v>-5.0488869999999997</v>
      </c>
      <c r="N1694" s="4">
        <v>12.516667</v>
      </c>
      <c r="O1694" s="4">
        <v>30.088141</v>
      </c>
      <c r="P1694" s="4">
        <v>2.527882</v>
      </c>
      <c r="Q1694" s="4">
        <v>12.659395</v>
      </c>
      <c r="R1694" s="4" t="s">
        <v>2924</v>
      </c>
      <c r="S1694" s="3" t="s">
        <v>5431</v>
      </c>
      <c r="T1694" s="5">
        <v>112.65</v>
      </c>
      <c r="U1694" s="4">
        <v>2765.6908776</v>
      </c>
      <c r="V1694" s="10">
        <v>3370.1968769999999</v>
      </c>
      <c r="W1694" s="4">
        <v>1.6866400355082101</v>
      </c>
      <c r="X1694" s="4">
        <v>130.86000000000001</v>
      </c>
      <c r="Y1694" s="4">
        <v>95.5</v>
      </c>
      <c r="Z1694" s="4">
        <v>12.516667</v>
      </c>
      <c r="AA1694" s="10">
        <v>19.682700539799999</v>
      </c>
      <c r="AB1694" s="10">
        <v>21.3486915043</v>
      </c>
      <c r="AC1694" s="4">
        <v>3.7919230000000002</v>
      </c>
      <c r="AD1694" s="4">
        <v>3.6513892692046999</v>
      </c>
      <c r="AE1694" s="4">
        <v>3.6868022356294001</v>
      </c>
      <c r="AF1694" s="4">
        <v>12.659395</v>
      </c>
      <c r="AG1694" s="4">
        <v>9.6684513824360998</v>
      </c>
      <c r="AH1694" s="4">
        <v>9.6758175423119006</v>
      </c>
      <c r="AI1694" s="4">
        <v>2.527882</v>
      </c>
      <c r="AJ1694" s="4">
        <v>3.873796</v>
      </c>
    </row>
    <row r="1695" spans="1:36" x14ac:dyDescent="0.3">
      <c r="A1695" s="1" t="s">
        <v>1689</v>
      </c>
      <c r="B1695" s="2">
        <v>4069640</v>
      </c>
      <c r="C1695" s="3" t="s">
        <v>2935</v>
      </c>
      <c r="D1695" s="4">
        <v>73592.251834780007</v>
      </c>
      <c r="E1695" s="3" t="s">
        <v>2920</v>
      </c>
      <c r="F1695" s="3" t="s">
        <v>2960</v>
      </c>
      <c r="G1695" s="3" t="s">
        <v>2973</v>
      </c>
      <c r="H1695" s="3" t="s">
        <v>3002</v>
      </c>
      <c r="I1695" s="3" t="s">
        <v>3323</v>
      </c>
      <c r="J1695" s="4">
        <v>27.639806</v>
      </c>
      <c r="K1695" s="4">
        <v>14.122047</v>
      </c>
      <c r="L1695" s="4">
        <v>-6.6651639999999999</v>
      </c>
      <c r="M1695" s="4">
        <v>0.60738599999999998</v>
      </c>
      <c r="N1695" s="4">
        <v>30.512632</v>
      </c>
      <c r="O1695" s="4">
        <v>17.534934</v>
      </c>
      <c r="P1695" s="4" t="s">
        <v>2924</v>
      </c>
      <c r="Q1695" s="4">
        <v>14.594094999999999</v>
      </c>
      <c r="R1695" s="4">
        <v>17.219667000000001</v>
      </c>
      <c r="S1695" s="3" t="s">
        <v>5432</v>
      </c>
      <c r="T1695" s="4">
        <v>579.74</v>
      </c>
      <c r="U1695" s="4">
        <v>73592.251834780007</v>
      </c>
      <c r="V1695" s="10">
        <v>78713.251833999995</v>
      </c>
      <c r="W1695" s="4">
        <v>0.48987477144927</v>
      </c>
      <c r="X1695" s="4">
        <v>637.51</v>
      </c>
      <c r="Y1695" s="4">
        <v>450.32499999999999</v>
      </c>
      <c r="Z1695" s="4">
        <v>30.512632</v>
      </c>
      <c r="AA1695" s="10">
        <v>16.7627099531</v>
      </c>
      <c r="AB1695" s="10">
        <v>17.7689315561</v>
      </c>
      <c r="AC1695" s="4">
        <v>0.23838999999999999</v>
      </c>
      <c r="AD1695" s="4">
        <v>0.208517841274</v>
      </c>
      <c r="AE1695" s="4">
        <v>0.21866566821729999</v>
      </c>
      <c r="AF1695" s="4">
        <v>14.594094999999999</v>
      </c>
      <c r="AG1695" s="4">
        <v>12.438249327183501</v>
      </c>
      <c r="AH1695" s="4">
        <v>13.216105067277701</v>
      </c>
      <c r="AI1695" s="4" t="s">
        <v>2924</v>
      </c>
      <c r="AJ1695" s="4" t="s">
        <v>2924</v>
      </c>
    </row>
    <row r="1696" spans="1:36" x14ac:dyDescent="0.3">
      <c r="A1696" s="1" t="s">
        <v>1690</v>
      </c>
      <c r="B1696" s="2">
        <v>4010692</v>
      </c>
      <c r="C1696" s="3" t="s">
        <v>2935</v>
      </c>
      <c r="D1696" s="4">
        <v>3690.3770896999999</v>
      </c>
      <c r="E1696" s="3"/>
      <c r="F1696" s="3"/>
      <c r="G1696" s="3"/>
      <c r="H1696" s="3"/>
      <c r="I1696" s="3" t="s">
        <v>3353</v>
      </c>
      <c r="J1696" s="4">
        <v>-8.6320040000000002</v>
      </c>
      <c r="K1696" s="4">
        <v>-33.651026000000002</v>
      </c>
      <c r="L1696" s="4">
        <v>-3.7234039999999999</v>
      </c>
      <c r="M1696" s="5">
        <v>-3.97878</v>
      </c>
      <c r="N1696" s="4">
        <v>9.3540050000000008</v>
      </c>
      <c r="O1696" s="4">
        <v>74.793387999999993</v>
      </c>
      <c r="P1696" s="4">
        <v>1.206828</v>
      </c>
      <c r="Q1696" s="4">
        <v>7.4582170000000003</v>
      </c>
      <c r="R1696" s="4">
        <v>68.594451000000007</v>
      </c>
      <c r="S1696" s="3" t="s">
        <v>5433</v>
      </c>
      <c r="T1696" s="4">
        <v>18.100000000000001</v>
      </c>
      <c r="U1696" s="4">
        <v>3690.3770896999999</v>
      </c>
      <c r="V1696" s="10">
        <v>6129.3600889999998</v>
      </c>
      <c r="W1696" s="4">
        <v>2.8729281767955799</v>
      </c>
      <c r="X1696" s="4">
        <v>30.52</v>
      </c>
      <c r="Y1696" s="4">
        <v>14.914999999999999</v>
      </c>
      <c r="Z1696" s="4">
        <v>9.3011309999999998</v>
      </c>
      <c r="AA1696" s="10">
        <v>18.6597938144</v>
      </c>
      <c r="AB1696" s="10">
        <v>14.9322685498</v>
      </c>
      <c r="AC1696" s="4">
        <v>1.37825</v>
      </c>
      <c r="AD1696" s="4">
        <v>3.0427242030594002</v>
      </c>
      <c r="AE1696" s="4">
        <v>1.4940919409041999</v>
      </c>
      <c r="AF1696" s="4">
        <v>7.4582170000000003</v>
      </c>
      <c r="AG1696" s="4">
        <v>11.660716649627201</v>
      </c>
      <c r="AH1696" s="4">
        <v>8.8601566911003999</v>
      </c>
      <c r="AI1696" s="4">
        <v>1.206828</v>
      </c>
      <c r="AJ1696" s="4">
        <v>1.436736</v>
      </c>
    </row>
    <row r="1697" spans="1:36" x14ac:dyDescent="0.3">
      <c r="A1697" s="1" t="s">
        <v>1691</v>
      </c>
      <c r="B1697" s="2">
        <v>16138493</v>
      </c>
      <c r="C1697" s="3" t="s">
        <v>2935</v>
      </c>
      <c r="D1697" s="4" t="s">
        <v>2934</v>
      </c>
      <c r="E1697" s="3" t="s">
        <v>3102</v>
      </c>
      <c r="F1697" s="3" t="s">
        <v>3103</v>
      </c>
      <c r="G1697" s="3" t="s">
        <v>3104</v>
      </c>
      <c r="H1697" s="3" t="s">
        <v>3104</v>
      </c>
      <c r="I1697" s="3" t="s">
        <v>3205</v>
      </c>
      <c r="J1697" s="4">
        <v>-2.0104899999999999</v>
      </c>
      <c r="K1697" s="4">
        <v>-36.234357000000003</v>
      </c>
      <c r="L1697" s="4">
        <v>-8.2651389999999996</v>
      </c>
      <c r="M1697" s="4">
        <v>4.3761640000000002</v>
      </c>
      <c r="N1697" s="4">
        <v>65.941176470588204</v>
      </c>
      <c r="O1697" s="4" t="s">
        <v>2934</v>
      </c>
      <c r="P1697" s="4" t="s">
        <v>2934</v>
      </c>
      <c r="Q1697" s="4" t="s">
        <v>2934</v>
      </c>
      <c r="R1697" s="4" t="s">
        <v>2934</v>
      </c>
      <c r="S1697" s="3" t="s">
        <v>5434</v>
      </c>
      <c r="T1697" s="4">
        <v>11.21</v>
      </c>
      <c r="U1697" s="4" t="s">
        <v>2934</v>
      </c>
      <c r="V1697" s="10" t="s">
        <v>2934</v>
      </c>
      <c r="W1697" s="4">
        <v>0</v>
      </c>
      <c r="X1697" s="4">
        <v>25.78</v>
      </c>
      <c r="Y1697" s="5">
        <v>10.210000000000001</v>
      </c>
      <c r="Z1697" s="4" t="s">
        <v>2934</v>
      </c>
      <c r="AA1697" s="10">
        <v>16.204105232700002</v>
      </c>
      <c r="AB1697" s="10">
        <v>25.082227641900001</v>
      </c>
      <c r="AC1697" s="4" t="s">
        <v>2934</v>
      </c>
      <c r="AD1697" s="4">
        <v>0.64289334160900002</v>
      </c>
      <c r="AE1697" s="4">
        <v>0.81016174946709996</v>
      </c>
      <c r="AF1697" s="4" t="s">
        <v>2934</v>
      </c>
      <c r="AG1697" s="4">
        <v>6.2722014629915996</v>
      </c>
      <c r="AH1697" s="4">
        <v>7.6780496336753998</v>
      </c>
      <c r="AI1697" s="4" t="s">
        <v>2934</v>
      </c>
      <c r="AJ1697" s="4" t="s">
        <v>2934</v>
      </c>
    </row>
    <row r="1698" spans="1:36" x14ac:dyDescent="0.3">
      <c r="A1698" s="1" t="s">
        <v>1692</v>
      </c>
      <c r="B1698" s="2">
        <v>4972894</v>
      </c>
      <c r="C1698" s="3" t="s">
        <v>2919</v>
      </c>
      <c r="D1698" s="4">
        <v>10459.56816384</v>
      </c>
      <c r="E1698" s="3" t="s">
        <v>2920</v>
      </c>
      <c r="F1698" s="3" t="s">
        <v>2921</v>
      </c>
      <c r="G1698" s="3" t="s">
        <v>2922</v>
      </c>
      <c r="H1698" s="3" t="s">
        <v>2922</v>
      </c>
      <c r="I1698" s="3" t="s">
        <v>3210</v>
      </c>
      <c r="J1698" s="4">
        <v>8.1614979999999999</v>
      </c>
      <c r="K1698" s="4">
        <v>-7.7713970000000003</v>
      </c>
      <c r="L1698" s="4">
        <v>3.431568</v>
      </c>
      <c r="M1698" s="4">
        <v>-2.5005060000000001</v>
      </c>
      <c r="N1698" s="4">
        <v>29.526394</v>
      </c>
      <c r="O1698" s="4">
        <v>19.456591</v>
      </c>
      <c r="P1698" s="4">
        <v>11.866446</v>
      </c>
      <c r="Q1698" s="4">
        <v>20.749303000000001</v>
      </c>
      <c r="R1698" s="4">
        <v>22.748056999999999</v>
      </c>
      <c r="S1698" s="3" t="s">
        <v>5435</v>
      </c>
      <c r="T1698" s="4">
        <v>337.28</v>
      </c>
      <c r="U1698" s="4">
        <v>10459.56816384</v>
      </c>
      <c r="V1698" s="10">
        <v>9954.5611630000003</v>
      </c>
      <c r="W1698" s="4">
        <v>0</v>
      </c>
      <c r="X1698" s="4">
        <v>459.77</v>
      </c>
      <c r="Y1698" s="4">
        <v>277.72000000000003</v>
      </c>
      <c r="Z1698" s="4">
        <v>29.526394</v>
      </c>
      <c r="AA1698" s="10">
        <v>27.534859419299998</v>
      </c>
      <c r="AB1698" s="10">
        <v>28.1923007802</v>
      </c>
      <c r="AC1698" s="4">
        <v>4.8069559999999996</v>
      </c>
      <c r="AD1698" s="4">
        <v>4.532500629137</v>
      </c>
      <c r="AE1698" s="4">
        <v>4.7241149988834996</v>
      </c>
      <c r="AF1698" s="4">
        <v>20.749303000000001</v>
      </c>
      <c r="AG1698" s="4">
        <v>21.190038993093498</v>
      </c>
      <c r="AH1698" s="4">
        <v>21.652833212694901</v>
      </c>
      <c r="AI1698" s="4">
        <v>11.866446</v>
      </c>
      <c r="AJ1698" s="4">
        <v>56.752482000000001</v>
      </c>
    </row>
    <row r="1699" spans="1:36" x14ac:dyDescent="0.3">
      <c r="A1699" s="1" t="s">
        <v>1693</v>
      </c>
      <c r="B1699" s="2">
        <v>4806212</v>
      </c>
      <c r="C1699" s="3" t="s">
        <v>2935</v>
      </c>
      <c r="D1699" s="4">
        <v>103903.60873142999</v>
      </c>
      <c r="E1699" s="3" t="s">
        <v>2920</v>
      </c>
      <c r="F1699" s="3" t="s">
        <v>2960</v>
      </c>
      <c r="G1699" s="3" t="s">
        <v>2961</v>
      </c>
      <c r="H1699" s="3" t="s">
        <v>2962</v>
      </c>
      <c r="I1699" s="3" t="s">
        <v>3263</v>
      </c>
      <c r="J1699" s="4">
        <v>-1.0864259999999999</v>
      </c>
      <c r="K1699" s="4">
        <v>-9.3015450000000008</v>
      </c>
      <c r="L1699" s="4">
        <v>-3.6618710000000001</v>
      </c>
      <c r="M1699" s="4">
        <v>-1.7580020000000001</v>
      </c>
      <c r="N1699" s="4">
        <v>24.810165000000001</v>
      </c>
      <c r="O1699" s="4">
        <v>19.256178999999999</v>
      </c>
      <c r="P1699" s="4">
        <v>2.143027</v>
      </c>
      <c r="Q1699" s="4">
        <v>13.191585</v>
      </c>
      <c r="R1699" s="4">
        <v>22.669753</v>
      </c>
      <c r="S1699" s="3" t="s">
        <v>5436</v>
      </c>
      <c r="T1699" s="4">
        <v>81.03</v>
      </c>
      <c r="U1699" s="4">
        <v>103903.60873142999</v>
      </c>
      <c r="V1699" s="10">
        <v>124462.608731</v>
      </c>
      <c r="W1699" s="4">
        <v>3.4431691965938498</v>
      </c>
      <c r="X1699" s="4">
        <v>92.679900000000004</v>
      </c>
      <c r="Y1699" s="4">
        <v>75.959999999999994</v>
      </c>
      <c r="Z1699" s="4">
        <v>24.810165000000001</v>
      </c>
      <c r="AA1699" s="10">
        <v>14.216038877800001</v>
      </c>
      <c r="AB1699" s="10">
        <v>14.8600917683</v>
      </c>
      <c r="AC1699" s="4">
        <v>3.7720509999999998</v>
      </c>
      <c r="AD1699" s="4">
        <v>3.6327384143305999</v>
      </c>
      <c r="AE1699" s="4">
        <v>3.7094284114186</v>
      </c>
      <c r="AF1699" s="4">
        <v>13.191585</v>
      </c>
      <c r="AG1699" s="4">
        <v>12.535222217004099</v>
      </c>
      <c r="AH1699" s="4">
        <v>12.8796481938125</v>
      </c>
      <c r="AI1699" s="4">
        <v>2.143027</v>
      </c>
      <c r="AJ1699" s="4" t="s">
        <v>2924</v>
      </c>
    </row>
    <row r="1700" spans="1:36" x14ac:dyDescent="0.3">
      <c r="A1700" s="1" t="s">
        <v>1694</v>
      </c>
      <c r="B1700" s="2">
        <v>4620262</v>
      </c>
      <c r="C1700" s="3" t="s">
        <v>2919</v>
      </c>
      <c r="D1700" s="4">
        <v>2581.2116784</v>
      </c>
      <c r="E1700" s="3" t="s">
        <v>2925</v>
      </c>
      <c r="F1700" s="3" t="s">
        <v>2980</v>
      </c>
      <c r="G1700" s="3" t="s">
        <v>2981</v>
      </c>
      <c r="H1700" s="3" t="s">
        <v>2982</v>
      </c>
      <c r="I1700" s="3" t="s">
        <v>3432</v>
      </c>
      <c r="J1700" s="4">
        <v>-29.954442</v>
      </c>
      <c r="K1700" s="4">
        <v>3.0150749999999999</v>
      </c>
      <c r="L1700" s="4">
        <v>1.6528929999999999</v>
      </c>
      <c r="M1700" s="4">
        <v>-9.0236689999999999</v>
      </c>
      <c r="N1700" s="4" t="s">
        <v>2924</v>
      </c>
      <c r="O1700" s="4" t="s">
        <v>2934</v>
      </c>
      <c r="P1700" s="4" t="s">
        <v>2924</v>
      </c>
      <c r="Q1700" s="4">
        <v>8.4403170000000003</v>
      </c>
      <c r="R1700" s="4" t="s">
        <v>2934</v>
      </c>
      <c r="S1700" s="3" t="s">
        <v>5437</v>
      </c>
      <c r="T1700" s="4">
        <v>6.15</v>
      </c>
      <c r="U1700" s="4">
        <v>2581.2116784</v>
      </c>
      <c r="V1700" s="10">
        <v>9338.5926780000009</v>
      </c>
      <c r="W1700" s="4">
        <v>0</v>
      </c>
      <c r="X1700" s="4">
        <v>9.56</v>
      </c>
      <c r="Y1700" s="4">
        <v>4.78</v>
      </c>
      <c r="Z1700" s="4" t="s">
        <v>2924</v>
      </c>
      <c r="AA1700" s="10">
        <v>19.248826291</v>
      </c>
      <c r="AB1700" s="10">
        <v>30.921614963</v>
      </c>
      <c r="AC1700" s="4">
        <v>2.0565929999999999</v>
      </c>
      <c r="AD1700" s="4">
        <v>1.872435274955</v>
      </c>
      <c r="AE1700" s="4">
        <v>2.0232428810435001</v>
      </c>
      <c r="AF1700" s="4">
        <v>8.4403170000000003</v>
      </c>
      <c r="AG1700" s="4">
        <v>7.7062425168453004</v>
      </c>
      <c r="AH1700" s="4">
        <v>8.0529627093449001</v>
      </c>
      <c r="AI1700" s="4" t="s">
        <v>2924</v>
      </c>
      <c r="AJ1700" s="4" t="s">
        <v>2924</v>
      </c>
    </row>
    <row r="1701" spans="1:36" x14ac:dyDescent="0.3">
      <c r="A1701" s="1" t="s">
        <v>1695</v>
      </c>
      <c r="B1701" s="2">
        <v>4160258</v>
      </c>
      <c r="C1701" s="3" t="s">
        <v>2919</v>
      </c>
      <c r="D1701" s="4">
        <v>87217.736055000001</v>
      </c>
      <c r="E1701" s="3" t="s">
        <v>2925</v>
      </c>
      <c r="F1701" s="3" t="s">
        <v>2926</v>
      </c>
      <c r="G1701" s="3" t="s">
        <v>3081</v>
      </c>
      <c r="H1701" s="3" t="s">
        <v>3081</v>
      </c>
      <c r="I1701" s="3" t="s">
        <v>2929</v>
      </c>
      <c r="J1701" s="4">
        <v>8.2613839999999996</v>
      </c>
      <c r="K1701" s="4">
        <v>-18.224124</v>
      </c>
      <c r="L1701" s="4">
        <v>-10.920332</v>
      </c>
      <c r="M1701" s="4">
        <v>-5.6747779999999999</v>
      </c>
      <c r="N1701" s="4">
        <v>61.174880999999999</v>
      </c>
      <c r="O1701" s="4">
        <v>14.092648000000001</v>
      </c>
      <c r="P1701" s="4">
        <v>21.793537000000001</v>
      </c>
      <c r="Q1701" s="4">
        <v>29.572749000000002</v>
      </c>
      <c r="R1701" s="4">
        <v>46.999654</v>
      </c>
      <c r="S1701" s="3" t="s">
        <v>5438</v>
      </c>
      <c r="T1701" s="4">
        <v>1720.36</v>
      </c>
      <c r="U1701" s="4">
        <v>87217.736055000001</v>
      </c>
      <c r="V1701" s="10">
        <v>86884.736055000001</v>
      </c>
      <c r="W1701" s="4">
        <v>0</v>
      </c>
      <c r="X1701" s="4">
        <v>2161.73</v>
      </c>
      <c r="Y1701" s="4">
        <v>1324.99</v>
      </c>
      <c r="Z1701" s="4">
        <v>61.174880999999999</v>
      </c>
      <c r="AA1701" s="10">
        <v>46.546158986800002</v>
      </c>
      <c r="AB1701" s="10">
        <v>51.197731581799999</v>
      </c>
      <c r="AC1701" s="4">
        <v>4.6982499999999998</v>
      </c>
      <c r="AD1701" s="4">
        <v>3.6051603769292999</v>
      </c>
      <c r="AE1701" s="4">
        <v>4.2055693812727997</v>
      </c>
      <c r="AF1701" s="4">
        <v>29.572749000000002</v>
      </c>
      <c r="AG1701" s="4">
        <v>24.349930699805402</v>
      </c>
      <c r="AH1701" s="4">
        <v>28.247221977169499</v>
      </c>
      <c r="AI1701" s="4">
        <v>21.793537000000001</v>
      </c>
      <c r="AJ1701" s="4">
        <v>22.707125999999999</v>
      </c>
    </row>
    <row r="1702" spans="1:36" x14ac:dyDescent="0.3">
      <c r="A1702" s="1" t="s">
        <v>1696</v>
      </c>
      <c r="B1702" s="2">
        <v>113567</v>
      </c>
      <c r="C1702" s="3" t="s">
        <v>2919</v>
      </c>
      <c r="D1702" s="4">
        <v>733.32783446999997</v>
      </c>
      <c r="E1702" s="3" t="s">
        <v>2930</v>
      </c>
      <c r="F1702" s="3" t="s">
        <v>2931</v>
      </c>
      <c r="G1702" s="3" t="s">
        <v>2931</v>
      </c>
      <c r="H1702" s="3" t="s">
        <v>2932</v>
      </c>
      <c r="I1702" s="3" t="s">
        <v>2933</v>
      </c>
      <c r="J1702" s="4">
        <v>11.539406</v>
      </c>
      <c r="K1702" s="4">
        <v>3.25</v>
      </c>
      <c r="L1702" s="4">
        <v>-6.0004140000000001</v>
      </c>
      <c r="M1702" s="4">
        <v>-7.5686669999999996</v>
      </c>
      <c r="N1702" s="4">
        <v>9.1224899598393598</v>
      </c>
      <c r="O1702" s="4">
        <v>28.716813999999999</v>
      </c>
      <c r="P1702" s="4">
        <v>1.2572300000000001</v>
      </c>
      <c r="Q1702" s="4" t="s">
        <v>2934</v>
      </c>
      <c r="R1702" s="4" t="s">
        <v>2934</v>
      </c>
      <c r="S1702" s="3" t="s">
        <v>5439</v>
      </c>
      <c r="T1702" s="4">
        <v>45.43</v>
      </c>
      <c r="U1702" s="4">
        <v>733.32783446999997</v>
      </c>
      <c r="V1702" s="10" t="s">
        <v>2934</v>
      </c>
      <c r="W1702" s="4">
        <v>3.1697116442879198</v>
      </c>
      <c r="X1702" s="4">
        <v>52.98</v>
      </c>
      <c r="Y1702" s="4">
        <v>33.46</v>
      </c>
      <c r="Z1702" s="4">
        <v>9.1592739999999999</v>
      </c>
      <c r="AA1702" s="10">
        <v>10.222772277200001</v>
      </c>
      <c r="AB1702" s="10">
        <v>9.3362104397000003</v>
      </c>
      <c r="AC1702" s="4" t="s">
        <v>2934</v>
      </c>
      <c r="AD1702" s="4" t="s">
        <v>2934</v>
      </c>
      <c r="AE1702" s="4" t="s">
        <v>2934</v>
      </c>
      <c r="AF1702" s="4" t="s">
        <v>2934</v>
      </c>
      <c r="AG1702" s="4" t="s">
        <v>2934</v>
      </c>
      <c r="AH1702" s="4" t="s">
        <v>2934</v>
      </c>
      <c r="AI1702" s="4">
        <v>1.2572300000000001</v>
      </c>
      <c r="AJ1702" s="4">
        <v>1.373753</v>
      </c>
    </row>
    <row r="1703" spans="1:36" x14ac:dyDescent="0.3">
      <c r="A1703" s="1" t="s">
        <v>1697</v>
      </c>
      <c r="B1703" s="2">
        <v>4149826</v>
      </c>
      <c r="C1703" s="3" t="s">
        <v>2956</v>
      </c>
      <c r="D1703" s="4">
        <v>1654.3694314500001</v>
      </c>
      <c r="E1703" s="3" t="s">
        <v>2930</v>
      </c>
      <c r="F1703" s="3" t="s">
        <v>2953</v>
      </c>
      <c r="G1703" s="3" t="s">
        <v>2953</v>
      </c>
      <c r="H1703" s="3" t="s">
        <v>3414</v>
      </c>
      <c r="I1703" s="3" t="s">
        <v>3440</v>
      </c>
      <c r="J1703" s="4">
        <v>-13.681948</v>
      </c>
      <c r="K1703" s="4">
        <v>-20.671493999999999</v>
      </c>
      <c r="L1703" s="4">
        <v>-5.3417130000000004</v>
      </c>
      <c r="M1703" s="4">
        <v>-6.0550940000000004</v>
      </c>
      <c r="N1703" s="4">
        <v>5.9850993377483404</v>
      </c>
      <c r="O1703" s="4" t="s">
        <v>2924</v>
      </c>
      <c r="P1703" s="4">
        <v>1.1105309999999999</v>
      </c>
      <c r="Q1703" s="4" t="s">
        <v>2934</v>
      </c>
      <c r="R1703" s="4" t="s">
        <v>2934</v>
      </c>
      <c r="S1703" s="3" t="s">
        <v>5440</v>
      </c>
      <c r="T1703" s="4">
        <v>36.15</v>
      </c>
      <c r="U1703" s="4">
        <v>1654.3694314500001</v>
      </c>
      <c r="V1703" s="10" t="s">
        <v>2934</v>
      </c>
      <c r="W1703" s="4">
        <v>0.99585062240663902</v>
      </c>
      <c r="X1703" s="4">
        <v>53.27</v>
      </c>
      <c r="Y1703" s="4">
        <v>35.56</v>
      </c>
      <c r="Z1703" s="4">
        <v>5.9980089999999997</v>
      </c>
      <c r="AA1703" s="10">
        <v>6.7951127819000003</v>
      </c>
      <c r="AB1703" s="10">
        <v>6.2435233160000001</v>
      </c>
      <c r="AC1703" s="4" t="s">
        <v>2934</v>
      </c>
      <c r="AD1703" s="4" t="s">
        <v>2934</v>
      </c>
      <c r="AE1703" s="4" t="s">
        <v>2934</v>
      </c>
      <c r="AF1703" s="4" t="s">
        <v>2934</v>
      </c>
      <c r="AG1703" s="4" t="s">
        <v>2934</v>
      </c>
      <c r="AH1703" s="4" t="s">
        <v>2934</v>
      </c>
      <c r="AI1703" s="4">
        <v>1.1105309999999999</v>
      </c>
      <c r="AJ1703" s="4">
        <v>1.116533</v>
      </c>
    </row>
    <row r="1704" spans="1:36" x14ac:dyDescent="0.3">
      <c r="A1704" s="1" t="s">
        <v>1698</v>
      </c>
      <c r="B1704" s="2">
        <v>4004265</v>
      </c>
      <c r="C1704" s="3" t="s">
        <v>2935</v>
      </c>
      <c r="D1704" s="4">
        <v>248030.77499224999</v>
      </c>
      <c r="E1704" s="3" t="s">
        <v>2920</v>
      </c>
      <c r="F1704" s="3" t="s">
        <v>2921</v>
      </c>
      <c r="G1704" s="3" t="s">
        <v>3109</v>
      </c>
      <c r="H1704" s="3" t="s">
        <v>3109</v>
      </c>
      <c r="I1704" s="3" t="s">
        <v>3048</v>
      </c>
      <c r="J1704" s="4">
        <v>-8.9600740000000005</v>
      </c>
      <c r="K1704" s="4">
        <v>-16.318169999999999</v>
      </c>
      <c r="L1704" s="4">
        <v>0.62602599999999997</v>
      </c>
      <c r="M1704" s="4">
        <v>-3.8725489999999998</v>
      </c>
      <c r="N1704" s="4">
        <v>24.512499999999999</v>
      </c>
      <c r="O1704" s="4">
        <v>16.743511000000002</v>
      </c>
      <c r="P1704" s="4">
        <v>5.5786300000000004</v>
      </c>
      <c r="Q1704" s="4">
        <v>11.674336</v>
      </c>
      <c r="R1704" s="4">
        <v>18.349751000000001</v>
      </c>
      <c r="S1704" s="3" t="s">
        <v>5441</v>
      </c>
      <c r="T1704" s="4">
        <v>98.05</v>
      </c>
      <c r="U1704" s="4">
        <v>248030.77499224999</v>
      </c>
      <c r="V1704" s="10">
        <v>271626.77499200002</v>
      </c>
      <c r="W1704" s="4">
        <v>3.3044365119836798</v>
      </c>
      <c r="X1704" s="4">
        <v>134.63</v>
      </c>
      <c r="Y1704" s="4">
        <v>94.48</v>
      </c>
      <c r="Z1704" s="4">
        <v>24.512499999999999</v>
      </c>
      <c r="AA1704" s="10">
        <v>10.890572240899999</v>
      </c>
      <c r="AB1704" s="10">
        <v>12.671314753900001</v>
      </c>
      <c r="AC1704" s="4">
        <v>4.2996610000000004</v>
      </c>
      <c r="AD1704" s="4">
        <v>4.0599558432147997</v>
      </c>
      <c r="AE1704" s="4">
        <v>4.2450260787082996</v>
      </c>
      <c r="AF1704" s="4">
        <v>11.674336</v>
      </c>
      <c r="AG1704" s="4">
        <v>8.9330458795902992</v>
      </c>
      <c r="AH1704" s="4">
        <v>10.090471948912</v>
      </c>
      <c r="AI1704" s="4">
        <v>5.5786300000000004</v>
      </c>
      <c r="AJ1704" s="4">
        <v>42.835298999999999</v>
      </c>
    </row>
    <row r="1705" spans="1:36" x14ac:dyDescent="0.3">
      <c r="A1705" s="1" t="s">
        <v>1699</v>
      </c>
      <c r="B1705" s="2">
        <v>103365</v>
      </c>
      <c r="C1705" s="3" t="s">
        <v>2935</v>
      </c>
      <c r="D1705" s="4" t="s">
        <v>2934</v>
      </c>
      <c r="E1705" s="3" t="s">
        <v>2930</v>
      </c>
      <c r="F1705" s="3" t="s">
        <v>2957</v>
      </c>
      <c r="G1705" s="3" t="s">
        <v>2957</v>
      </c>
      <c r="H1705" s="3" t="s">
        <v>3113</v>
      </c>
      <c r="I1705" s="3" t="s">
        <v>3125</v>
      </c>
      <c r="J1705" s="4">
        <v>81.163656000000003</v>
      </c>
      <c r="K1705" s="4">
        <v>13.555370999999999</v>
      </c>
      <c r="L1705" s="4">
        <v>-7.5139019999999999</v>
      </c>
      <c r="M1705" s="4">
        <v>-6.7933300000000001</v>
      </c>
      <c r="N1705" s="4">
        <v>6.7581764122893997</v>
      </c>
      <c r="O1705" s="4">
        <v>3.8374122824599</v>
      </c>
      <c r="P1705" s="4" t="s">
        <v>2934</v>
      </c>
      <c r="Q1705" s="4" t="s">
        <v>2934</v>
      </c>
      <c r="R1705" s="4" t="s">
        <v>2934</v>
      </c>
      <c r="S1705" s="3" t="s">
        <v>5442</v>
      </c>
      <c r="T1705" s="4">
        <v>68.19</v>
      </c>
      <c r="U1705" s="4" t="s">
        <v>2934</v>
      </c>
      <c r="V1705" s="10" t="s">
        <v>2934</v>
      </c>
      <c r="W1705" s="4">
        <v>1.86244317348585</v>
      </c>
      <c r="X1705" s="4">
        <v>80.72</v>
      </c>
      <c r="Y1705" s="4">
        <v>36.962200000000003</v>
      </c>
      <c r="Z1705" s="4" t="s">
        <v>2934</v>
      </c>
      <c r="AA1705" s="10">
        <v>9.9692982455999992</v>
      </c>
      <c r="AB1705" s="10">
        <v>10.7385826771</v>
      </c>
      <c r="AC1705" s="4" t="s">
        <v>2934</v>
      </c>
      <c r="AD1705" s="4">
        <v>0.65051437043280003</v>
      </c>
      <c r="AE1705" s="4">
        <v>0.68017639267209995</v>
      </c>
      <c r="AF1705" s="4" t="s">
        <v>2934</v>
      </c>
      <c r="AG1705" s="4" t="s">
        <v>2934</v>
      </c>
      <c r="AH1705" s="4" t="s">
        <v>2934</v>
      </c>
      <c r="AI1705" s="4" t="s">
        <v>2934</v>
      </c>
      <c r="AJ1705" s="4" t="s">
        <v>2934</v>
      </c>
    </row>
    <row r="1706" spans="1:36" x14ac:dyDescent="0.3">
      <c r="A1706" s="1" t="s">
        <v>1700</v>
      </c>
      <c r="B1706" s="2">
        <v>4987812</v>
      </c>
      <c r="C1706" s="3" t="s">
        <v>2919</v>
      </c>
      <c r="D1706" s="4">
        <v>2367.4107263999999</v>
      </c>
      <c r="E1706" s="3" t="s">
        <v>2936</v>
      </c>
      <c r="F1706" s="3" t="s">
        <v>2937</v>
      </c>
      <c r="G1706" s="3" t="s">
        <v>2951</v>
      </c>
      <c r="H1706" s="3" t="s">
        <v>2951</v>
      </c>
      <c r="I1706" s="3" t="s">
        <v>3233</v>
      </c>
      <c r="J1706" s="4">
        <v>8.7075580000000006</v>
      </c>
      <c r="K1706" s="4">
        <v>10.584958</v>
      </c>
      <c r="L1706" s="4">
        <v>2.004111</v>
      </c>
      <c r="M1706" s="4">
        <v>4.8323210000000003</v>
      </c>
      <c r="N1706" s="4" t="s">
        <v>2924</v>
      </c>
      <c r="O1706" s="4">
        <v>44.062153000000002</v>
      </c>
      <c r="P1706" s="4">
        <v>1.589653</v>
      </c>
      <c r="Q1706" s="4" t="s">
        <v>2924</v>
      </c>
      <c r="R1706" s="4">
        <v>22.327228999999999</v>
      </c>
      <c r="S1706" s="3" t="s">
        <v>5443</v>
      </c>
      <c r="T1706" s="4">
        <v>39.700000000000003</v>
      </c>
      <c r="U1706" s="4">
        <v>2367.4107263999999</v>
      </c>
      <c r="V1706" s="10">
        <v>2885.6687259999999</v>
      </c>
      <c r="W1706" s="4">
        <v>0</v>
      </c>
      <c r="X1706" s="4">
        <v>44.625</v>
      </c>
      <c r="Y1706" s="4">
        <v>25.31</v>
      </c>
      <c r="Z1706" s="4" t="s">
        <v>2924</v>
      </c>
      <c r="AA1706" s="10">
        <v>111.45423919140001</v>
      </c>
      <c r="AB1706" s="10">
        <v>114.71336107250001</v>
      </c>
      <c r="AC1706" s="4">
        <v>3.3604500000000002</v>
      </c>
      <c r="AD1706" s="4">
        <v>3.3742369835208001</v>
      </c>
      <c r="AE1706" s="4">
        <v>3.3906180838167002</v>
      </c>
      <c r="AF1706" s="4" t="s">
        <v>2924</v>
      </c>
      <c r="AG1706" s="4">
        <v>28.471861578899599</v>
      </c>
      <c r="AH1706" s="4">
        <v>28.805566021980798</v>
      </c>
      <c r="AI1706" s="4">
        <v>1.589653</v>
      </c>
      <c r="AJ1706" s="4">
        <v>8.2160600000000006</v>
      </c>
    </row>
    <row r="1707" spans="1:36" x14ac:dyDescent="0.3">
      <c r="A1707" s="1" t="s">
        <v>1701</v>
      </c>
      <c r="B1707" s="2">
        <v>26633089</v>
      </c>
      <c r="C1707" s="3" t="s">
        <v>2935</v>
      </c>
      <c r="D1707" s="4">
        <v>1589.05079712</v>
      </c>
      <c r="E1707" s="3" t="s">
        <v>2945</v>
      </c>
      <c r="F1707" s="3" t="s">
        <v>2946</v>
      </c>
      <c r="G1707" s="3" t="s">
        <v>2947</v>
      </c>
      <c r="H1707" s="3" t="s">
        <v>2989</v>
      </c>
      <c r="I1707" s="3" t="s">
        <v>2949</v>
      </c>
      <c r="J1707" s="4">
        <v>-17.328094</v>
      </c>
      <c r="K1707" s="4">
        <v>-12.003346000000001</v>
      </c>
      <c r="L1707" s="4">
        <v>-4.6237529999999998</v>
      </c>
      <c r="M1707" s="4">
        <v>-6.1552189999999998</v>
      </c>
      <c r="N1707" s="4" t="s">
        <v>2924</v>
      </c>
      <c r="O1707" s="4">
        <v>23.854875</v>
      </c>
      <c r="P1707" s="4">
        <v>3.7773789999999998</v>
      </c>
      <c r="Q1707" s="4">
        <v>35.085636999999998</v>
      </c>
      <c r="R1707" s="4">
        <v>19.656148999999999</v>
      </c>
      <c r="S1707" s="3" t="s">
        <v>5444</v>
      </c>
      <c r="T1707" s="4">
        <v>21.04</v>
      </c>
      <c r="U1707" s="4">
        <v>1589.05079712</v>
      </c>
      <c r="V1707" s="10">
        <v>1977.4527969999999</v>
      </c>
      <c r="W1707" s="4">
        <v>0</v>
      </c>
      <c r="X1707" s="4">
        <v>25.88</v>
      </c>
      <c r="Y1707" s="4">
        <v>16.489999999999998</v>
      </c>
      <c r="Z1707" s="4" t="s">
        <v>2924</v>
      </c>
      <c r="AA1707" s="10">
        <v>44.238856181599999</v>
      </c>
      <c r="AB1707" s="10">
        <v>80.603762019599998</v>
      </c>
      <c r="AC1707" s="4">
        <v>6.349386</v>
      </c>
      <c r="AD1707" s="4">
        <v>5.9523481618318996</v>
      </c>
      <c r="AE1707" s="4">
        <v>6.2655400096043001</v>
      </c>
      <c r="AF1707" s="4">
        <v>35.085636999999998</v>
      </c>
      <c r="AG1707" s="4">
        <v>14.760679425473</v>
      </c>
      <c r="AH1707" s="4">
        <v>15.395731095907101</v>
      </c>
      <c r="AI1707" s="4">
        <v>3.7773789999999998</v>
      </c>
      <c r="AJ1707" s="4" t="s">
        <v>2924</v>
      </c>
    </row>
    <row r="1708" spans="1:36" x14ac:dyDescent="0.3">
      <c r="A1708" s="1" t="s">
        <v>1702</v>
      </c>
      <c r="B1708" s="2">
        <v>4069721</v>
      </c>
      <c r="C1708" s="3" t="s">
        <v>2919</v>
      </c>
      <c r="D1708" s="4">
        <v>5724.2035519800002</v>
      </c>
      <c r="E1708" s="3" t="s">
        <v>2920</v>
      </c>
      <c r="F1708" s="3" t="s">
        <v>2960</v>
      </c>
      <c r="G1708" s="3" t="s">
        <v>2961</v>
      </c>
      <c r="H1708" s="3" t="s">
        <v>3085</v>
      </c>
      <c r="I1708" s="3" t="s">
        <v>3106</v>
      </c>
      <c r="J1708" s="4">
        <v>29.937823000000002</v>
      </c>
      <c r="K1708" s="4">
        <v>-1.3459220000000001</v>
      </c>
      <c r="L1708" s="4">
        <v>-5.6302839999999996</v>
      </c>
      <c r="M1708" s="4">
        <v>-4.4180619999999999</v>
      </c>
      <c r="N1708" s="4">
        <v>47.912194999999997</v>
      </c>
      <c r="O1708" s="4">
        <v>33.004032000000002</v>
      </c>
      <c r="P1708" s="4">
        <v>4.324967</v>
      </c>
      <c r="Q1708" s="4">
        <v>22.708777999999999</v>
      </c>
      <c r="R1708" s="4">
        <v>34.363205999999998</v>
      </c>
      <c r="S1708" s="3" t="s">
        <v>5445</v>
      </c>
      <c r="T1708" s="4">
        <v>98.22</v>
      </c>
      <c r="U1708" s="4">
        <v>5724.2035519800002</v>
      </c>
      <c r="V1708" s="10">
        <v>6020.2275509999999</v>
      </c>
      <c r="W1708" s="4">
        <v>0</v>
      </c>
      <c r="X1708" s="4">
        <v>108.075</v>
      </c>
      <c r="Y1708" s="4">
        <v>70.7</v>
      </c>
      <c r="Z1708" s="4">
        <v>47.912194999999997</v>
      </c>
      <c r="AA1708" s="10">
        <v>27.561242528800001</v>
      </c>
      <c r="AB1708" s="10">
        <v>29.2902875648</v>
      </c>
      <c r="AC1708" s="4">
        <v>4.5405829999999998</v>
      </c>
      <c r="AD1708" s="4">
        <v>4.1808729728653997</v>
      </c>
      <c r="AE1708" s="4">
        <v>4.4656219640063997</v>
      </c>
      <c r="AF1708" s="4">
        <v>22.708777999999999</v>
      </c>
      <c r="AG1708" s="4">
        <v>19.205017459316899</v>
      </c>
      <c r="AH1708" s="4">
        <v>19.7135369542479</v>
      </c>
      <c r="AI1708" s="4">
        <v>4.324967</v>
      </c>
      <c r="AJ1708" s="4">
        <v>10.372795</v>
      </c>
    </row>
    <row r="1709" spans="1:36" x14ac:dyDescent="0.3">
      <c r="A1709" s="1" t="s">
        <v>1703</v>
      </c>
      <c r="B1709" s="2">
        <v>4019729</v>
      </c>
      <c r="C1709" s="3" t="s">
        <v>2935</v>
      </c>
      <c r="D1709" s="4">
        <v>5593.7282652200001</v>
      </c>
      <c r="E1709" s="3" t="s">
        <v>2925</v>
      </c>
      <c r="F1709" s="3" t="s">
        <v>2996</v>
      </c>
      <c r="G1709" s="3" t="s">
        <v>3230</v>
      </c>
      <c r="H1709" s="3" t="s">
        <v>3231</v>
      </c>
      <c r="I1709" s="3" t="s">
        <v>3232</v>
      </c>
      <c r="J1709" s="4">
        <v>-10.897879</v>
      </c>
      <c r="K1709" s="4">
        <v>-23.961048999999999</v>
      </c>
      <c r="L1709" s="4">
        <v>-13.252539000000001</v>
      </c>
      <c r="M1709" s="4">
        <v>-8.2051890000000007</v>
      </c>
      <c r="N1709" s="4">
        <v>6.9956110000000002</v>
      </c>
      <c r="O1709" s="4" t="s">
        <v>2924</v>
      </c>
      <c r="P1709" s="4">
        <v>1.1121179999999999</v>
      </c>
      <c r="Q1709" s="4">
        <v>5.8449609999999996</v>
      </c>
      <c r="R1709" s="4" t="s">
        <v>2924</v>
      </c>
      <c r="S1709" s="3" t="s">
        <v>5446</v>
      </c>
      <c r="T1709" s="4">
        <v>154.61000000000001</v>
      </c>
      <c r="U1709" s="4">
        <v>5593.7282652200001</v>
      </c>
      <c r="V1709" s="10">
        <v>6133.7092650000004</v>
      </c>
      <c r="W1709" s="4">
        <v>1.9403660824008799</v>
      </c>
      <c r="X1709" s="4">
        <v>213.98</v>
      </c>
      <c r="Y1709" s="5">
        <v>147.77000000000001</v>
      </c>
      <c r="Z1709" s="4">
        <v>6.9956110000000002</v>
      </c>
      <c r="AA1709" s="10">
        <v>7.6706687834</v>
      </c>
      <c r="AB1709" s="10">
        <v>7.2763707847000001</v>
      </c>
      <c r="AC1709" s="4">
        <v>0.95336799999999999</v>
      </c>
      <c r="AD1709" s="4">
        <v>0.94442007126039995</v>
      </c>
      <c r="AE1709" s="4">
        <v>0.96921088920700005</v>
      </c>
      <c r="AF1709" s="4">
        <v>5.8449609999999996</v>
      </c>
      <c r="AG1709" s="4">
        <v>6.2289334624133001</v>
      </c>
      <c r="AH1709" s="4">
        <v>5.8301988493356998</v>
      </c>
      <c r="AI1709" s="4">
        <v>1.1121179999999999</v>
      </c>
      <c r="AJ1709" s="4">
        <v>1.1194539999999999</v>
      </c>
    </row>
    <row r="1710" spans="1:36" x14ac:dyDescent="0.3">
      <c r="A1710" s="1" t="s">
        <v>1704</v>
      </c>
      <c r="B1710" s="2">
        <v>4812191</v>
      </c>
      <c r="C1710" s="3" t="s">
        <v>2940</v>
      </c>
      <c r="D1710" s="4">
        <v>2865.2050498499998</v>
      </c>
      <c r="E1710" s="3" t="s">
        <v>2920</v>
      </c>
      <c r="F1710" s="3" t="s">
        <v>2921</v>
      </c>
      <c r="G1710" s="3" t="s">
        <v>2941</v>
      </c>
      <c r="H1710" s="3" t="s">
        <v>2941</v>
      </c>
      <c r="I1710" s="3" t="s">
        <v>2942</v>
      </c>
      <c r="J1710" s="4">
        <v>54.599187000000001</v>
      </c>
      <c r="K1710" s="4">
        <v>-15.74391</v>
      </c>
      <c r="L1710" s="4">
        <v>-2.5157229999999999</v>
      </c>
      <c r="M1710" s="4">
        <v>-2.288116</v>
      </c>
      <c r="N1710" s="4" t="s">
        <v>2924</v>
      </c>
      <c r="O1710" s="4" t="s">
        <v>2924</v>
      </c>
      <c r="P1710" s="4">
        <v>4.0718040000000002</v>
      </c>
      <c r="Q1710" s="4" t="s">
        <v>2924</v>
      </c>
      <c r="R1710" s="4" t="s">
        <v>2924</v>
      </c>
      <c r="S1710" s="3" t="s">
        <v>5447</v>
      </c>
      <c r="T1710" s="4">
        <v>41.85</v>
      </c>
      <c r="U1710" s="4">
        <v>2865.2050498499998</v>
      </c>
      <c r="V1710" s="10">
        <v>2093.363049</v>
      </c>
      <c r="W1710" s="4">
        <v>0</v>
      </c>
      <c r="X1710" s="4">
        <v>61.61</v>
      </c>
      <c r="Y1710" s="4">
        <v>26.69</v>
      </c>
      <c r="Z1710" s="4" t="s">
        <v>2924</v>
      </c>
      <c r="AA1710" s="10" t="s">
        <v>2924</v>
      </c>
      <c r="AB1710" s="10" t="s">
        <v>2924</v>
      </c>
      <c r="AC1710" s="4">
        <v>58.259017999999998</v>
      </c>
      <c r="AD1710" s="4">
        <v>52.694639294371697</v>
      </c>
      <c r="AE1710" s="4">
        <v>57.967246266288498</v>
      </c>
      <c r="AF1710" s="4" t="s">
        <v>2924</v>
      </c>
      <c r="AG1710" s="4" t="s">
        <v>2924</v>
      </c>
      <c r="AH1710" s="4" t="s">
        <v>2924</v>
      </c>
      <c r="AI1710" s="4">
        <v>4.0718040000000002</v>
      </c>
      <c r="AJ1710" s="4">
        <v>4.0829269999999998</v>
      </c>
    </row>
    <row r="1711" spans="1:36" x14ac:dyDescent="0.3">
      <c r="A1711" s="1" t="s">
        <v>1705</v>
      </c>
      <c r="B1711" s="2">
        <v>4964111</v>
      </c>
      <c r="C1711" s="3" t="s">
        <v>2919</v>
      </c>
      <c r="D1711" s="4">
        <v>717.38248192000003</v>
      </c>
      <c r="E1711" s="3" t="s">
        <v>2920</v>
      </c>
      <c r="F1711" s="3" t="s">
        <v>2921</v>
      </c>
      <c r="G1711" s="3" t="s">
        <v>2922</v>
      </c>
      <c r="H1711" s="3" t="s">
        <v>2922</v>
      </c>
      <c r="I1711" s="3" t="s">
        <v>2963</v>
      </c>
      <c r="J1711" s="4">
        <v>25.694709</v>
      </c>
      <c r="K1711" s="4">
        <v>2.7300300000000002</v>
      </c>
      <c r="L1711" s="4">
        <v>33.968961999999998</v>
      </c>
      <c r="M1711" s="4">
        <v>3.5353140000000001</v>
      </c>
      <c r="N1711" s="4" t="s">
        <v>2924</v>
      </c>
      <c r="O1711" s="4">
        <v>19.930586999999999</v>
      </c>
      <c r="P1711" s="4">
        <v>4.4338509999999998</v>
      </c>
      <c r="Q1711" s="4">
        <v>20.005787999999999</v>
      </c>
      <c r="R1711" s="4">
        <v>16.704487</v>
      </c>
      <c r="S1711" s="3" t="s">
        <v>5448</v>
      </c>
      <c r="T1711" s="5">
        <v>132.08000000000001</v>
      </c>
      <c r="U1711" s="4">
        <v>717.38248192000003</v>
      </c>
      <c r="V1711" s="10">
        <v>914.23448099999996</v>
      </c>
      <c r="W1711" s="4">
        <v>0.48455481526347699</v>
      </c>
      <c r="X1711" s="4">
        <v>141.16999999999999</v>
      </c>
      <c r="Y1711" s="4">
        <v>83.68</v>
      </c>
      <c r="Z1711" s="4" t="s">
        <v>2924</v>
      </c>
      <c r="AA1711" s="10">
        <v>23.253521126700001</v>
      </c>
      <c r="AB1711" s="10">
        <v>17.9700680272</v>
      </c>
      <c r="AC1711" s="4">
        <v>4.0031280000000002</v>
      </c>
      <c r="AD1711" s="4">
        <v>3.8082519608092</v>
      </c>
      <c r="AE1711" s="4">
        <v>3.8849866397535</v>
      </c>
      <c r="AF1711" s="4">
        <v>20.005787999999999</v>
      </c>
      <c r="AG1711" s="4">
        <v>16.1240649206349</v>
      </c>
      <c r="AH1711" s="4">
        <v>15.352384231738</v>
      </c>
      <c r="AI1711" s="4">
        <v>4.4338509999999998</v>
      </c>
      <c r="AJ1711" s="4" t="s">
        <v>2924</v>
      </c>
    </row>
    <row r="1712" spans="1:36" x14ac:dyDescent="0.3">
      <c r="A1712" s="1" t="s">
        <v>1706</v>
      </c>
      <c r="B1712" s="2">
        <v>4144156</v>
      </c>
      <c r="C1712" s="3" t="s">
        <v>2919</v>
      </c>
      <c r="D1712" s="4">
        <v>1477456.9139382499</v>
      </c>
      <c r="E1712" s="3" t="s">
        <v>3102</v>
      </c>
      <c r="F1712" s="3" t="s">
        <v>3103</v>
      </c>
      <c r="G1712" s="3" t="s">
        <v>3104</v>
      </c>
      <c r="H1712" s="3" t="s">
        <v>3104</v>
      </c>
      <c r="I1712" s="3" t="s">
        <v>3205</v>
      </c>
      <c r="J1712" s="4">
        <v>65.610231999999996</v>
      </c>
      <c r="K1712" s="4">
        <v>4.257593</v>
      </c>
      <c r="L1712" s="4">
        <v>3.4888240000000001</v>
      </c>
      <c r="M1712" s="4">
        <v>-5.6580959999999996</v>
      </c>
      <c r="N1712" s="4">
        <v>27.869047999999999</v>
      </c>
      <c r="O1712" s="4">
        <v>28.568290999999999</v>
      </c>
      <c r="P1712" s="4">
        <v>8.9781549999999992</v>
      </c>
      <c r="Q1712" s="4">
        <v>17.691935000000001</v>
      </c>
      <c r="R1712" s="4">
        <v>36.889606000000001</v>
      </c>
      <c r="S1712" s="3" t="s">
        <v>5449</v>
      </c>
      <c r="T1712" s="4">
        <v>585.25</v>
      </c>
      <c r="U1712" s="4">
        <v>1477456.9139382499</v>
      </c>
      <c r="V1712" s="10">
        <v>1455603.9139380001</v>
      </c>
      <c r="W1712" s="4">
        <v>0.34173430158052098</v>
      </c>
      <c r="X1712" s="4">
        <v>638.4</v>
      </c>
      <c r="Y1712" s="4">
        <v>340.01</v>
      </c>
      <c r="Z1712" s="4">
        <v>27.869047999999999</v>
      </c>
      <c r="AA1712" s="10">
        <v>23.947967133599999</v>
      </c>
      <c r="AB1712" s="10">
        <v>25.864591076500002</v>
      </c>
      <c r="AC1712" s="4">
        <v>9.3172370000000004</v>
      </c>
      <c r="AD1712" s="4">
        <v>8.0719558670626004</v>
      </c>
      <c r="AE1712" s="4">
        <v>8.9313624932694999</v>
      </c>
      <c r="AF1712" s="4">
        <v>17.691935000000001</v>
      </c>
      <c r="AG1712" s="4">
        <v>13.144173146398099</v>
      </c>
      <c r="AH1712" s="4">
        <v>14.7983253425811</v>
      </c>
      <c r="AI1712" s="4">
        <v>8.9781549999999992</v>
      </c>
      <c r="AJ1712" s="4">
        <v>10.337001000000001</v>
      </c>
    </row>
    <row r="1713" spans="1:36" x14ac:dyDescent="0.3">
      <c r="A1713" s="1" t="s">
        <v>1707</v>
      </c>
      <c r="B1713" s="2">
        <v>4984328</v>
      </c>
      <c r="C1713" s="3" t="s">
        <v>2935</v>
      </c>
      <c r="D1713" s="4">
        <v>612.34326648000001</v>
      </c>
      <c r="E1713" s="3" t="s">
        <v>3031</v>
      </c>
      <c r="F1713" s="3" t="s">
        <v>3031</v>
      </c>
      <c r="G1713" s="3" t="s">
        <v>3051</v>
      </c>
      <c r="H1713" s="3" t="s">
        <v>3079</v>
      </c>
      <c r="I1713" s="3" t="s">
        <v>3080</v>
      </c>
      <c r="J1713" s="4">
        <v>-39.707113</v>
      </c>
      <c r="K1713" s="4">
        <v>-4.5695360000000003</v>
      </c>
      <c r="L1713" s="4">
        <v>-1.4363889999999999</v>
      </c>
      <c r="M1713" s="4">
        <v>-9.4280329999999992</v>
      </c>
      <c r="N1713" s="4">
        <v>26.985019000000001</v>
      </c>
      <c r="O1713" s="4">
        <v>17.361446000000001</v>
      </c>
      <c r="P1713" s="4">
        <v>0.85916999999999999</v>
      </c>
      <c r="Q1713" s="4">
        <v>5.8425849999999997</v>
      </c>
      <c r="R1713" s="4">
        <v>4.5452940000000002</v>
      </c>
      <c r="S1713" s="3" t="s">
        <v>5450</v>
      </c>
      <c r="T1713" s="4">
        <v>14.41</v>
      </c>
      <c r="U1713" s="4">
        <v>612.34326648000001</v>
      </c>
      <c r="V1713" s="10">
        <v>382.54326600000002</v>
      </c>
      <c r="W1713" s="4">
        <v>0</v>
      </c>
      <c r="X1713" s="4">
        <v>24.31</v>
      </c>
      <c r="Y1713" s="4">
        <v>13.824999999999999</v>
      </c>
      <c r="Z1713" s="4">
        <v>26.985019000000001</v>
      </c>
      <c r="AA1713" s="10">
        <v>19.129165007299999</v>
      </c>
      <c r="AB1713" s="10">
        <v>22.994558539500002</v>
      </c>
      <c r="AC1713" s="4">
        <v>0.32651400000000003</v>
      </c>
      <c r="AD1713" s="4">
        <v>0.33824949467260002</v>
      </c>
      <c r="AE1713" s="4">
        <v>0.35254194636440001</v>
      </c>
      <c r="AF1713" s="4">
        <v>5.8425849999999997</v>
      </c>
      <c r="AG1713" s="4">
        <v>4.3512013758477996</v>
      </c>
      <c r="AH1713" s="4">
        <v>4.7997900376412002</v>
      </c>
      <c r="AI1713" s="4">
        <v>0.85916999999999999</v>
      </c>
      <c r="AJ1713" s="4">
        <v>0.864012</v>
      </c>
    </row>
    <row r="1714" spans="1:36" x14ac:dyDescent="0.3">
      <c r="A1714" s="1" t="s">
        <v>1708</v>
      </c>
      <c r="B1714" s="2">
        <v>29165993</v>
      </c>
      <c r="C1714" s="3" t="s">
        <v>2935</v>
      </c>
      <c r="D1714" s="4">
        <v>890.33505479999997</v>
      </c>
      <c r="E1714" s="3" t="s">
        <v>3031</v>
      </c>
      <c r="F1714" s="3" t="s">
        <v>3031</v>
      </c>
      <c r="G1714" s="3" t="s">
        <v>3051</v>
      </c>
      <c r="H1714" s="3" t="s">
        <v>3457</v>
      </c>
      <c r="I1714" s="3" t="s">
        <v>3557</v>
      </c>
      <c r="J1714" s="4">
        <v>-1.2797080000000001</v>
      </c>
      <c r="K1714" s="4">
        <v>-14.149444000000001</v>
      </c>
      <c r="L1714" s="4">
        <v>-7.2961369999999999</v>
      </c>
      <c r="M1714" s="4">
        <v>-11.47541</v>
      </c>
      <c r="N1714" s="4" t="s">
        <v>2924</v>
      </c>
      <c r="O1714" s="4">
        <v>192.85714300000001</v>
      </c>
      <c r="P1714" s="4">
        <v>1.6194329999999999</v>
      </c>
      <c r="Q1714" s="4">
        <v>10.257058000000001</v>
      </c>
      <c r="R1714" s="4" t="s">
        <v>2924</v>
      </c>
      <c r="S1714" s="3" t="s">
        <v>5451</v>
      </c>
      <c r="T1714" s="4">
        <v>10.8</v>
      </c>
      <c r="U1714" s="4">
        <v>890.33505479999997</v>
      </c>
      <c r="V1714" s="10">
        <v>1228.416054</v>
      </c>
      <c r="W1714" s="4">
        <v>0</v>
      </c>
      <c r="X1714" s="4">
        <v>15.26</v>
      </c>
      <c r="Y1714" s="5">
        <v>9.8849999999999998</v>
      </c>
      <c r="Z1714" s="4" t="s">
        <v>2924</v>
      </c>
      <c r="AA1714" s="10">
        <v>22.2680412371</v>
      </c>
      <c r="AB1714" s="10">
        <v>45</v>
      </c>
      <c r="AC1714" s="4">
        <v>3.8080620000000001</v>
      </c>
      <c r="AD1714" s="4">
        <v>3.1060287726163001</v>
      </c>
      <c r="AE1714" s="4">
        <v>3.3827151353513001</v>
      </c>
      <c r="AF1714" s="4">
        <v>10.257058000000001</v>
      </c>
      <c r="AG1714" s="4">
        <v>7.7210311376492999</v>
      </c>
      <c r="AH1714" s="4">
        <v>6.8255965303929997</v>
      </c>
      <c r="AI1714" s="4">
        <v>1.6194329999999999</v>
      </c>
      <c r="AJ1714" s="4">
        <v>1.6194329999999999</v>
      </c>
    </row>
    <row r="1715" spans="1:36" x14ac:dyDescent="0.3">
      <c r="A1715" s="1" t="s">
        <v>1709</v>
      </c>
      <c r="B1715" s="2">
        <v>4051708</v>
      </c>
      <c r="C1715" s="3" t="s">
        <v>2935</v>
      </c>
      <c r="D1715" s="4">
        <v>56335.325615280002</v>
      </c>
      <c r="E1715" s="3" t="s">
        <v>2930</v>
      </c>
      <c r="F1715" s="3" t="s">
        <v>2957</v>
      </c>
      <c r="G1715" s="3" t="s">
        <v>2957</v>
      </c>
      <c r="H1715" s="3" t="s">
        <v>3042</v>
      </c>
      <c r="I1715" s="3" t="s">
        <v>3114</v>
      </c>
      <c r="J1715" s="4">
        <v>23.534770999999999</v>
      </c>
      <c r="K1715" s="4">
        <v>0.63079799999999997</v>
      </c>
      <c r="L1715" s="4">
        <v>-1.5012110000000001</v>
      </c>
      <c r="M1715" s="4">
        <v>-1.9640919999999999</v>
      </c>
      <c r="N1715" s="4">
        <v>16.403225806451601</v>
      </c>
      <c r="O1715" s="5">
        <v>3.9015970000000002</v>
      </c>
      <c r="P1715" s="4">
        <v>1.827288</v>
      </c>
      <c r="Q1715" s="4">
        <v>11.337754</v>
      </c>
      <c r="R1715" s="4" t="s">
        <v>2924</v>
      </c>
      <c r="S1715" s="3" t="s">
        <v>5452</v>
      </c>
      <c r="T1715" s="4">
        <v>81.36</v>
      </c>
      <c r="U1715" s="4">
        <v>56335.325615280002</v>
      </c>
      <c r="V1715" s="10">
        <v>82051.325614999994</v>
      </c>
      <c r="W1715" s="4">
        <v>2.6794493608652901</v>
      </c>
      <c r="X1715" s="4">
        <v>89.05</v>
      </c>
      <c r="Y1715" s="4">
        <v>64.61</v>
      </c>
      <c r="Z1715" s="4">
        <v>20.34</v>
      </c>
      <c r="AA1715" s="10">
        <v>8.7098017384999995</v>
      </c>
      <c r="AB1715" s="10">
        <v>9.8309786994999993</v>
      </c>
      <c r="AC1715" s="4">
        <v>1.15008</v>
      </c>
      <c r="AD1715" s="4">
        <v>1.0915842541187</v>
      </c>
      <c r="AE1715" s="4">
        <v>1.1321808162741001</v>
      </c>
      <c r="AF1715" s="4">
        <v>11.337754</v>
      </c>
      <c r="AG1715" s="4" t="s">
        <v>2934</v>
      </c>
      <c r="AH1715" s="4" t="s">
        <v>2934</v>
      </c>
      <c r="AI1715" s="4">
        <v>1.827288</v>
      </c>
      <c r="AJ1715" s="4">
        <v>2.597121</v>
      </c>
    </row>
    <row r="1716" spans="1:36" x14ac:dyDescent="0.3">
      <c r="A1716" s="1" t="s">
        <v>1710</v>
      </c>
      <c r="B1716" s="2">
        <v>4565120</v>
      </c>
      <c r="C1716" s="3" t="s">
        <v>2919</v>
      </c>
      <c r="D1716" s="4">
        <v>821.89401462000001</v>
      </c>
      <c r="E1716" s="3" t="s">
        <v>2930</v>
      </c>
      <c r="F1716" s="3" t="s">
        <v>2931</v>
      </c>
      <c r="G1716" s="3" t="s">
        <v>2931</v>
      </c>
      <c r="H1716" s="3" t="s">
        <v>2932</v>
      </c>
      <c r="I1716" s="3" t="s">
        <v>2933</v>
      </c>
      <c r="J1716" s="4">
        <v>31.143896999999999</v>
      </c>
      <c r="K1716" s="4">
        <v>6.272519</v>
      </c>
      <c r="L1716" s="4">
        <v>-2.9464549999999998</v>
      </c>
      <c r="M1716" s="4">
        <v>-3.9804680000000001</v>
      </c>
      <c r="N1716" s="4">
        <v>13.9849137931035</v>
      </c>
      <c r="O1716" s="4">
        <v>24.015543999999998</v>
      </c>
      <c r="P1716" s="4">
        <v>2.0184769999999999</v>
      </c>
      <c r="Q1716" s="4" t="s">
        <v>2934</v>
      </c>
      <c r="R1716" s="4" t="s">
        <v>2934</v>
      </c>
      <c r="S1716" s="3" t="s">
        <v>5453</v>
      </c>
      <c r="T1716" s="4">
        <v>32.445</v>
      </c>
      <c r="U1716" s="4">
        <v>821.89401462000001</v>
      </c>
      <c r="V1716" s="10" t="s">
        <v>2934</v>
      </c>
      <c r="W1716" s="4">
        <v>2.8355678841115699</v>
      </c>
      <c r="X1716" s="4">
        <v>36.152000000000001</v>
      </c>
      <c r="Y1716" s="4">
        <v>21.890999999999998</v>
      </c>
      <c r="Z1716" s="4">
        <v>16.2225</v>
      </c>
      <c r="AA1716" s="10">
        <v>12.875</v>
      </c>
      <c r="AB1716" s="10">
        <v>12.926294820700001</v>
      </c>
      <c r="AC1716" s="4" t="s">
        <v>2934</v>
      </c>
      <c r="AD1716" s="4" t="s">
        <v>2934</v>
      </c>
      <c r="AE1716" s="4" t="s">
        <v>2934</v>
      </c>
      <c r="AF1716" s="4" t="s">
        <v>2934</v>
      </c>
      <c r="AG1716" s="4" t="s">
        <v>2934</v>
      </c>
      <c r="AH1716" s="4" t="s">
        <v>2934</v>
      </c>
      <c r="AI1716" s="4">
        <v>2.0184769999999999</v>
      </c>
      <c r="AJ1716" s="4">
        <v>2.0184769999999999</v>
      </c>
    </row>
    <row r="1717" spans="1:36" x14ac:dyDescent="0.3">
      <c r="A1717" s="1" t="s">
        <v>1711</v>
      </c>
      <c r="B1717" s="2">
        <v>4050644</v>
      </c>
      <c r="C1717" s="3" t="s">
        <v>2935</v>
      </c>
      <c r="D1717" s="4">
        <v>662.56347125000002</v>
      </c>
      <c r="E1717" s="3" t="s">
        <v>2930</v>
      </c>
      <c r="F1717" s="3" t="s">
        <v>2931</v>
      </c>
      <c r="G1717" s="3" t="s">
        <v>2931</v>
      </c>
      <c r="H1717" s="3" t="s">
        <v>2932</v>
      </c>
      <c r="I1717" s="3" t="s">
        <v>2933</v>
      </c>
      <c r="J1717" s="4">
        <v>9.3109179999999991</v>
      </c>
      <c r="K1717" s="4">
        <v>12.876765000000001</v>
      </c>
      <c r="L1717" s="4">
        <v>-5.4187979999999998</v>
      </c>
      <c r="M1717" s="4">
        <v>-8.9692310000000006</v>
      </c>
      <c r="N1717" s="4">
        <v>11.1221804511278</v>
      </c>
      <c r="O1717" s="4">
        <v>20.623911</v>
      </c>
      <c r="P1717" s="4">
        <v>0.92615199999999998</v>
      </c>
      <c r="Q1717" s="4" t="s">
        <v>2934</v>
      </c>
      <c r="R1717" s="4" t="s">
        <v>2934</v>
      </c>
      <c r="S1717" s="3" t="s">
        <v>5454</v>
      </c>
      <c r="T1717" s="4">
        <v>59.17</v>
      </c>
      <c r="U1717" s="4">
        <v>662.56347125000002</v>
      </c>
      <c r="V1717" s="10" t="s">
        <v>2934</v>
      </c>
      <c r="W1717" s="4">
        <v>0</v>
      </c>
      <c r="X1717" s="4">
        <v>69.56</v>
      </c>
      <c r="Y1717" s="4">
        <v>32.46</v>
      </c>
      <c r="Z1717" s="4">
        <v>11.07845</v>
      </c>
      <c r="AA1717" s="10">
        <v>8.9111445783000001</v>
      </c>
      <c r="AB1717" s="10">
        <v>9.1124276756999993</v>
      </c>
      <c r="AC1717" s="4" t="s">
        <v>2934</v>
      </c>
      <c r="AD1717" s="4" t="s">
        <v>2934</v>
      </c>
      <c r="AE1717" s="4" t="s">
        <v>2934</v>
      </c>
      <c r="AF1717" s="4" t="s">
        <v>2934</v>
      </c>
      <c r="AG1717" s="4" t="s">
        <v>2934</v>
      </c>
      <c r="AH1717" s="4" t="s">
        <v>2934</v>
      </c>
      <c r="AI1717" s="4">
        <v>0.92615199999999998</v>
      </c>
      <c r="AJ1717" s="4">
        <v>0.92615199999999998</v>
      </c>
    </row>
    <row r="1718" spans="1:36" x14ac:dyDescent="0.3">
      <c r="A1718" s="1" t="s">
        <v>1712</v>
      </c>
      <c r="B1718" s="2">
        <v>4811730</v>
      </c>
      <c r="C1718" s="3" t="s">
        <v>2935</v>
      </c>
      <c r="D1718" s="4">
        <v>25971.897614320002</v>
      </c>
      <c r="E1718" s="3" t="s">
        <v>2920</v>
      </c>
      <c r="F1718" s="3" t="s">
        <v>2921</v>
      </c>
      <c r="G1718" s="3" t="s">
        <v>2922</v>
      </c>
      <c r="H1718" s="3" t="s">
        <v>2922</v>
      </c>
      <c r="I1718" s="3" t="s">
        <v>2923</v>
      </c>
      <c r="J1718" s="4">
        <v>1.3956170000000001</v>
      </c>
      <c r="K1718" s="4">
        <v>-12.471997</v>
      </c>
      <c r="L1718" s="4">
        <v>5.4709060000000003</v>
      </c>
      <c r="M1718" s="4">
        <v>-3.6210429999999998</v>
      </c>
      <c r="N1718" s="4">
        <v>33.263243000000003</v>
      </c>
      <c r="O1718" s="4">
        <v>29.588652</v>
      </c>
      <c r="P1718" s="4" t="s">
        <v>2924</v>
      </c>
      <c r="Q1718" s="4">
        <v>23.544001999999999</v>
      </c>
      <c r="R1718" s="4">
        <v>34.079132000000001</v>
      </c>
      <c r="S1718" s="3" t="s">
        <v>5455</v>
      </c>
      <c r="T1718" s="4">
        <v>1230.74</v>
      </c>
      <c r="U1718" s="4">
        <v>25971.897614320002</v>
      </c>
      <c r="V1718" s="10">
        <v>27977.808614000001</v>
      </c>
      <c r="W1718" s="4">
        <v>0</v>
      </c>
      <c r="X1718" s="4">
        <v>1546.93</v>
      </c>
      <c r="Y1718" s="5">
        <v>1115.6400000000001</v>
      </c>
      <c r="Z1718" s="4">
        <v>33.263243000000003</v>
      </c>
      <c r="AA1718" s="10">
        <v>29.984261636799999</v>
      </c>
      <c r="AB1718" s="10">
        <v>30.334190231299999</v>
      </c>
      <c r="AC1718" s="4">
        <v>7.4365040000000002</v>
      </c>
      <c r="AD1718" s="4">
        <v>7.2064131215209999</v>
      </c>
      <c r="AE1718" s="4">
        <v>7.2882114225972003</v>
      </c>
      <c r="AF1718" s="4">
        <v>23.544001999999999</v>
      </c>
      <c r="AG1718" s="4">
        <v>22.3481668307098</v>
      </c>
      <c r="AH1718" s="4">
        <v>22.558956794391801</v>
      </c>
      <c r="AI1718" s="4" t="s">
        <v>2924</v>
      </c>
      <c r="AJ1718" s="4" t="s">
        <v>2924</v>
      </c>
    </row>
    <row r="1719" spans="1:36" x14ac:dyDescent="0.3">
      <c r="A1719" s="1" t="s">
        <v>1713</v>
      </c>
      <c r="B1719" s="2">
        <v>4053645</v>
      </c>
      <c r="C1719" s="3" t="s">
        <v>2935</v>
      </c>
      <c r="D1719" s="4">
        <v>1060.63780879</v>
      </c>
      <c r="E1719" s="3" t="s">
        <v>2930</v>
      </c>
      <c r="F1719" s="3" t="s">
        <v>2953</v>
      </c>
      <c r="G1719" s="3" t="s">
        <v>3049</v>
      </c>
      <c r="H1719" s="3" t="s">
        <v>3050</v>
      </c>
      <c r="I1719" s="3" t="s">
        <v>3154</v>
      </c>
      <c r="J1719" s="4">
        <v>-11.4237</v>
      </c>
      <c r="K1719" s="4">
        <v>-20.138355000000001</v>
      </c>
      <c r="L1719" s="4">
        <v>-4.1512919999999998</v>
      </c>
      <c r="M1719" s="4">
        <v>-3.9741219999999999</v>
      </c>
      <c r="N1719" s="4">
        <v>6.5345911949685496</v>
      </c>
      <c r="O1719" s="4">
        <v>17.975778999999999</v>
      </c>
      <c r="P1719" s="4">
        <v>0.56409100000000001</v>
      </c>
      <c r="Q1719" s="4" t="s">
        <v>2934</v>
      </c>
      <c r="R1719" s="4" t="s">
        <v>2934</v>
      </c>
      <c r="S1719" s="3" t="s">
        <v>5456</v>
      </c>
      <c r="T1719" s="5">
        <v>10.39</v>
      </c>
      <c r="U1719" s="4">
        <v>1060.63780879</v>
      </c>
      <c r="V1719" s="10" t="s">
        <v>2934</v>
      </c>
      <c r="W1719" s="4">
        <v>13.4744947064485</v>
      </c>
      <c r="X1719" s="4">
        <v>13.45</v>
      </c>
      <c r="Y1719" s="5">
        <v>10.09</v>
      </c>
      <c r="Z1719" s="4">
        <v>6.4896940000000001</v>
      </c>
      <c r="AA1719" s="10">
        <v>6.4538170071999996</v>
      </c>
      <c r="AB1719" s="10">
        <v>6.5932671255999997</v>
      </c>
      <c r="AC1719" s="4" t="s">
        <v>2934</v>
      </c>
      <c r="AD1719" s="4" t="s">
        <v>2934</v>
      </c>
      <c r="AE1719" s="4" t="s">
        <v>2934</v>
      </c>
      <c r="AF1719" s="4" t="s">
        <v>2934</v>
      </c>
      <c r="AG1719" s="4" t="s">
        <v>2934</v>
      </c>
      <c r="AH1719" s="4" t="s">
        <v>2934</v>
      </c>
      <c r="AI1719" s="4">
        <v>0.56409100000000001</v>
      </c>
      <c r="AJ1719" s="4">
        <v>0.58482500000000004</v>
      </c>
    </row>
    <row r="1720" spans="1:36" x14ac:dyDescent="0.3">
      <c r="A1720" s="1" t="s">
        <v>1714</v>
      </c>
      <c r="B1720" s="2">
        <v>4072883</v>
      </c>
      <c r="C1720" s="3" t="s">
        <v>2919</v>
      </c>
      <c r="D1720" s="4">
        <v>3420.1631893399999</v>
      </c>
      <c r="E1720" s="3" t="s">
        <v>3090</v>
      </c>
      <c r="F1720" s="3" t="s">
        <v>3090</v>
      </c>
      <c r="G1720" s="3" t="s">
        <v>3091</v>
      </c>
      <c r="H1720" s="3" t="s">
        <v>3091</v>
      </c>
      <c r="I1720" s="3" t="s">
        <v>3092</v>
      </c>
      <c r="J1720" s="4">
        <v>32.167343000000002</v>
      </c>
      <c r="K1720" s="4">
        <v>3.268831</v>
      </c>
      <c r="L1720" s="4">
        <v>-9.0725320000000007</v>
      </c>
      <c r="M1720" s="4">
        <v>-3.365729</v>
      </c>
      <c r="N1720" s="4">
        <v>28.886849999999999</v>
      </c>
      <c r="O1720" s="4">
        <v>195.165289</v>
      </c>
      <c r="P1720" s="4">
        <v>2.8612099999999998</v>
      </c>
      <c r="Q1720" s="4">
        <v>16.150686</v>
      </c>
      <c r="R1720" s="4" t="s">
        <v>2924</v>
      </c>
      <c r="S1720" s="3" t="s">
        <v>5457</v>
      </c>
      <c r="T1720" s="4">
        <v>94.46</v>
      </c>
      <c r="U1720" s="4">
        <v>3420.1631893399999</v>
      </c>
      <c r="V1720" s="10">
        <v>4174.3061889999999</v>
      </c>
      <c r="W1720" s="4">
        <v>1.90556849460089</v>
      </c>
      <c r="X1720" s="4">
        <v>109.22</v>
      </c>
      <c r="Y1720" s="4">
        <v>61.94</v>
      </c>
      <c r="Z1720" s="4">
        <v>28.886849999999999</v>
      </c>
      <c r="AA1720" s="10">
        <v>24.535064935000001</v>
      </c>
      <c r="AB1720" s="10">
        <v>27.499272197900002</v>
      </c>
      <c r="AC1720" s="4">
        <v>6.3858459999999999</v>
      </c>
      <c r="AD1720" s="4">
        <v>5.9724998844648001</v>
      </c>
      <c r="AE1720" s="4">
        <v>6.1854444392976999</v>
      </c>
      <c r="AF1720" s="4">
        <v>16.150686</v>
      </c>
      <c r="AG1720" s="4">
        <v>16.1756694120145</v>
      </c>
      <c r="AH1720" s="4">
        <v>17.496883419155001</v>
      </c>
      <c r="AI1720" s="4">
        <v>2.8612099999999998</v>
      </c>
      <c r="AJ1720" s="4">
        <v>2.8612099999999998</v>
      </c>
    </row>
    <row r="1721" spans="1:36" x14ac:dyDescent="0.3">
      <c r="A1721" s="1" t="s">
        <v>1715</v>
      </c>
      <c r="B1721" s="2">
        <v>103406</v>
      </c>
      <c r="C1721" s="3" t="s">
        <v>2935</v>
      </c>
      <c r="D1721" s="4">
        <v>5994.6244885799997</v>
      </c>
      <c r="E1721" s="3" t="s">
        <v>2930</v>
      </c>
      <c r="F1721" s="3" t="s">
        <v>2953</v>
      </c>
      <c r="G1721" s="3" t="s">
        <v>2953</v>
      </c>
      <c r="H1721" s="3" t="s">
        <v>3414</v>
      </c>
      <c r="I1721" s="3" t="s">
        <v>3125</v>
      </c>
      <c r="J1721" s="4">
        <v>21.582733999999999</v>
      </c>
      <c r="K1721" s="4">
        <v>-6.7769899999999996</v>
      </c>
      <c r="L1721" s="4">
        <v>-4.3267290000000003</v>
      </c>
      <c r="M1721" s="4">
        <v>-3.6252550000000001</v>
      </c>
      <c r="N1721" s="4">
        <v>8.3309859154929597</v>
      </c>
      <c r="O1721" s="4">
        <v>8.7484717188024703</v>
      </c>
      <c r="P1721" s="4">
        <v>1.1450419999999999</v>
      </c>
      <c r="Q1721" s="4">
        <v>6.2155480000000001</v>
      </c>
      <c r="R1721" s="4">
        <v>9.6959029999999995</v>
      </c>
      <c r="S1721" s="3" t="s">
        <v>5458</v>
      </c>
      <c r="T1721" s="4">
        <v>23.66</v>
      </c>
      <c r="U1721" s="4">
        <v>5994.6244885799997</v>
      </c>
      <c r="V1721" s="10">
        <v>6350.3014880000001</v>
      </c>
      <c r="W1721" s="4">
        <v>2.1978021978022002</v>
      </c>
      <c r="X1721" s="4">
        <v>26.56</v>
      </c>
      <c r="Y1721" s="4">
        <v>18.68</v>
      </c>
      <c r="Z1721" s="4">
        <v>8.3604240000000001</v>
      </c>
      <c r="AA1721" s="10">
        <v>8.7283727449999997</v>
      </c>
      <c r="AB1721" s="10">
        <v>8.2843137254000005</v>
      </c>
      <c r="AC1721" s="4">
        <v>5.3352940000000002</v>
      </c>
      <c r="AD1721" s="4">
        <v>5.1131300701624998</v>
      </c>
      <c r="AE1721" s="4">
        <v>5.2372644336691003</v>
      </c>
      <c r="AF1721" s="4">
        <v>6.2155480000000001</v>
      </c>
      <c r="AG1721" s="4" t="s">
        <v>2934</v>
      </c>
      <c r="AH1721" s="4" t="s">
        <v>2934</v>
      </c>
      <c r="AI1721" s="4">
        <v>1.1450419999999999</v>
      </c>
      <c r="AJ1721" s="4">
        <v>1.1450419999999999</v>
      </c>
    </row>
    <row r="1722" spans="1:36" x14ac:dyDescent="0.3">
      <c r="A1722" s="1" t="s">
        <v>1716</v>
      </c>
      <c r="B1722" s="2">
        <v>4094582</v>
      </c>
      <c r="C1722" s="3" t="s">
        <v>2935</v>
      </c>
      <c r="D1722" s="4">
        <v>10170.81483096</v>
      </c>
      <c r="E1722" s="3" t="s">
        <v>2925</v>
      </c>
      <c r="F1722" s="3" t="s">
        <v>2980</v>
      </c>
      <c r="G1722" s="3" t="s">
        <v>2981</v>
      </c>
      <c r="H1722" s="3" t="s">
        <v>2982</v>
      </c>
      <c r="I1722" s="3" t="s">
        <v>3295</v>
      </c>
      <c r="J1722" s="4">
        <v>-23.028390999999999</v>
      </c>
      <c r="K1722" s="4">
        <v>-8.4427769999999995</v>
      </c>
      <c r="L1722" s="4">
        <v>-8.9309519999999996</v>
      </c>
      <c r="M1722" s="4">
        <v>-5.765517</v>
      </c>
      <c r="N1722" s="4">
        <v>17.079999999999998</v>
      </c>
      <c r="O1722" s="4">
        <v>8.143027</v>
      </c>
      <c r="P1722" s="4">
        <v>3.137975</v>
      </c>
      <c r="Q1722" s="4">
        <v>8.3621789999999994</v>
      </c>
      <c r="R1722" s="4">
        <v>34.695656999999997</v>
      </c>
      <c r="S1722" s="3" t="s">
        <v>5459</v>
      </c>
      <c r="T1722" s="4">
        <v>34.159999999999997</v>
      </c>
      <c r="U1722" s="4">
        <v>10170.81483096</v>
      </c>
      <c r="V1722" s="10">
        <v>40263.94083</v>
      </c>
      <c r="W1722" s="4">
        <v>0</v>
      </c>
      <c r="X1722" s="4">
        <v>48.244999999999997</v>
      </c>
      <c r="Y1722" s="4">
        <v>33.28</v>
      </c>
      <c r="Z1722" s="4">
        <v>17.079999999999998</v>
      </c>
      <c r="AA1722" s="10">
        <v>15.0147246274</v>
      </c>
      <c r="AB1722" s="10">
        <v>13.728358544800001</v>
      </c>
      <c r="AC1722" s="4">
        <v>2.3379829999999999</v>
      </c>
      <c r="AD1722" s="4">
        <v>2.3455979006518</v>
      </c>
      <c r="AE1722" s="4">
        <v>2.3419865617853999</v>
      </c>
      <c r="AF1722" s="4">
        <v>8.3621789999999994</v>
      </c>
      <c r="AG1722" s="4">
        <v>8.5776908662050992</v>
      </c>
      <c r="AH1722" s="4">
        <v>8.5933258034910001</v>
      </c>
      <c r="AI1722" s="4">
        <v>3.137975</v>
      </c>
      <c r="AJ1722" s="4" t="s">
        <v>2924</v>
      </c>
    </row>
    <row r="1723" spans="1:36" x14ac:dyDescent="0.3">
      <c r="A1723" s="1" t="s">
        <v>1717</v>
      </c>
      <c r="B1723" s="2">
        <v>4912311</v>
      </c>
      <c r="C1723" s="3" t="s">
        <v>2919</v>
      </c>
      <c r="D1723" s="4">
        <v>878.13131999999996</v>
      </c>
      <c r="E1723" s="3" t="s">
        <v>3006</v>
      </c>
      <c r="F1723" s="3" t="s">
        <v>3007</v>
      </c>
      <c r="G1723" s="3" t="s">
        <v>3283</v>
      </c>
      <c r="H1723" s="3" t="s">
        <v>3284</v>
      </c>
      <c r="I1723" s="3" t="s">
        <v>3285</v>
      </c>
      <c r="J1723" s="4">
        <v>-59.608199999999997</v>
      </c>
      <c r="K1723" s="4">
        <v>-52.290075999999999</v>
      </c>
      <c r="L1723" s="4">
        <v>-14.199914</v>
      </c>
      <c r="M1723" s="4">
        <v>-11.445650000000001</v>
      </c>
      <c r="N1723" s="4">
        <v>8.297034</v>
      </c>
      <c r="O1723" s="4">
        <v>20.736132999999999</v>
      </c>
      <c r="P1723" s="4">
        <v>0.96022300000000005</v>
      </c>
      <c r="Q1723" s="4">
        <v>5.8328990000000003</v>
      </c>
      <c r="R1723" s="4">
        <v>42.859332000000002</v>
      </c>
      <c r="S1723" s="3" t="s">
        <v>5460</v>
      </c>
      <c r="T1723" s="4">
        <v>40</v>
      </c>
      <c r="U1723" s="4">
        <v>878.13131999999996</v>
      </c>
      <c r="V1723" s="10">
        <v>1157.4323199999999</v>
      </c>
      <c r="W1723" s="4">
        <v>1.2</v>
      </c>
      <c r="X1723" s="4">
        <v>102.42</v>
      </c>
      <c r="Y1723" s="4">
        <v>38.840000000000003</v>
      </c>
      <c r="Z1723" s="4">
        <v>8.297034</v>
      </c>
      <c r="AA1723" s="10">
        <v>9.8239064763999995</v>
      </c>
      <c r="AB1723" s="10">
        <v>7.1706048224999996</v>
      </c>
      <c r="AC1723" s="4">
        <v>1.5689379999999999</v>
      </c>
      <c r="AD1723" s="4">
        <v>1.8798537087825</v>
      </c>
      <c r="AE1723" s="4">
        <v>1.6541683119994</v>
      </c>
      <c r="AF1723" s="4">
        <v>5.8328990000000003</v>
      </c>
      <c r="AG1723" s="4">
        <v>7.3891518992028997</v>
      </c>
      <c r="AH1723" s="4">
        <v>5.8832886533064004</v>
      </c>
      <c r="AI1723" s="4">
        <v>0.96022300000000005</v>
      </c>
      <c r="AJ1723" s="4">
        <v>2.712968</v>
      </c>
    </row>
    <row r="1724" spans="1:36" x14ac:dyDescent="0.3">
      <c r="A1724" s="1" t="s">
        <v>48</v>
      </c>
      <c r="B1724" s="2">
        <v>4066743</v>
      </c>
      <c r="C1724" s="3" t="s">
        <v>2919</v>
      </c>
      <c r="D1724" s="4">
        <v>193454.86371666001</v>
      </c>
      <c r="E1724" s="3" t="s">
        <v>2945</v>
      </c>
      <c r="F1724" s="3" t="s">
        <v>2990</v>
      </c>
      <c r="G1724" s="3" t="s">
        <v>2990</v>
      </c>
      <c r="H1724" s="3" t="s">
        <v>3029</v>
      </c>
      <c r="I1724" s="3" t="s">
        <v>3030</v>
      </c>
      <c r="J1724" s="18">
        <v>-14.606017</v>
      </c>
      <c r="K1724" s="18">
        <v>-23.558833</v>
      </c>
      <c r="L1724" s="18">
        <v>-13.364826000000001</v>
      </c>
      <c r="M1724" s="18">
        <v>-6.0672920000000001</v>
      </c>
      <c r="N1724" s="4">
        <v>119.21</v>
      </c>
      <c r="O1724" s="4">
        <v>124.047867</v>
      </c>
      <c r="P1724" s="4">
        <v>3.395232</v>
      </c>
      <c r="Q1724" s="4">
        <v>40.754514999999998</v>
      </c>
      <c r="R1724" s="4">
        <v>83.694975999999997</v>
      </c>
      <c r="S1724" s="3" t="s">
        <v>3795</v>
      </c>
      <c r="T1724" s="4">
        <v>119.21</v>
      </c>
      <c r="U1724" s="4">
        <v>193454.86371666001</v>
      </c>
      <c r="V1724" s="10">
        <v>191148.86371599999</v>
      </c>
      <c r="W1724" s="4">
        <v>0</v>
      </c>
      <c r="X1724" s="19">
        <v>227.3</v>
      </c>
      <c r="Y1724" s="18">
        <v>117.9</v>
      </c>
      <c r="Z1724" s="4">
        <v>119.21</v>
      </c>
      <c r="AA1724" s="10">
        <v>26.417728531800002</v>
      </c>
      <c r="AB1724" s="10">
        <v>35.869352630500003</v>
      </c>
      <c r="AC1724" s="4">
        <v>7.8678270000000001</v>
      </c>
      <c r="AD1724" s="4">
        <v>6.227122233497</v>
      </c>
      <c r="AE1724" s="4">
        <v>7.4493403658163997</v>
      </c>
      <c r="AF1724" s="4">
        <v>40.754514999999998</v>
      </c>
      <c r="AG1724" s="4">
        <v>23.409604443547799</v>
      </c>
      <c r="AH1724" s="4">
        <v>34.844822943360498</v>
      </c>
      <c r="AI1724" s="4">
        <v>3.395232</v>
      </c>
      <c r="AJ1724" s="4">
        <v>15.387892000000001</v>
      </c>
    </row>
    <row r="1725" spans="1:36" x14ac:dyDescent="0.3">
      <c r="A1725" s="1" t="s">
        <v>90</v>
      </c>
      <c r="B1725" s="2">
        <v>5040682</v>
      </c>
      <c r="C1725" s="3" t="s">
        <v>2919</v>
      </c>
      <c r="D1725" s="4">
        <v>3972.2114078599998</v>
      </c>
      <c r="E1725" s="3" t="s">
        <v>2945</v>
      </c>
      <c r="F1725" s="3" t="s">
        <v>2990</v>
      </c>
      <c r="G1725" s="3" t="s">
        <v>2990</v>
      </c>
      <c r="H1725" s="3" t="s">
        <v>3029</v>
      </c>
      <c r="I1725" s="3" t="s">
        <v>3030</v>
      </c>
      <c r="J1725" s="18">
        <v>-30.129449999999999</v>
      </c>
      <c r="K1725" s="18">
        <v>-4.8479510000000001</v>
      </c>
      <c r="L1725" s="18">
        <v>7.1996029999999998</v>
      </c>
      <c r="M1725" s="18">
        <v>-1.8636360000000001</v>
      </c>
      <c r="N1725" s="4" t="s">
        <v>2924</v>
      </c>
      <c r="O1725" s="4">
        <v>63.313783000000001</v>
      </c>
      <c r="P1725" s="4">
        <v>4.2374879999999999</v>
      </c>
      <c r="Q1725" s="4">
        <v>28.491841999999998</v>
      </c>
      <c r="R1725" s="4">
        <v>50.558534999999999</v>
      </c>
      <c r="S1725" s="3" t="s">
        <v>3837</v>
      </c>
      <c r="T1725" s="4">
        <v>21.59</v>
      </c>
      <c r="U1725" s="4">
        <v>3972.2114078599998</v>
      </c>
      <c r="V1725" s="10">
        <v>4209.5984070000004</v>
      </c>
      <c r="W1725" s="4">
        <v>0</v>
      </c>
      <c r="X1725" s="18">
        <v>33.26</v>
      </c>
      <c r="Y1725" s="18">
        <v>18.59</v>
      </c>
      <c r="Z1725" s="4" t="s">
        <v>2924</v>
      </c>
      <c r="AA1725" s="10">
        <v>54.137412236700001</v>
      </c>
      <c r="AB1725" s="10">
        <v>84.421678266900003</v>
      </c>
      <c r="AC1725" s="4">
        <v>4.9531970000000003</v>
      </c>
      <c r="AD1725" s="4">
        <v>5.5765946237029</v>
      </c>
      <c r="AE1725" s="4">
        <v>5.8569543909122004</v>
      </c>
      <c r="AF1725" s="4">
        <v>28.491841999999998</v>
      </c>
      <c r="AG1725" s="4">
        <v>25.381962056074801</v>
      </c>
      <c r="AH1725" s="4">
        <v>34.656124988330198</v>
      </c>
      <c r="AI1725" s="4">
        <v>4.2374879999999999</v>
      </c>
      <c r="AJ1725" s="4">
        <v>8.4966550000000005</v>
      </c>
    </row>
    <row r="1726" spans="1:36" x14ac:dyDescent="0.3">
      <c r="A1726" s="1" t="s">
        <v>1720</v>
      </c>
      <c r="B1726" s="2">
        <v>4004214</v>
      </c>
      <c r="C1726" s="3" t="s">
        <v>2919</v>
      </c>
      <c r="D1726" s="4">
        <v>3246068.9468016</v>
      </c>
      <c r="E1726" s="3" t="s">
        <v>2945</v>
      </c>
      <c r="F1726" s="3" t="s">
        <v>2946</v>
      </c>
      <c r="G1726" s="3" t="s">
        <v>2947</v>
      </c>
      <c r="H1726" s="3" t="s">
        <v>2948</v>
      </c>
      <c r="I1726" s="3" t="s">
        <v>2949</v>
      </c>
      <c r="J1726" s="4">
        <v>16.557210999999999</v>
      </c>
      <c r="K1726" s="4">
        <v>0.305558</v>
      </c>
      <c r="L1726" s="4">
        <v>5.0807479999999998</v>
      </c>
      <c r="M1726" s="4">
        <v>-2.3855840000000001</v>
      </c>
      <c r="N1726" s="4">
        <v>36.383333</v>
      </c>
      <c r="O1726" s="4">
        <v>44.655825</v>
      </c>
      <c r="P1726" s="4">
        <v>11.283695</v>
      </c>
      <c r="Q1726" s="4">
        <v>23.548475</v>
      </c>
      <c r="R1726" s="4">
        <v>51.669279000000003</v>
      </c>
      <c r="S1726" s="3" t="s">
        <v>5463</v>
      </c>
      <c r="T1726" s="4">
        <v>436.6</v>
      </c>
      <c r="U1726" s="4">
        <v>3246068.9468016</v>
      </c>
      <c r="V1726" s="10">
        <v>3264477.9468009998</v>
      </c>
      <c r="W1726" s="4">
        <v>0.76042143838753995</v>
      </c>
      <c r="X1726" s="4">
        <v>468.35</v>
      </c>
      <c r="Y1726" s="5">
        <v>366.5</v>
      </c>
      <c r="Z1726" s="4">
        <v>36.383333</v>
      </c>
      <c r="AA1726" s="10">
        <v>33.0832765022</v>
      </c>
      <c r="AB1726" s="10">
        <v>33.461451503500001</v>
      </c>
      <c r="AC1726" s="4">
        <v>12.842669000000001</v>
      </c>
      <c r="AD1726" s="4">
        <v>11.3832587853086</v>
      </c>
      <c r="AE1726" s="4">
        <v>11.7150853976291</v>
      </c>
      <c r="AF1726" s="4">
        <v>23.548475</v>
      </c>
      <c r="AG1726" s="4">
        <v>21.1901118300534</v>
      </c>
      <c r="AH1726" s="4">
        <v>21.666368415764602</v>
      </c>
      <c r="AI1726" s="4">
        <v>11.283695</v>
      </c>
      <c r="AJ1726" s="4">
        <v>22.928263999999999</v>
      </c>
    </row>
    <row r="1727" spans="1:36" x14ac:dyDescent="0.3">
      <c r="A1727" s="1" t="s">
        <v>1721</v>
      </c>
      <c r="B1727" s="2">
        <v>4965910</v>
      </c>
      <c r="C1727" s="3" t="s">
        <v>2919</v>
      </c>
      <c r="D1727" s="4">
        <v>78753.914199000006</v>
      </c>
      <c r="E1727" s="3" t="s">
        <v>2945</v>
      </c>
      <c r="F1727" s="3" t="s">
        <v>2946</v>
      </c>
      <c r="G1727" s="3" t="s">
        <v>2947</v>
      </c>
      <c r="H1727" s="3" t="s">
        <v>2989</v>
      </c>
      <c r="I1727" s="3" t="s">
        <v>2949</v>
      </c>
      <c r="J1727" s="4">
        <v>488.14030100000002</v>
      </c>
      <c r="K1727" s="4">
        <v>151.55408199999999</v>
      </c>
      <c r="L1727" s="4">
        <v>-23.136990000000001</v>
      </c>
      <c r="M1727" s="4">
        <v>-10.881640000000001</v>
      </c>
      <c r="N1727" s="4" t="s">
        <v>2924</v>
      </c>
      <c r="O1727" s="4" t="s">
        <v>2924</v>
      </c>
      <c r="P1727" s="4">
        <v>19.557513</v>
      </c>
      <c r="Q1727" s="4" t="s">
        <v>2924</v>
      </c>
      <c r="R1727" s="4" t="s">
        <v>2924</v>
      </c>
      <c r="S1727" s="3" t="s">
        <v>5464</v>
      </c>
      <c r="T1727" s="4">
        <v>364.2</v>
      </c>
      <c r="U1727" s="4">
        <v>78753.914199000006</v>
      </c>
      <c r="V1727" s="10">
        <v>82977.524199000007</v>
      </c>
      <c r="W1727" s="4">
        <v>0</v>
      </c>
      <c r="X1727" s="4">
        <v>543</v>
      </c>
      <c r="Y1727" s="4">
        <v>43.874000000000002</v>
      </c>
      <c r="Z1727" s="4" t="s">
        <v>2924</v>
      </c>
      <c r="AA1727" s="10" t="s">
        <v>2924</v>
      </c>
      <c r="AB1727" s="10" t="s">
        <v>2924</v>
      </c>
      <c r="AC1727" s="4">
        <v>177.58965699999999</v>
      </c>
      <c r="AD1727" s="4">
        <v>176.5302708005795</v>
      </c>
      <c r="AE1727" s="4">
        <v>176.62152615130211</v>
      </c>
      <c r="AF1727" s="4" t="s">
        <v>2924</v>
      </c>
      <c r="AG1727" s="4" t="s">
        <v>2924</v>
      </c>
      <c r="AH1727" s="4" t="s">
        <v>2924</v>
      </c>
      <c r="AI1727" s="4">
        <v>19.557513</v>
      </c>
      <c r="AJ1727" s="4">
        <v>19.557513</v>
      </c>
    </row>
    <row r="1728" spans="1:36" x14ac:dyDescent="0.3">
      <c r="A1728" s="1" t="s">
        <v>1722</v>
      </c>
      <c r="B1728" s="2">
        <v>100614</v>
      </c>
      <c r="C1728" s="3" t="s">
        <v>2940</v>
      </c>
      <c r="D1728" s="4">
        <v>570.67349376000004</v>
      </c>
      <c r="E1728" s="3" t="s">
        <v>2930</v>
      </c>
      <c r="F1728" s="3" t="s">
        <v>2931</v>
      </c>
      <c r="G1728" s="3" t="s">
        <v>2931</v>
      </c>
      <c r="H1728" s="3" t="s">
        <v>2932</v>
      </c>
      <c r="I1728" s="3" t="s">
        <v>2933</v>
      </c>
      <c r="J1728" s="4">
        <v>21.608246999999999</v>
      </c>
      <c r="K1728" s="4">
        <v>-1.830892</v>
      </c>
      <c r="L1728" s="4">
        <v>-6.2321150000000003</v>
      </c>
      <c r="M1728" s="4">
        <v>-4.3464159999999996</v>
      </c>
      <c r="N1728" s="4">
        <v>10.134020618556701</v>
      </c>
      <c r="O1728" s="4">
        <v>8.0419959999999993</v>
      </c>
      <c r="P1728" s="4">
        <v>0.85527799999999998</v>
      </c>
      <c r="Q1728" s="4" t="s">
        <v>2934</v>
      </c>
      <c r="R1728" s="4" t="s">
        <v>2934</v>
      </c>
      <c r="S1728" s="3" t="s">
        <v>5465</v>
      </c>
      <c r="T1728" s="4">
        <v>29.49</v>
      </c>
      <c r="U1728" s="4">
        <v>570.67349376000004</v>
      </c>
      <c r="V1728" s="10" t="s">
        <v>2934</v>
      </c>
      <c r="W1728" s="4">
        <v>2.7127839945744299</v>
      </c>
      <c r="X1728" s="4">
        <v>33.865000000000002</v>
      </c>
      <c r="Y1728" s="4">
        <v>19.2</v>
      </c>
      <c r="Z1728" s="4">
        <v>10.144479</v>
      </c>
      <c r="AA1728" s="10">
        <v>10.287089685</v>
      </c>
      <c r="AB1728" s="10">
        <v>10.5321428571</v>
      </c>
      <c r="AC1728" s="4" t="s">
        <v>2934</v>
      </c>
      <c r="AD1728" s="4" t="s">
        <v>2934</v>
      </c>
      <c r="AE1728" s="4" t="s">
        <v>2934</v>
      </c>
      <c r="AF1728" s="4" t="s">
        <v>2934</v>
      </c>
      <c r="AG1728" s="4" t="s">
        <v>2934</v>
      </c>
      <c r="AH1728" s="4" t="s">
        <v>2934</v>
      </c>
      <c r="AI1728" s="4">
        <v>0.85527799999999998</v>
      </c>
      <c r="AJ1728" s="4">
        <v>1.118528</v>
      </c>
    </row>
    <row r="1729" spans="1:36" x14ac:dyDescent="0.3">
      <c r="A1729" s="1" t="s">
        <v>1723</v>
      </c>
      <c r="B1729" s="2">
        <v>103123</v>
      </c>
      <c r="C1729" s="3" t="s">
        <v>2935</v>
      </c>
      <c r="D1729" s="4">
        <v>17929.436639399999</v>
      </c>
      <c r="E1729" s="3" t="s">
        <v>2976</v>
      </c>
      <c r="F1729" s="3" t="s">
        <v>2977</v>
      </c>
      <c r="G1729" s="3" t="s">
        <v>3127</v>
      </c>
      <c r="H1729" s="3" t="s">
        <v>3150</v>
      </c>
      <c r="I1729" s="3" t="s">
        <v>2979</v>
      </c>
      <c r="J1729" s="4">
        <v>15.234375</v>
      </c>
      <c r="K1729" s="4">
        <v>-5.5767569999999997</v>
      </c>
      <c r="L1729" s="4">
        <v>-2.751363</v>
      </c>
      <c r="M1729" s="4">
        <v>-2.429716</v>
      </c>
      <c r="N1729" s="4">
        <v>34.627539503385997</v>
      </c>
      <c r="O1729" s="4">
        <v>15.982495999999999</v>
      </c>
      <c r="P1729" s="4">
        <v>3.014049</v>
      </c>
      <c r="Q1729" s="4">
        <v>18.265863</v>
      </c>
      <c r="R1729" s="4">
        <v>21.853231000000001</v>
      </c>
      <c r="S1729" s="3" t="s">
        <v>5466</v>
      </c>
      <c r="T1729" s="4">
        <v>153.4</v>
      </c>
      <c r="U1729" s="4">
        <v>17929.436639399999</v>
      </c>
      <c r="V1729" s="10">
        <v>22964.555638999998</v>
      </c>
      <c r="W1729" s="4">
        <v>3.9504563233376802</v>
      </c>
      <c r="X1729" s="4">
        <v>167.39</v>
      </c>
      <c r="Y1729" s="4">
        <v>121.51</v>
      </c>
      <c r="Z1729" s="4">
        <v>38.35</v>
      </c>
      <c r="AA1729" s="10">
        <v>38.204821677600002</v>
      </c>
      <c r="AB1729" s="10">
        <v>37.439380663800002</v>
      </c>
      <c r="AC1729" s="4">
        <v>10.517651000000001</v>
      </c>
      <c r="AD1729" s="4">
        <v>10.282078551764601</v>
      </c>
      <c r="AE1729" s="4">
        <v>10.4677928766551</v>
      </c>
      <c r="AF1729" s="4">
        <v>18.265863</v>
      </c>
      <c r="AG1729" s="4">
        <v>18.177288579162301</v>
      </c>
      <c r="AH1729" s="4">
        <v>18.368509227097</v>
      </c>
      <c r="AI1729" s="4">
        <v>3.014049</v>
      </c>
      <c r="AJ1729" s="4">
        <v>3.014049</v>
      </c>
    </row>
    <row r="1730" spans="1:36" x14ac:dyDescent="0.3">
      <c r="A1730" s="1" t="s">
        <v>1724</v>
      </c>
      <c r="B1730" s="2">
        <v>4092328</v>
      </c>
      <c r="C1730" s="3" t="s">
        <v>2919</v>
      </c>
      <c r="D1730" s="4">
        <v>1258.5313307599999</v>
      </c>
      <c r="E1730" s="3" t="s">
        <v>2930</v>
      </c>
      <c r="F1730" s="3" t="s">
        <v>2953</v>
      </c>
      <c r="G1730" s="3" t="s">
        <v>2954</v>
      </c>
      <c r="H1730" s="3" t="s">
        <v>2955</v>
      </c>
      <c r="I1730" s="3" t="s">
        <v>2971</v>
      </c>
      <c r="J1730" s="5">
        <v>-1.5407189999999999</v>
      </c>
      <c r="K1730" s="4">
        <v>-2.1865890000000001</v>
      </c>
      <c r="L1730" s="4">
        <v>-2.541757</v>
      </c>
      <c r="M1730" s="4">
        <v>-2.1152440000000001</v>
      </c>
      <c r="N1730" s="4">
        <v>8.7942330000000002</v>
      </c>
      <c r="O1730" s="4">
        <v>67.437185999999997</v>
      </c>
      <c r="P1730" s="4">
        <v>0.88862399999999997</v>
      </c>
      <c r="Q1730" s="4" t="s">
        <v>2934</v>
      </c>
      <c r="R1730" s="4">
        <v>34.471148999999997</v>
      </c>
      <c r="S1730" s="3" t="s">
        <v>5467</v>
      </c>
      <c r="T1730" s="4">
        <v>13.42</v>
      </c>
      <c r="U1730" s="4">
        <v>1258.5313307599999</v>
      </c>
      <c r="V1730" s="10">
        <v>2946.55933</v>
      </c>
      <c r="W1730" s="4">
        <v>11.3263785394933</v>
      </c>
      <c r="X1730" s="4">
        <v>16.364999999999998</v>
      </c>
      <c r="Y1730" s="5">
        <v>12.26</v>
      </c>
      <c r="Z1730" s="4">
        <v>8.7942330000000002</v>
      </c>
      <c r="AA1730" s="10">
        <v>8.3245456237000006</v>
      </c>
      <c r="AB1730" s="10">
        <v>7.7983357352000002</v>
      </c>
      <c r="AC1730" s="4">
        <v>10.105631000000001</v>
      </c>
      <c r="AD1730" s="4">
        <v>8.2952997719928998</v>
      </c>
      <c r="AE1730" s="4">
        <v>9.6250504394425995</v>
      </c>
      <c r="AF1730" s="4" t="s">
        <v>2934</v>
      </c>
      <c r="AG1730" s="4" t="s">
        <v>2934</v>
      </c>
      <c r="AH1730" s="4" t="s">
        <v>2934</v>
      </c>
      <c r="AI1730" s="4">
        <v>0.88862399999999997</v>
      </c>
      <c r="AJ1730" s="4">
        <v>0.88862399999999997</v>
      </c>
    </row>
    <row r="1731" spans="1:36" x14ac:dyDescent="0.3">
      <c r="A1731" s="1" t="s">
        <v>1725</v>
      </c>
      <c r="B1731" s="2">
        <v>4104374</v>
      </c>
      <c r="C1731" s="3" t="s">
        <v>2919</v>
      </c>
      <c r="D1731" s="4">
        <v>977.929304</v>
      </c>
      <c r="E1731" s="3" t="s">
        <v>3090</v>
      </c>
      <c r="F1731" s="3" t="s">
        <v>3090</v>
      </c>
      <c r="G1731" s="3" t="s">
        <v>3130</v>
      </c>
      <c r="H1731" s="3" t="s">
        <v>3130</v>
      </c>
      <c r="I1731" s="3" t="s">
        <v>3131</v>
      </c>
      <c r="J1731" s="4">
        <v>-18.955311999999999</v>
      </c>
      <c r="K1731" s="4">
        <v>-15.867896</v>
      </c>
      <c r="L1731" s="4">
        <v>-16.623535</v>
      </c>
      <c r="M1731" s="4">
        <v>-7.8256480000000002</v>
      </c>
      <c r="N1731" s="4">
        <v>23.813043</v>
      </c>
      <c r="O1731" s="4" t="s">
        <v>2924</v>
      </c>
      <c r="P1731" s="4">
        <v>2.2128399999999999</v>
      </c>
      <c r="Q1731" s="4">
        <v>16.172526000000001</v>
      </c>
      <c r="R1731" s="4">
        <v>20.126072000000001</v>
      </c>
      <c r="S1731" s="3" t="s">
        <v>5468</v>
      </c>
      <c r="T1731" s="4">
        <v>54.77</v>
      </c>
      <c r="U1731" s="4">
        <v>977.929304</v>
      </c>
      <c r="V1731" s="10">
        <v>1354.190304</v>
      </c>
      <c r="W1731" s="4">
        <v>2.4831111922585398</v>
      </c>
      <c r="X1731" s="4">
        <v>70.73</v>
      </c>
      <c r="Y1731" s="4">
        <v>45.42</v>
      </c>
      <c r="Z1731" s="4">
        <v>23.813043</v>
      </c>
      <c r="AA1731" s="10">
        <v>21.951903807600001</v>
      </c>
      <c r="AB1731" s="10">
        <v>23.207627118600001</v>
      </c>
      <c r="AC1731" s="4">
        <v>7.3849349999999996</v>
      </c>
      <c r="AD1731" s="4">
        <v>6.7205474143921</v>
      </c>
      <c r="AE1731" s="4">
        <v>7.1934154120905003</v>
      </c>
      <c r="AF1731" s="4">
        <v>16.172526000000001</v>
      </c>
      <c r="AG1731" s="4">
        <v>16.181705579753</v>
      </c>
      <c r="AH1731" s="4">
        <v>17.2119001148485</v>
      </c>
      <c r="AI1731" s="4">
        <v>2.2128399999999999</v>
      </c>
      <c r="AJ1731" s="4">
        <v>2.2128399999999999</v>
      </c>
    </row>
    <row r="1732" spans="1:36" x14ac:dyDescent="0.3">
      <c r="A1732" s="1" t="s">
        <v>1726</v>
      </c>
      <c r="B1732" s="2">
        <v>1022911</v>
      </c>
      <c r="C1732" s="3" t="s">
        <v>2919</v>
      </c>
      <c r="D1732" s="4">
        <v>526.47653100000002</v>
      </c>
      <c r="E1732" s="3" t="s">
        <v>2930</v>
      </c>
      <c r="F1732" s="3" t="s">
        <v>2931</v>
      </c>
      <c r="G1732" s="3" t="s">
        <v>2931</v>
      </c>
      <c r="H1732" s="3" t="s">
        <v>2932</v>
      </c>
      <c r="I1732" s="3" t="s">
        <v>2933</v>
      </c>
      <c r="J1732" s="4">
        <v>-11.191336</v>
      </c>
      <c r="K1732" s="4">
        <v>9.0909089999999999</v>
      </c>
      <c r="L1732" s="4">
        <v>-6.2857139999999996</v>
      </c>
      <c r="M1732" s="4">
        <v>-6.9943289999999996</v>
      </c>
      <c r="N1732" s="4">
        <v>10.6493506493506</v>
      </c>
      <c r="O1732" s="4">
        <v>3.547736</v>
      </c>
      <c r="P1732" s="4">
        <v>0.74365199999999998</v>
      </c>
      <c r="Q1732" s="4" t="s">
        <v>2934</v>
      </c>
      <c r="R1732" s="4" t="s">
        <v>2934</v>
      </c>
      <c r="S1732" s="3" t="s">
        <v>5469</v>
      </c>
      <c r="T1732" s="4">
        <v>24.6</v>
      </c>
      <c r="U1732" s="4">
        <v>526.47653100000002</v>
      </c>
      <c r="V1732" s="10" t="s">
        <v>2934</v>
      </c>
      <c r="W1732" s="4">
        <v>5.04065040650406</v>
      </c>
      <c r="X1732" s="4">
        <v>28.47</v>
      </c>
      <c r="Y1732" s="4">
        <v>20.54</v>
      </c>
      <c r="Z1732" s="4">
        <v>10.681718999999999</v>
      </c>
      <c r="AA1732" s="10">
        <v>9.1043671354000004</v>
      </c>
      <c r="AB1732" s="10">
        <v>11.4206128133</v>
      </c>
      <c r="AC1732" s="4" t="s">
        <v>2934</v>
      </c>
      <c r="AD1732" s="4" t="s">
        <v>2934</v>
      </c>
      <c r="AE1732" s="4" t="s">
        <v>2934</v>
      </c>
      <c r="AF1732" s="4" t="s">
        <v>2934</v>
      </c>
      <c r="AG1732" s="4" t="s">
        <v>2934</v>
      </c>
      <c r="AH1732" s="4" t="s">
        <v>2934</v>
      </c>
      <c r="AI1732" s="4">
        <v>0.74365199999999998</v>
      </c>
      <c r="AJ1732" s="4">
        <v>0.98787199999999997</v>
      </c>
    </row>
    <row r="1733" spans="1:36" x14ac:dyDescent="0.3">
      <c r="A1733" s="1" t="s">
        <v>1727</v>
      </c>
      <c r="B1733" s="2">
        <v>1021746</v>
      </c>
      <c r="C1733" s="3" t="s">
        <v>2919</v>
      </c>
      <c r="D1733" s="4">
        <v>625.32506190000004</v>
      </c>
      <c r="E1733" s="3" t="s">
        <v>2930</v>
      </c>
      <c r="F1733" s="3" t="s">
        <v>2931</v>
      </c>
      <c r="G1733" s="3" t="s">
        <v>2931</v>
      </c>
      <c r="H1733" s="3" t="s">
        <v>2932</v>
      </c>
      <c r="I1733" s="3" t="s">
        <v>2933</v>
      </c>
      <c r="J1733" s="4">
        <v>11.152142</v>
      </c>
      <c r="K1733" s="4">
        <v>4.2243769999999996</v>
      </c>
      <c r="L1733" s="4">
        <v>-6.3763610000000002</v>
      </c>
      <c r="M1733" s="4">
        <v>-7.1847060000000003</v>
      </c>
      <c r="N1733" s="4" t="s">
        <v>2924</v>
      </c>
      <c r="O1733" s="4">
        <v>13.295052999999999</v>
      </c>
      <c r="P1733" s="4">
        <v>1.11222</v>
      </c>
      <c r="Q1733" s="4" t="s">
        <v>2934</v>
      </c>
      <c r="R1733" s="4" t="s">
        <v>2934</v>
      </c>
      <c r="S1733" s="3" t="s">
        <v>5470</v>
      </c>
      <c r="T1733" s="4">
        <v>30.1</v>
      </c>
      <c r="U1733" s="4">
        <v>625.32506190000004</v>
      </c>
      <c r="V1733" s="10" t="s">
        <v>2934</v>
      </c>
      <c r="W1733" s="4">
        <v>3.2225913621262499</v>
      </c>
      <c r="X1733" s="4">
        <v>34.56</v>
      </c>
      <c r="Y1733" s="4">
        <v>19.43</v>
      </c>
      <c r="Z1733" s="4" t="s">
        <v>2924</v>
      </c>
      <c r="AA1733" s="10">
        <v>10.0333333333</v>
      </c>
      <c r="AB1733" s="10">
        <v>12.996545768500001</v>
      </c>
      <c r="AC1733" s="4" t="s">
        <v>2934</v>
      </c>
      <c r="AD1733" s="4" t="s">
        <v>2934</v>
      </c>
      <c r="AE1733" s="4" t="s">
        <v>2934</v>
      </c>
      <c r="AF1733" s="4" t="s">
        <v>2934</v>
      </c>
      <c r="AG1733" s="4" t="s">
        <v>2934</v>
      </c>
      <c r="AH1733" s="4" t="s">
        <v>2934</v>
      </c>
      <c r="AI1733" s="4">
        <v>1.11222</v>
      </c>
      <c r="AJ1733" s="4">
        <v>1.341953</v>
      </c>
    </row>
    <row r="1734" spans="1:36" x14ac:dyDescent="0.3">
      <c r="A1734" s="1" t="s">
        <v>1728</v>
      </c>
      <c r="B1734" s="2">
        <v>4988965</v>
      </c>
      <c r="C1734" s="3" t="s">
        <v>2935</v>
      </c>
      <c r="D1734" s="4">
        <v>766.89013567999996</v>
      </c>
      <c r="E1734" s="3" t="s">
        <v>2936</v>
      </c>
      <c r="F1734" s="3" t="s">
        <v>2937</v>
      </c>
      <c r="G1734" s="3" t="s">
        <v>3044</v>
      </c>
      <c r="H1734" s="3" t="s">
        <v>3099</v>
      </c>
      <c r="I1734" s="3" t="s">
        <v>3582</v>
      </c>
      <c r="J1734" s="4">
        <v>55.437050999999997</v>
      </c>
      <c r="K1734" s="4">
        <v>9.0081299999999995</v>
      </c>
      <c r="L1734" s="4">
        <v>0.31423000000000001</v>
      </c>
      <c r="M1734" s="4">
        <v>-6.1064429999999996</v>
      </c>
      <c r="N1734" s="4">
        <v>11.138063000000001</v>
      </c>
      <c r="O1734" s="4">
        <v>40.630302999999998</v>
      </c>
      <c r="P1734" s="4">
        <v>1.940545</v>
      </c>
      <c r="Q1734" s="4">
        <v>7.3227770000000003</v>
      </c>
      <c r="R1734" s="4">
        <v>97.923781000000005</v>
      </c>
      <c r="S1734" s="3" t="s">
        <v>5471</v>
      </c>
      <c r="T1734" s="4">
        <v>67.040000000000006</v>
      </c>
      <c r="U1734" s="4">
        <v>766.89013567999996</v>
      </c>
      <c r="V1734" s="10">
        <v>791.88513499999999</v>
      </c>
      <c r="W1734" s="4">
        <v>1.1336515513126499</v>
      </c>
      <c r="X1734" s="4">
        <v>78.25</v>
      </c>
      <c r="Y1734" s="4">
        <v>38.330199999999998</v>
      </c>
      <c r="Z1734" s="4">
        <v>11.138063000000001</v>
      </c>
      <c r="AA1734" s="10">
        <v>11.459829059800001</v>
      </c>
      <c r="AB1734" s="10">
        <v>11.618717504299999</v>
      </c>
      <c r="AC1734" s="4">
        <v>0.59458</v>
      </c>
      <c r="AD1734" s="4">
        <v>0.58252547815209998</v>
      </c>
      <c r="AE1734" s="4">
        <v>0.59724348367150004</v>
      </c>
      <c r="AF1734" s="4">
        <v>7.3227770000000003</v>
      </c>
      <c r="AG1734" s="4">
        <v>7.4460285378466997</v>
      </c>
      <c r="AH1734" s="4">
        <v>7.5778481818182</v>
      </c>
      <c r="AI1734" s="4">
        <v>1.940545</v>
      </c>
      <c r="AJ1734" s="4">
        <v>2.043965</v>
      </c>
    </row>
    <row r="1735" spans="1:36" x14ac:dyDescent="0.3">
      <c r="A1735" s="1" t="s">
        <v>1729</v>
      </c>
      <c r="B1735" s="2">
        <v>4217540</v>
      </c>
      <c r="C1735" s="3" t="s">
        <v>2919</v>
      </c>
      <c r="D1735" s="4">
        <v>1548.61626148</v>
      </c>
      <c r="E1735" s="3" t="s">
        <v>2936</v>
      </c>
      <c r="F1735" s="3" t="s">
        <v>2966</v>
      </c>
      <c r="G1735" s="3" t="s">
        <v>2967</v>
      </c>
      <c r="H1735" s="3" t="s">
        <v>2987</v>
      </c>
      <c r="I1735" s="3" t="s">
        <v>3506</v>
      </c>
      <c r="J1735" s="4">
        <v>-20.035713999999999</v>
      </c>
      <c r="K1735" s="4">
        <v>-4.7031280000000004</v>
      </c>
      <c r="L1735" s="4">
        <v>-4.5202559999999998</v>
      </c>
      <c r="M1735" s="4">
        <v>-10.832338</v>
      </c>
      <c r="N1735" s="4" t="s">
        <v>2934</v>
      </c>
      <c r="O1735" s="4" t="s">
        <v>2934</v>
      </c>
      <c r="P1735" s="4" t="s">
        <v>2934</v>
      </c>
      <c r="Q1735" s="4" t="s">
        <v>2934</v>
      </c>
      <c r="R1735" s="4" t="s">
        <v>2934</v>
      </c>
      <c r="S1735" s="3" t="s">
        <v>5472</v>
      </c>
      <c r="T1735" s="4">
        <v>22.39</v>
      </c>
      <c r="U1735" s="4">
        <v>1548.61626148</v>
      </c>
      <c r="V1735" s="10">
        <v>3240.3162609999999</v>
      </c>
      <c r="W1735" s="4">
        <v>3.34970969182671</v>
      </c>
      <c r="X1735" s="4">
        <v>31.73</v>
      </c>
      <c r="Y1735" s="4">
        <v>20.89</v>
      </c>
      <c r="Z1735" s="4" t="s">
        <v>2934</v>
      </c>
      <c r="AA1735" s="10">
        <v>9.5074309978000002</v>
      </c>
      <c r="AB1735" s="10">
        <v>10.4994138335</v>
      </c>
      <c r="AC1735" s="4" t="s">
        <v>2934</v>
      </c>
      <c r="AD1735" s="4">
        <v>0.84920809010849996</v>
      </c>
      <c r="AE1735" s="4">
        <v>0.87365964598669998</v>
      </c>
      <c r="AF1735" s="4" t="s">
        <v>2934</v>
      </c>
      <c r="AG1735" s="4">
        <v>7.9812907763511003</v>
      </c>
      <c r="AH1735" s="4">
        <v>8.1714945087367994</v>
      </c>
      <c r="AI1735" s="4" t="s">
        <v>2934</v>
      </c>
      <c r="AJ1735" s="4" t="s">
        <v>2934</v>
      </c>
    </row>
    <row r="1736" spans="1:36" x14ac:dyDescent="0.3">
      <c r="A1736" s="1" t="s">
        <v>1730</v>
      </c>
      <c r="B1736" s="2">
        <v>4221373</v>
      </c>
      <c r="C1736" s="3" t="s">
        <v>2919</v>
      </c>
      <c r="D1736" s="4">
        <v>4193.1116500500002</v>
      </c>
      <c r="E1736" s="3" t="s">
        <v>3102</v>
      </c>
      <c r="F1736" s="3" t="s">
        <v>3142</v>
      </c>
      <c r="G1736" s="3" t="s">
        <v>3476</v>
      </c>
      <c r="H1736" s="3" t="s">
        <v>3476</v>
      </c>
      <c r="I1736" s="3" t="s">
        <v>3135</v>
      </c>
      <c r="J1736" s="4">
        <v>35.908838000000003</v>
      </c>
      <c r="K1736" s="4">
        <v>-12.176724</v>
      </c>
      <c r="L1736" s="4">
        <v>-6.3218389999999998</v>
      </c>
      <c r="M1736" s="4">
        <v>0.20491799999999999</v>
      </c>
      <c r="N1736" s="4">
        <v>26.518438</v>
      </c>
      <c r="O1736" s="4">
        <v>6.6858079999999998</v>
      </c>
      <c r="P1736" s="4">
        <v>1.101699</v>
      </c>
      <c r="Q1736" s="4">
        <v>4.3263530000000001</v>
      </c>
      <c r="R1736" s="4">
        <v>11.149763999999999</v>
      </c>
      <c r="S1736" s="3" t="s">
        <v>5473</v>
      </c>
      <c r="T1736" s="4">
        <v>24.45</v>
      </c>
      <c r="U1736" s="4">
        <v>4193.1116500500002</v>
      </c>
      <c r="V1736" s="10">
        <v>10673.111650000001</v>
      </c>
      <c r="W1736" s="4">
        <v>0</v>
      </c>
      <c r="X1736" s="4">
        <v>28.751999999999999</v>
      </c>
      <c r="Y1736" s="4">
        <v>15.55</v>
      </c>
      <c r="Z1736" s="4">
        <v>26.518438</v>
      </c>
      <c r="AA1736" s="10">
        <v>7.9254457049999996</v>
      </c>
      <c r="AB1736" s="10">
        <v>12.0132071578</v>
      </c>
      <c r="AC1736" s="4">
        <v>1.824152</v>
      </c>
      <c r="AD1736" s="4">
        <v>1.7945786418656999</v>
      </c>
      <c r="AE1736" s="4">
        <v>1.8264959703304999</v>
      </c>
      <c r="AF1736" s="4">
        <v>4.3263530000000001</v>
      </c>
      <c r="AG1736" s="4">
        <v>4.1140244906976999</v>
      </c>
      <c r="AH1736" s="4">
        <v>4.2643256750473002</v>
      </c>
      <c r="AI1736" s="4">
        <v>1.101699</v>
      </c>
      <c r="AJ1736" s="4" t="s">
        <v>2924</v>
      </c>
    </row>
    <row r="1737" spans="1:36" x14ac:dyDescent="0.3">
      <c r="A1737" s="1" t="s">
        <v>1731</v>
      </c>
      <c r="B1737" s="2">
        <v>4387562</v>
      </c>
      <c r="C1737" s="3" t="s">
        <v>2956</v>
      </c>
      <c r="D1737" s="4">
        <v>1337.2105383000001</v>
      </c>
      <c r="E1737" s="3" t="s">
        <v>2920</v>
      </c>
      <c r="F1737" s="3" t="s">
        <v>2921</v>
      </c>
      <c r="G1737" s="3" t="s">
        <v>2941</v>
      </c>
      <c r="H1737" s="3" t="s">
        <v>2941</v>
      </c>
      <c r="I1737" s="3" t="s">
        <v>2942</v>
      </c>
      <c r="J1737" s="4">
        <v>2.2471909999999999</v>
      </c>
      <c r="K1737" s="4">
        <v>48.450245000000002</v>
      </c>
      <c r="L1737" s="4">
        <v>0.44150099999999998</v>
      </c>
      <c r="M1737" s="4">
        <v>-0.65502199999999999</v>
      </c>
      <c r="N1737" s="4">
        <v>18.091450999999999</v>
      </c>
      <c r="O1737" s="4">
        <v>22.864322000000001</v>
      </c>
      <c r="P1737" s="4">
        <v>7.3863640000000004</v>
      </c>
      <c r="Q1737" s="4">
        <v>18.774757000000001</v>
      </c>
      <c r="R1737" s="4">
        <v>26.682614999999998</v>
      </c>
      <c r="S1737" s="3" t="s">
        <v>5474</v>
      </c>
      <c r="T1737" s="5">
        <v>9.1</v>
      </c>
      <c r="U1737" s="4">
        <v>1337.2105383000001</v>
      </c>
      <c r="V1737" s="10">
        <v>1267.4275379999999</v>
      </c>
      <c r="W1737" s="4">
        <v>0</v>
      </c>
      <c r="X1737" s="4">
        <v>10.14</v>
      </c>
      <c r="Y1737" s="4">
        <v>5.47</v>
      </c>
      <c r="Z1737" s="4">
        <v>17.533719000000001</v>
      </c>
      <c r="AA1737" s="10">
        <v>31.111111111100001</v>
      </c>
      <c r="AB1737" s="10">
        <v>30.082644628000001</v>
      </c>
      <c r="AC1737" s="4">
        <v>3.6972369999999999</v>
      </c>
      <c r="AD1737" s="4">
        <v>3.4715795946551999</v>
      </c>
      <c r="AE1737" s="4">
        <v>3.6697184390514002</v>
      </c>
      <c r="AF1737" s="4">
        <v>18.774757000000001</v>
      </c>
      <c r="AG1737" s="4">
        <v>16.090905649214701</v>
      </c>
      <c r="AH1737" s="4">
        <v>16.8093837931034</v>
      </c>
      <c r="AI1737" s="4">
        <v>7.3863640000000004</v>
      </c>
      <c r="AJ1737" s="4">
        <v>8.8954059999999995</v>
      </c>
    </row>
    <row r="1738" spans="1:36" x14ac:dyDescent="0.3">
      <c r="A1738" s="1" t="s">
        <v>1732</v>
      </c>
      <c r="B1738" s="2">
        <v>18141529</v>
      </c>
      <c r="C1738" s="3" t="s">
        <v>2919</v>
      </c>
      <c r="D1738" s="4">
        <v>525.05490039999995</v>
      </c>
      <c r="E1738" s="3" t="s">
        <v>2920</v>
      </c>
      <c r="F1738" s="3" t="s">
        <v>2921</v>
      </c>
      <c r="G1738" s="3" t="s">
        <v>3109</v>
      </c>
      <c r="H1738" s="3" t="s">
        <v>3109</v>
      </c>
      <c r="I1738" s="3" t="s">
        <v>3048</v>
      </c>
      <c r="J1738" s="4">
        <v>98.888889000000006</v>
      </c>
      <c r="K1738" s="4">
        <v>19.932998000000001</v>
      </c>
      <c r="L1738" s="4">
        <v>-4.7872339999999998</v>
      </c>
      <c r="M1738" s="4">
        <v>0</v>
      </c>
      <c r="N1738" s="4" t="s">
        <v>2924</v>
      </c>
      <c r="O1738" s="4" t="s">
        <v>2924</v>
      </c>
      <c r="P1738" s="4">
        <v>2.227754</v>
      </c>
      <c r="Q1738" s="4" t="s">
        <v>2934</v>
      </c>
      <c r="R1738" s="4" t="s">
        <v>2924</v>
      </c>
      <c r="S1738" s="3" t="s">
        <v>5475</v>
      </c>
      <c r="T1738" s="4">
        <v>7.16</v>
      </c>
      <c r="U1738" s="4">
        <v>525.05490039999995</v>
      </c>
      <c r="V1738" s="10">
        <v>254.08189999999999</v>
      </c>
      <c r="W1738" s="4">
        <v>0</v>
      </c>
      <c r="X1738" s="5">
        <v>12.22</v>
      </c>
      <c r="Y1738" s="4">
        <v>3.4565999999999999</v>
      </c>
      <c r="Z1738" s="4" t="s">
        <v>2924</v>
      </c>
      <c r="AA1738" s="10" t="s">
        <v>2924</v>
      </c>
      <c r="AB1738" s="10" t="s">
        <v>2924</v>
      </c>
      <c r="AC1738" s="4" t="s">
        <v>2934</v>
      </c>
      <c r="AD1738" s="4" t="s">
        <v>2934</v>
      </c>
      <c r="AE1738" s="4" t="s">
        <v>2934</v>
      </c>
      <c r="AF1738" s="4" t="s">
        <v>2934</v>
      </c>
      <c r="AG1738" s="4" t="s">
        <v>2924</v>
      </c>
      <c r="AH1738" s="4" t="s">
        <v>2924</v>
      </c>
      <c r="AI1738" s="4">
        <v>2.227754</v>
      </c>
      <c r="AJ1738" s="4">
        <v>2.4115859999999998</v>
      </c>
    </row>
    <row r="1739" spans="1:36" x14ac:dyDescent="0.3">
      <c r="A1739" s="1" t="s">
        <v>1733</v>
      </c>
      <c r="B1739" s="2">
        <v>4985914</v>
      </c>
      <c r="C1739" s="3" t="s">
        <v>2935</v>
      </c>
      <c r="D1739" s="4">
        <v>2411.4250063999998</v>
      </c>
      <c r="E1739" s="3" t="s">
        <v>3031</v>
      </c>
      <c r="F1739" s="3" t="s">
        <v>3031</v>
      </c>
      <c r="G1739" s="3" t="s">
        <v>3032</v>
      </c>
      <c r="H1739" s="3" t="s">
        <v>3068</v>
      </c>
      <c r="I1739" s="3" t="s">
        <v>3411</v>
      </c>
      <c r="J1739" s="4">
        <v>8.8997700000000002</v>
      </c>
      <c r="K1739" s="4">
        <v>3.518138</v>
      </c>
      <c r="L1739" s="4">
        <v>-5.3566960000000003</v>
      </c>
      <c r="M1739" s="4">
        <v>-4.4115789999999997</v>
      </c>
      <c r="N1739" s="4">
        <v>16.055202000000001</v>
      </c>
      <c r="O1739" s="4">
        <v>13.756595000000001</v>
      </c>
      <c r="P1739" s="4">
        <v>1.413484</v>
      </c>
      <c r="Q1739" s="4">
        <v>7.8125790000000004</v>
      </c>
      <c r="R1739" s="4">
        <v>13.976845000000001</v>
      </c>
      <c r="S1739" s="3" t="s">
        <v>5476</v>
      </c>
      <c r="T1739" s="4">
        <v>75.62</v>
      </c>
      <c r="U1739" s="4">
        <v>2411.4250063999998</v>
      </c>
      <c r="V1739" s="10">
        <v>3108.6250060000002</v>
      </c>
      <c r="W1739" s="4">
        <v>0.58185665167945</v>
      </c>
      <c r="X1739" s="4">
        <v>90.295000000000002</v>
      </c>
      <c r="Y1739" s="4">
        <v>64.790000000000006</v>
      </c>
      <c r="Z1739" s="4">
        <v>16.055202000000001</v>
      </c>
      <c r="AA1739" s="10">
        <v>11.501140684399999</v>
      </c>
      <c r="AB1739" s="10">
        <v>12.4991735537</v>
      </c>
      <c r="AC1739" s="4">
        <v>1.4629509999999999</v>
      </c>
      <c r="AD1739" s="4">
        <v>1.4145223334015999</v>
      </c>
      <c r="AE1739" s="4">
        <v>1.4632610821623999</v>
      </c>
      <c r="AF1739" s="4">
        <v>7.8125790000000004</v>
      </c>
      <c r="AG1739" s="4">
        <v>7.3640838237589996</v>
      </c>
      <c r="AH1739" s="4">
        <v>7.7074939713630002</v>
      </c>
      <c r="AI1739" s="4">
        <v>1.413484</v>
      </c>
      <c r="AJ1739" s="4">
        <v>4.233568</v>
      </c>
    </row>
    <row r="1740" spans="1:36" x14ac:dyDescent="0.3">
      <c r="A1740" s="1" t="s">
        <v>1734</v>
      </c>
      <c r="B1740" s="2">
        <v>28655444</v>
      </c>
      <c r="C1740" s="3" t="s">
        <v>2919</v>
      </c>
      <c r="D1740" s="4">
        <v>614.14537545999997</v>
      </c>
      <c r="E1740" s="3" t="s">
        <v>2920</v>
      </c>
      <c r="F1740" s="3" t="s">
        <v>2921</v>
      </c>
      <c r="G1740" s="3" t="s">
        <v>2941</v>
      </c>
      <c r="H1740" s="3" t="s">
        <v>2941</v>
      </c>
      <c r="I1740" s="3" t="s">
        <v>2942</v>
      </c>
      <c r="J1740" s="4">
        <v>52.533993000000002</v>
      </c>
      <c r="K1740" s="5">
        <v>5.3800169999999996</v>
      </c>
      <c r="L1740" s="4">
        <v>-2.0634920000000001</v>
      </c>
      <c r="M1740" s="4">
        <v>3.697479</v>
      </c>
      <c r="N1740" s="4" t="s">
        <v>2924</v>
      </c>
      <c r="O1740" s="4" t="s">
        <v>2924</v>
      </c>
      <c r="P1740" s="4">
        <v>2.591348</v>
      </c>
      <c r="Q1740" s="4" t="s">
        <v>2934</v>
      </c>
      <c r="R1740" s="4" t="s">
        <v>2924</v>
      </c>
      <c r="S1740" s="3" t="s">
        <v>5477</v>
      </c>
      <c r="T1740" s="4">
        <v>12.34</v>
      </c>
      <c r="U1740" s="4">
        <v>614.14537545999997</v>
      </c>
      <c r="V1740" s="10">
        <v>350.54237499999999</v>
      </c>
      <c r="W1740" s="4">
        <v>0</v>
      </c>
      <c r="X1740" s="4">
        <v>16.905000000000001</v>
      </c>
      <c r="Y1740" s="5">
        <v>7.37</v>
      </c>
      <c r="Z1740" s="4" t="s">
        <v>2924</v>
      </c>
      <c r="AA1740" s="10" t="s">
        <v>2924</v>
      </c>
      <c r="AB1740" s="10" t="s">
        <v>2924</v>
      </c>
      <c r="AC1740" s="4" t="s">
        <v>2934</v>
      </c>
      <c r="AD1740" s="4" t="s">
        <v>2934</v>
      </c>
      <c r="AE1740" s="4" t="s">
        <v>2934</v>
      </c>
      <c r="AF1740" s="4" t="s">
        <v>2934</v>
      </c>
      <c r="AG1740" s="4" t="s">
        <v>2924</v>
      </c>
      <c r="AH1740" s="4" t="s">
        <v>2924</v>
      </c>
      <c r="AI1740" s="4">
        <v>2.591348</v>
      </c>
      <c r="AJ1740" s="4">
        <v>2.591348</v>
      </c>
    </row>
    <row r="1741" spans="1:36" x14ac:dyDescent="0.3">
      <c r="A1741" s="1" t="s">
        <v>1735</v>
      </c>
      <c r="B1741" s="2">
        <v>25812711</v>
      </c>
      <c r="C1741" s="3" t="s">
        <v>2935</v>
      </c>
      <c r="D1741" s="4">
        <v>7196.6503251599997</v>
      </c>
      <c r="E1741" s="3" t="s">
        <v>2925</v>
      </c>
      <c r="F1741" s="3" t="s">
        <v>2926</v>
      </c>
      <c r="G1741" s="3" t="s">
        <v>3081</v>
      </c>
      <c r="H1741" s="3" t="s">
        <v>3081</v>
      </c>
      <c r="I1741" s="3" t="s">
        <v>3400</v>
      </c>
      <c r="J1741" s="4">
        <v>18.839103999999999</v>
      </c>
      <c r="K1741" s="4">
        <v>41.798299</v>
      </c>
      <c r="L1741" s="4">
        <v>31.864407</v>
      </c>
      <c r="M1741" s="4">
        <v>-3.0730900000000001</v>
      </c>
      <c r="N1741" s="4">
        <v>18.942315000000001</v>
      </c>
      <c r="O1741" s="4" t="s">
        <v>2934</v>
      </c>
      <c r="P1741" s="5">
        <v>5.3033080000000004</v>
      </c>
      <c r="Q1741" s="4">
        <v>12.768601</v>
      </c>
      <c r="R1741" s="4" t="s">
        <v>2934</v>
      </c>
      <c r="S1741" s="3" t="s">
        <v>5478</v>
      </c>
      <c r="T1741" s="4">
        <v>23.34</v>
      </c>
      <c r="U1741" s="4">
        <v>7196.6503251599997</v>
      </c>
      <c r="V1741" s="10">
        <v>6693.7560350000003</v>
      </c>
      <c r="W1741" s="4">
        <v>2.05826906598115</v>
      </c>
      <c r="X1741" s="4">
        <v>25.5</v>
      </c>
      <c r="Y1741" s="4">
        <v>12.51</v>
      </c>
      <c r="Z1741" s="4">
        <v>18.942315000000001</v>
      </c>
      <c r="AA1741" s="10">
        <v>16.968541166306998</v>
      </c>
      <c r="AB1741" s="10">
        <v>19.231691674689401</v>
      </c>
      <c r="AC1741" s="4">
        <v>2.675592</v>
      </c>
      <c r="AD1741" s="4">
        <v>2.4741148024031001</v>
      </c>
      <c r="AE1741" s="4">
        <v>2.8305284781464999</v>
      </c>
      <c r="AF1741" s="4">
        <v>12.768601</v>
      </c>
      <c r="AG1741" s="4">
        <v>10.2702773182016</v>
      </c>
      <c r="AH1741" s="4">
        <v>12.2371750476425</v>
      </c>
      <c r="AI1741" s="5">
        <v>5.3033080000000004</v>
      </c>
      <c r="AJ1741" s="5">
        <v>5.3214079999999999</v>
      </c>
    </row>
    <row r="1742" spans="1:36" x14ac:dyDescent="0.3">
      <c r="A1742" s="1" t="s">
        <v>1736</v>
      </c>
      <c r="B1742" s="2">
        <v>4570533</v>
      </c>
      <c r="C1742" s="3" t="s">
        <v>2935</v>
      </c>
      <c r="D1742" s="4">
        <v>3698.7591816600002</v>
      </c>
      <c r="E1742" s="3" t="s">
        <v>2945</v>
      </c>
      <c r="F1742" s="3" t="s">
        <v>3021</v>
      </c>
      <c r="G1742" s="3" t="s">
        <v>3027</v>
      </c>
      <c r="H1742" s="3" t="s">
        <v>3028</v>
      </c>
      <c r="I1742" s="3" t="s">
        <v>3181</v>
      </c>
      <c r="J1742" s="4">
        <v>72.350673999999998</v>
      </c>
      <c r="K1742" s="4">
        <v>67.509362999999993</v>
      </c>
      <c r="L1742" s="4">
        <v>11.325450999999999</v>
      </c>
      <c r="M1742" s="4">
        <v>-0.77648399999999995</v>
      </c>
      <c r="N1742" s="4" t="s">
        <v>2924</v>
      </c>
      <c r="O1742" s="4">
        <v>64.121864000000002</v>
      </c>
      <c r="P1742" s="4">
        <v>2.4346760000000001</v>
      </c>
      <c r="Q1742" s="4">
        <v>23.905508000000001</v>
      </c>
      <c r="R1742" s="4">
        <v>28.006518</v>
      </c>
      <c r="S1742" s="3" t="s">
        <v>5479</v>
      </c>
      <c r="T1742" s="4">
        <v>17.89</v>
      </c>
      <c r="U1742" s="4">
        <v>3698.7591816600002</v>
      </c>
      <c r="V1742" s="10">
        <v>4336.4591810000002</v>
      </c>
      <c r="W1742" s="4">
        <v>0</v>
      </c>
      <c r="X1742" s="4">
        <v>18.809999999999999</v>
      </c>
      <c r="Y1742" s="5">
        <v>9.11</v>
      </c>
      <c r="Z1742" s="4" t="s">
        <v>2924</v>
      </c>
      <c r="AA1742" s="10">
        <v>38.0638297872</v>
      </c>
      <c r="AB1742" s="10">
        <v>45.8083679008</v>
      </c>
      <c r="AC1742" s="4">
        <v>5.1815740000000003</v>
      </c>
      <c r="AD1742" s="4">
        <v>4.8975101023037997</v>
      </c>
      <c r="AE1742" s="4">
        <v>5.0925918971937003</v>
      </c>
      <c r="AF1742" s="4">
        <v>23.905508000000001</v>
      </c>
      <c r="AG1742" s="4">
        <v>20.163294140895601</v>
      </c>
      <c r="AH1742" s="4">
        <v>21.717356405180499</v>
      </c>
      <c r="AI1742" s="4">
        <v>2.4346760000000001</v>
      </c>
      <c r="AJ1742" s="4" t="s">
        <v>2924</v>
      </c>
    </row>
    <row r="1743" spans="1:36" x14ac:dyDescent="0.3">
      <c r="A1743" s="1" t="s">
        <v>1737</v>
      </c>
      <c r="B1743" s="2">
        <v>13373011</v>
      </c>
      <c r="C1743" s="3" t="s">
        <v>2940</v>
      </c>
      <c r="D1743" s="4">
        <v>1992.67019882</v>
      </c>
      <c r="E1743" s="3" t="s">
        <v>2920</v>
      </c>
      <c r="F1743" s="3" t="s">
        <v>2921</v>
      </c>
      <c r="G1743" s="3" t="s">
        <v>2941</v>
      </c>
      <c r="H1743" s="3" t="s">
        <v>2941</v>
      </c>
      <c r="I1743" s="3" t="s">
        <v>3048</v>
      </c>
      <c r="J1743" s="4">
        <v>38.366667</v>
      </c>
      <c r="K1743" s="4">
        <v>6.5451750000000004</v>
      </c>
      <c r="L1743" s="4">
        <v>-4.9897</v>
      </c>
      <c r="M1743" s="4">
        <v>-2.1913290000000001</v>
      </c>
      <c r="N1743" s="4" t="s">
        <v>2924</v>
      </c>
      <c r="O1743" s="4" t="s">
        <v>2924</v>
      </c>
      <c r="P1743" s="4">
        <v>8.581766</v>
      </c>
      <c r="Q1743" s="4" t="s">
        <v>2924</v>
      </c>
      <c r="R1743" s="4" t="s">
        <v>2924</v>
      </c>
      <c r="S1743" s="3" t="s">
        <v>5480</v>
      </c>
      <c r="T1743" s="4">
        <v>41.51</v>
      </c>
      <c r="U1743" s="4">
        <v>1992.67019882</v>
      </c>
      <c r="V1743" s="10">
        <v>2025.8771979999999</v>
      </c>
      <c r="W1743" s="4">
        <v>0</v>
      </c>
      <c r="X1743" s="4">
        <v>48.89</v>
      </c>
      <c r="Y1743" s="4">
        <v>23.14</v>
      </c>
      <c r="Z1743" s="4" t="s">
        <v>2924</v>
      </c>
      <c r="AA1743" s="10" t="s">
        <v>2924</v>
      </c>
      <c r="AB1743" s="10" t="s">
        <v>2924</v>
      </c>
      <c r="AC1743" s="4">
        <v>6.5983470000000004</v>
      </c>
      <c r="AD1743" s="4">
        <v>5.0239163777201998</v>
      </c>
      <c r="AE1743" s="4">
        <v>6.0862141297171997</v>
      </c>
      <c r="AF1743" s="4" t="s">
        <v>2924</v>
      </c>
      <c r="AG1743" s="4" t="s">
        <v>2924</v>
      </c>
      <c r="AH1743" s="4" t="s">
        <v>2924</v>
      </c>
      <c r="AI1743" s="4">
        <v>8.581766</v>
      </c>
      <c r="AJ1743" s="4" t="s">
        <v>2924</v>
      </c>
    </row>
    <row r="1744" spans="1:36" x14ac:dyDescent="0.3">
      <c r="A1744" s="1" t="s">
        <v>1738</v>
      </c>
      <c r="B1744" s="2">
        <v>4226797</v>
      </c>
      <c r="C1744" s="3" t="s">
        <v>2919</v>
      </c>
      <c r="D1744" s="4">
        <v>1024.6583145</v>
      </c>
      <c r="E1744" s="3" t="s">
        <v>3006</v>
      </c>
      <c r="F1744" s="3" t="s">
        <v>3007</v>
      </c>
      <c r="G1744" s="3" t="s">
        <v>3008</v>
      </c>
      <c r="H1744" s="3" t="s">
        <v>3009</v>
      </c>
      <c r="I1744" s="3" t="s">
        <v>3398</v>
      </c>
      <c r="J1744" s="4">
        <v>41.666666999999997</v>
      </c>
      <c r="K1744" s="4">
        <v>8.6466170000000009</v>
      </c>
      <c r="L1744" s="4">
        <v>11.239414999999999</v>
      </c>
      <c r="M1744" s="4">
        <v>9.8024319999999996</v>
      </c>
      <c r="N1744" s="4" t="s">
        <v>2934</v>
      </c>
      <c r="O1744" s="4" t="s">
        <v>2934</v>
      </c>
      <c r="P1744" s="4" t="s">
        <v>2934</v>
      </c>
      <c r="Q1744" s="4" t="s">
        <v>2934</v>
      </c>
      <c r="R1744" s="4" t="s">
        <v>2934</v>
      </c>
      <c r="S1744" s="3" t="s">
        <v>5481</v>
      </c>
      <c r="T1744" s="4">
        <v>14.45</v>
      </c>
      <c r="U1744" s="4">
        <v>1024.6583145</v>
      </c>
      <c r="V1744" s="10">
        <v>1213.7583139999999</v>
      </c>
      <c r="W1744" s="4">
        <v>0</v>
      </c>
      <c r="X1744" s="4">
        <v>15.25</v>
      </c>
      <c r="Y1744" s="5">
        <v>9.52</v>
      </c>
      <c r="Z1744" s="4" t="s">
        <v>2934</v>
      </c>
      <c r="AA1744" s="10">
        <v>29.191919191899999</v>
      </c>
      <c r="AB1744" s="10">
        <v>29.191919191899999</v>
      </c>
      <c r="AC1744" s="5" t="s">
        <v>2934</v>
      </c>
      <c r="AD1744" s="4">
        <v>1.0953508834943</v>
      </c>
      <c r="AE1744" s="4">
        <v>1.0953508834943</v>
      </c>
      <c r="AF1744" s="4" t="s">
        <v>2934</v>
      </c>
      <c r="AG1744" s="4">
        <v>12.5778063626943</v>
      </c>
      <c r="AH1744" s="4">
        <v>12.5778063626943</v>
      </c>
      <c r="AI1744" s="4" t="s">
        <v>2934</v>
      </c>
      <c r="AJ1744" s="4" t="s">
        <v>2934</v>
      </c>
    </row>
    <row r="1745" spans="1:36" x14ac:dyDescent="0.3">
      <c r="A1745" s="1" t="s">
        <v>1739</v>
      </c>
      <c r="B1745" s="2">
        <v>7310690</v>
      </c>
      <c r="C1745" s="3" t="s">
        <v>2935</v>
      </c>
      <c r="D1745" s="4">
        <v>2278.30725962</v>
      </c>
      <c r="E1745" s="3" t="s">
        <v>2925</v>
      </c>
      <c r="F1745" s="3" t="s">
        <v>2980</v>
      </c>
      <c r="G1745" s="3" t="s">
        <v>3016</v>
      </c>
      <c r="H1745" s="3" t="s">
        <v>3017</v>
      </c>
      <c r="I1745" s="3" t="s">
        <v>3583</v>
      </c>
      <c r="J1745" s="4">
        <v>-18.360277</v>
      </c>
      <c r="K1745" s="4">
        <v>8.1039759999999994</v>
      </c>
      <c r="L1745" s="4">
        <v>-8.3009079999999997</v>
      </c>
      <c r="M1745" s="4">
        <v>-6.7282320000000002</v>
      </c>
      <c r="N1745" s="4">
        <v>32.136364</v>
      </c>
      <c r="O1745" s="4" t="s">
        <v>2924</v>
      </c>
      <c r="P1745" s="4">
        <v>2.3264230000000001</v>
      </c>
      <c r="Q1745" s="4">
        <v>10.315006</v>
      </c>
      <c r="R1745" s="4" t="s">
        <v>2924</v>
      </c>
      <c r="S1745" s="3" t="s">
        <v>5482</v>
      </c>
      <c r="T1745" s="4">
        <v>7.07</v>
      </c>
      <c r="U1745" s="4">
        <v>2278.30725962</v>
      </c>
      <c r="V1745" s="10">
        <v>4089.8172589999999</v>
      </c>
      <c r="W1745" s="4">
        <v>0</v>
      </c>
      <c r="X1745" s="4">
        <v>9.4499999999999993</v>
      </c>
      <c r="Y1745" s="4">
        <v>5.84</v>
      </c>
      <c r="Z1745" s="4">
        <v>32.136364</v>
      </c>
      <c r="AA1745" s="10">
        <v>18.753315649800001</v>
      </c>
      <c r="AB1745" s="10">
        <v>20.082374662599999</v>
      </c>
      <c r="AC1745" s="4">
        <v>4.2003060000000003</v>
      </c>
      <c r="AD1745" s="4">
        <v>3.8813923138355002</v>
      </c>
      <c r="AE1745" s="4">
        <v>4.1240412337847001</v>
      </c>
      <c r="AF1745" s="4">
        <v>10.315006</v>
      </c>
      <c r="AG1745" s="4">
        <v>12.1440607069822</v>
      </c>
      <c r="AH1745" s="4">
        <v>12.932949051580399</v>
      </c>
      <c r="AI1745" s="4">
        <v>2.3264230000000001</v>
      </c>
      <c r="AJ1745" s="4" t="s">
        <v>2924</v>
      </c>
    </row>
    <row r="1746" spans="1:36" x14ac:dyDescent="0.3">
      <c r="A1746" s="1" t="s">
        <v>1740</v>
      </c>
      <c r="B1746" s="2">
        <v>4074558</v>
      </c>
      <c r="C1746" s="3" t="s">
        <v>2919</v>
      </c>
      <c r="D1746" s="4">
        <v>6967.4593617299997</v>
      </c>
      <c r="E1746" s="3" t="s">
        <v>2945</v>
      </c>
      <c r="F1746" s="3" t="s">
        <v>2990</v>
      </c>
      <c r="G1746" s="3" t="s">
        <v>2990</v>
      </c>
      <c r="H1746" s="3" t="s">
        <v>2991</v>
      </c>
      <c r="I1746" s="3" t="s">
        <v>3584</v>
      </c>
      <c r="J1746" s="4">
        <v>3.0662020000000001</v>
      </c>
      <c r="K1746" s="4">
        <v>-5.7790319999999999</v>
      </c>
      <c r="L1746" s="4">
        <v>-4.4485460000000003</v>
      </c>
      <c r="M1746" s="4">
        <v>-8.0142159999999993</v>
      </c>
      <c r="N1746" s="4">
        <v>231.610738</v>
      </c>
      <c r="O1746" s="4">
        <v>16.081081000000001</v>
      </c>
      <c r="P1746" s="4">
        <v>2.9055339999999998</v>
      </c>
      <c r="Q1746" s="4">
        <v>12.156188999999999</v>
      </c>
      <c r="R1746" s="4">
        <v>15.725999</v>
      </c>
      <c r="S1746" s="3" t="s">
        <v>5483</v>
      </c>
      <c r="T1746" s="4">
        <v>103.53</v>
      </c>
      <c r="U1746" s="4">
        <v>6967.4593617299997</v>
      </c>
      <c r="V1746" s="10">
        <v>11165.459360999999</v>
      </c>
      <c r="W1746" s="4">
        <v>0.84999517048198603</v>
      </c>
      <c r="X1746" s="5">
        <v>147.4</v>
      </c>
      <c r="Y1746" s="4">
        <v>95.71</v>
      </c>
      <c r="Z1746" s="4">
        <v>231.610738</v>
      </c>
      <c r="AA1746" s="10">
        <v>13.7581395348</v>
      </c>
      <c r="AB1746" s="10">
        <v>16.2365362056</v>
      </c>
      <c r="AC1746" s="4">
        <v>3.150525</v>
      </c>
      <c r="AD1746" s="4">
        <v>2.9701681458329001</v>
      </c>
      <c r="AE1746" s="4">
        <v>3.131268822649</v>
      </c>
      <c r="AF1746" s="4">
        <v>12.156188999999999</v>
      </c>
      <c r="AG1746" s="4">
        <v>11.977681515555799</v>
      </c>
      <c r="AH1746" s="4">
        <v>12.5771501350312</v>
      </c>
      <c r="AI1746" s="4">
        <v>2.9055339999999998</v>
      </c>
      <c r="AJ1746" s="4" t="s">
        <v>2924</v>
      </c>
    </row>
    <row r="1747" spans="1:36" x14ac:dyDescent="0.3">
      <c r="A1747" s="1" t="s">
        <v>1741</v>
      </c>
      <c r="B1747" s="2">
        <v>107571976</v>
      </c>
      <c r="C1747" s="3" t="s">
        <v>2919</v>
      </c>
      <c r="D1747" s="4">
        <v>14201.452703770001</v>
      </c>
      <c r="E1747" s="3" t="s">
        <v>2925</v>
      </c>
      <c r="F1747" s="3" t="s">
        <v>3011</v>
      </c>
      <c r="G1747" s="3" t="s">
        <v>3012</v>
      </c>
      <c r="H1747" s="3" t="s">
        <v>3013</v>
      </c>
      <c r="I1747" s="3" t="s">
        <v>3014</v>
      </c>
      <c r="J1747" s="4">
        <v>-59.231665</v>
      </c>
      <c r="K1747" s="4">
        <v>41.437803000000002</v>
      </c>
      <c r="L1747" s="4">
        <v>3.4869979999999998</v>
      </c>
      <c r="M1747" s="4">
        <v>0</v>
      </c>
      <c r="N1747" s="4" t="s">
        <v>2924</v>
      </c>
      <c r="O1747" s="4">
        <v>66.075472000000005</v>
      </c>
      <c r="P1747" s="4">
        <v>1.175799</v>
      </c>
      <c r="Q1747" s="4" t="s">
        <v>2924</v>
      </c>
      <c r="R1747" s="4">
        <v>38.531655000000001</v>
      </c>
      <c r="S1747" s="3" t="s">
        <v>5484</v>
      </c>
      <c r="T1747" s="4">
        <v>17.510000000000002</v>
      </c>
      <c r="U1747" s="4">
        <v>14201.452703770001</v>
      </c>
      <c r="V1747" s="10">
        <v>12951.452703000001</v>
      </c>
      <c r="W1747" s="4">
        <v>0</v>
      </c>
      <c r="X1747" s="4">
        <v>44.48</v>
      </c>
      <c r="Y1747" s="4">
        <v>10.48</v>
      </c>
      <c r="Z1747" s="4" t="s">
        <v>2924</v>
      </c>
      <c r="AA1747" s="10">
        <v>41.839904420499998</v>
      </c>
      <c r="AB1747" s="10">
        <v>75.402635431899995</v>
      </c>
      <c r="AC1747" s="4">
        <v>7.1912560000000001</v>
      </c>
      <c r="AD1747" s="4">
        <v>6.7167087643840002</v>
      </c>
      <c r="AE1747" s="4">
        <v>7.8971987991189998</v>
      </c>
      <c r="AF1747" s="4" t="s">
        <v>2924</v>
      </c>
      <c r="AG1747" s="4">
        <v>34.067224858446203</v>
      </c>
      <c r="AH1747" s="4">
        <v>55.307265094755699</v>
      </c>
      <c r="AI1747" s="4">
        <v>1.175799</v>
      </c>
      <c r="AJ1747" s="5">
        <v>6.5802329999999998</v>
      </c>
    </row>
    <row r="1748" spans="1:36" x14ac:dyDescent="0.3">
      <c r="A1748" s="1" t="s">
        <v>1742</v>
      </c>
      <c r="B1748" s="2">
        <v>4430411</v>
      </c>
      <c r="C1748" s="3" t="s">
        <v>2919</v>
      </c>
      <c r="D1748" s="4">
        <v>15157.97357529</v>
      </c>
      <c r="E1748" s="3" t="s">
        <v>2920</v>
      </c>
      <c r="F1748" s="3" t="s">
        <v>2921</v>
      </c>
      <c r="G1748" s="3" t="s">
        <v>2941</v>
      </c>
      <c r="H1748" s="3" t="s">
        <v>2941</v>
      </c>
      <c r="I1748" s="3" t="s">
        <v>2942</v>
      </c>
      <c r="J1748" s="4">
        <v>-58.488776999999999</v>
      </c>
      <c r="K1748" s="4">
        <v>-40.036535000000001</v>
      </c>
      <c r="L1748" s="4">
        <v>6.632377</v>
      </c>
      <c r="M1748" s="4">
        <v>-5.8331340000000003</v>
      </c>
      <c r="N1748" s="4" t="s">
        <v>2924</v>
      </c>
      <c r="O1748" s="4" t="s">
        <v>2924</v>
      </c>
      <c r="P1748" s="4">
        <v>1.2715069999999999</v>
      </c>
      <c r="Q1748" s="4" t="s">
        <v>2924</v>
      </c>
      <c r="R1748" s="4" t="s">
        <v>2924</v>
      </c>
      <c r="S1748" s="3" t="s">
        <v>5485</v>
      </c>
      <c r="T1748" s="4">
        <v>39.39</v>
      </c>
      <c r="U1748" s="4">
        <v>15157.97357529</v>
      </c>
      <c r="V1748" s="10">
        <v>7310.973575</v>
      </c>
      <c r="W1748" s="4">
        <v>0</v>
      </c>
      <c r="X1748" s="4">
        <v>170.47</v>
      </c>
      <c r="Y1748" s="4">
        <v>35.799999999999997</v>
      </c>
      <c r="Z1748" s="4" t="s">
        <v>2924</v>
      </c>
      <c r="AA1748" s="10" t="s">
        <v>2924</v>
      </c>
      <c r="AB1748" s="10" t="s">
        <v>2924</v>
      </c>
      <c r="AC1748" s="4">
        <v>1.438885</v>
      </c>
      <c r="AD1748" s="4">
        <v>2.7372026515207</v>
      </c>
      <c r="AE1748" s="4">
        <v>2.2209757782228001</v>
      </c>
      <c r="AF1748" s="4" t="s">
        <v>2924</v>
      </c>
      <c r="AG1748" s="4" t="s">
        <v>2924</v>
      </c>
      <c r="AH1748" s="4" t="s">
        <v>2924</v>
      </c>
      <c r="AI1748" s="4">
        <v>1.2715069999999999</v>
      </c>
      <c r="AJ1748" s="4">
        <v>1.2814760000000001</v>
      </c>
    </row>
    <row r="1749" spans="1:36" x14ac:dyDescent="0.3">
      <c r="A1749" s="1" t="s">
        <v>1743</v>
      </c>
      <c r="B1749" s="2">
        <v>4001036</v>
      </c>
      <c r="C1749" s="3" t="s">
        <v>2935</v>
      </c>
      <c r="D1749" s="4">
        <v>6242.0915378700001</v>
      </c>
      <c r="E1749" s="3" t="s">
        <v>2925</v>
      </c>
      <c r="F1749" s="3" t="s">
        <v>3011</v>
      </c>
      <c r="G1749" s="3" t="s">
        <v>3012</v>
      </c>
      <c r="H1749" s="3" t="s">
        <v>3013</v>
      </c>
      <c r="I1749" s="3" t="s">
        <v>3100</v>
      </c>
      <c r="J1749" s="4">
        <v>102.64189500000001</v>
      </c>
      <c r="K1749" s="4">
        <v>-7.3488160000000002</v>
      </c>
      <c r="L1749" s="4">
        <v>-11.043771</v>
      </c>
      <c r="M1749" s="4">
        <v>-9.9795560000000005</v>
      </c>
      <c r="N1749" s="4">
        <v>39.069997000000001</v>
      </c>
      <c r="O1749" s="4">
        <v>62.971398000000001</v>
      </c>
      <c r="P1749" s="4">
        <v>7.2680030000000002</v>
      </c>
      <c r="Q1749" s="4">
        <v>17.940536999999999</v>
      </c>
      <c r="R1749" s="4">
        <v>96.079099999999997</v>
      </c>
      <c r="S1749" s="3" t="s">
        <v>5486</v>
      </c>
      <c r="T1749" s="4">
        <v>118.89</v>
      </c>
      <c r="U1749" s="4">
        <v>6242.0915378700001</v>
      </c>
      <c r="V1749" s="10">
        <v>6670.2915370000001</v>
      </c>
      <c r="W1749" s="4">
        <v>0</v>
      </c>
      <c r="X1749" s="5">
        <v>146.8383</v>
      </c>
      <c r="Y1749" s="4">
        <v>57.16</v>
      </c>
      <c r="Z1749" s="4">
        <v>39.069997000000001</v>
      </c>
      <c r="AA1749" s="10">
        <v>27.2996555683</v>
      </c>
      <c r="AB1749" s="10">
        <v>31.055316547899999</v>
      </c>
      <c r="AC1749" s="4">
        <v>2.6848700000000001</v>
      </c>
      <c r="AD1749" s="4">
        <v>2.4148589577649</v>
      </c>
      <c r="AE1749" s="4">
        <v>2.5454199507302002</v>
      </c>
      <c r="AF1749" s="4">
        <v>17.940536999999999</v>
      </c>
      <c r="AG1749" s="4">
        <v>15.745812639628801</v>
      </c>
      <c r="AH1749" s="4">
        <v>17.2301137840414</v>
      </c>
      <c r="AI1749" s="4">
        <v>7.2680030000000002</v>
      </c>
      <c r="AJ1749" s="4">
        <v>13.800348</v>
      </c>
    </row>
    <row r="1750" spans="1:36" x14ac:dyDescent="0.3">
      <c r="A1750" s="1" t="s">
        <v>1744</v>
      </c>
      <c r="B1750" s="2">
        <v>4363272</v>
      </c>
      <c r="C1750" s="3" t="s">
        <v>2935</v>
      </c>
      <c r="D1750" s="4">
        <v>5210.1776328799997</v>
      </c>
      <c r="E1750" s="3" t="s">
        <v>2930</v>
      </c>
      <c r="F1750" s="3" t="s">
        <v>2953</v>
      </c>
      <c r="G1750" s="3" t="s">
        <v>2954</v>
      </c>
      <c r="H1750" s="3" t="s">
        <v>3244</v>
      </c>
      <c r="I1750" s="3" t="s">
        <v>3155</v>
      </c>
      <c r="J1750" s="4">
        <v>30.383324999999999</v>
      </c>
      <c r="K1750" s="4">
        <v>5.1874019999999996</v>
      </c>
      <c r="L1750" s="4">
        <v>0.58599100000000004</v>
      </c>
      <c r="M1750" s="4">
        <v>-0.16231599999999999</v>
      </c>
      <c r="N1750" s="4">
        <v>139.264150943396</v>
      </c>
      <c r="O1750" s="4">
        <v>28.344987320475401</v>
      </c>
      <c r="P1750" s="4">
        <v>14.172427000000001</v>
      </c>
      <c r="Q1750" s="4" t="s">
        <v>2934</v>
      </c>
      <c r="R1750" s="4" t="s">
        <v>2934</v>
      </c>
      <c r="S1750" s="3" t="s">
        <v>5487</v>
      </c>
      <c r="T1750" s="4">
        <v>73.81</v>
      </c>
      <c r="U1750" s="4">
        <v>5210.1776328799997</v>
      </c>
      <c r="V1750" s="10" t="s">
        <v>2934</v>
      </c>
      <c r="W1750" s="4">
        <v>3.2515919252133898</v>
      </c>
      <c r="X1750" s="4">
        <v>81.599999999999994</v>
      </c>
      <c r="Y1750" s="4">
        <v>46.24</v>
      </c>
      <c r="Z1750" s="4">
        <v>127.25862100000001</v>
      </c>
      <c r="AA1750" s="10">
        <v>37.200745930099998</v>
      </c>
      <c r="AB1750" s="10">
        <v>71.936065493800001</v>
      </c>
      <c r="AC1750" s="4" t="s">
        <v>2934</v>
      </c>
      <c r="AD1750" s="4" t="s">
        <v>2934</v>
      </c>
      <c r="AE1750" s="4" t="s">
        <v>2934</v>
      </c>
      <c r="AF1750" s="4" t="s">
        <v>2934</v>
      </c>
      <c r="AG1750" s="4" t="s">
        <v>2934</v>
      </c>
      <c r="AH1750" s="4" t="s">
        <v>2934</v>
      </c>
      <c r="AI1750" s="4">
        <v>14.172427000000001</v>
      </c>
      <c r="AJ1750" s="4">
        <v>14.210628</v>
      </c>
    </row>
    <row r="1751" spans="1:36" x14ac:dyDescent="0.3">
      <c r="A1751" s="1" t="s">
        <v>1745</v>
      </c>
      <c r="B1751" s="2">
        <v>4077651</v>
      </c>
      <c r="C1751" s="3" t="s">
        <v>2935</v>
      </c>
      <c r="D1751" s="4">
        <v>7521.5298182400002</v>
      </c>
      <c r="E1751" s="3" t="s">
        <v>2925</v>
      </c>
      <c r="F1751" s="3" t="s">
        <v>2996</v>
      </c>
      <c r="G1751" s="3" t="s">
        <v>3230</v>
      </c>
      <c r="H1751" s="3" t="s">
        <v>3428</v>
      </c>
      <c r="I1751" s="3" t="s">
        <v>3585</v>
      </c>
      <c r="J1751" s="4">
        <v>15.565901</v>
      </c>
      <c r="K1751" s="4">
        <v>-24.390863</v>
      </c>
      <c r="L1751" s="4">
        <v>-12.20806</v>
      </c>
      <c r="M1751" s="4">
        <v>-6.7678589999999996</v>
      </c>
      <c r="N1751" s="4">
        <v>14.895</v>
      </c>
      <c r="O1751" s="4">
        <v>15.173819</v>
      </c>
      <c r="P1751" s="4">
        <v>0.95789299999999999</v>
      </c>
      <c r="Q1751" s="4">
        <v>5.4625909999999998</v>
      </c>
      <c r="R1751" s="4">
        <v>18.573806000000001</v>
      </c>
      <c r="S1751" s="3" t="s">
        <v>5488</v>
      </c>
      <c r="T1751" s="4">
        <v>119.16</v>
      </c>
      <c r="U1751" s="4">
        <v>7521.5298182400002</v>
      </c>
      <c r="V1751" s="10">
        <v>9695.0298180000009</v>
      </c>
      <c r="W1751" s="4">
        <v>0</v>
      </c>
      <c r="X1751" s="4">
        <v>164.28899999999999</v>
      </c>
      <c r="Y1751" s="4">
        <v>96.28</v>
      </c>
      <c r="Z1751" s="4">
        <v>14.895</v>
      </c>
      <c r="AA1751" s="10">
        <v>11.5229521037</v>
      </c>
      <c r="AB1751" s="10">
        <v>12.4040884775</v>
      </c>
      <c r="AC1751" s="4">
        <v>0.89668999999999999</v>
      </c>
      <c r="AD1751" s="4">
        <v>0.8955616257522</v>
      </c>
      <c r="AE1751" s="4">
        <v>0.90251342634700005</v>
      </c>
      <c r="AF1751" s="4">
        <v>5.4625909999999998</v>
      </c>
      <c r="AG1751" s="4">
        <v>6.6747758469831</v>
      </c>
      <c r="AH1751" s="4">
        <v>6.8100809469229997</v>
      </c>
      <c r="AI1751" s="4">
        <v>0.95789299999999999</v>
      </c>
      <c r="AJ1751" s="4">
        <v>1.289666</v>
      </c>
    </row>
    <row r="1752" spans="1:36" x14ac:dyDescent="0.3">
      <c r="A1752" s="1" t="s">
        <v>1746</v>
      </c>
      <c r="B1752" s="2">
        <v>4080702</v>
      </c>
      <c r="C1752" s="3" t="s">
        <v>2935</v>
      </c>
      <c r="D1752" s="4">
        <v>16858.556</v>
      </c>
      <c r="E1752" s="3" t="s">
        <v>2920</v>
      </c>
      <c r="F1752" s="3" t="s">
        <v>2960</v>
      </c>
      <c r="G1752" s="3" t="s">
        <v>2973</v>
      </c>
      <c r="H1752" s="3" t="s">
        <v>3087</v>
      </c>
      <c r="I1752" s="3" t="s">
        <v>3324</v>
      </c>
      <c r="J1752" s="4">
        <v>-17.760477999999999</v>
      </c>
      <c r="K1752" s="4">
        <v>-16.131694</v>
      </c>
      <c r="L1752" s="4">
        <v>3.0546E-2</v>
      </c>
      <c r="M1752" s="4">
        <v>-2.7357930000000001</v>
      </c>
      <c r="N1752" s="4">
        <v>14.968511934992399</v>
      </c>
      <c r="O1752" s="4">
        <v>165.910974042731</v>
      </c>
      <c r="P1752" s="4">
        <v>3.5219399999999998</v>
      </c>
      <c r="Q1752" s="4">
        <v>8.0128789999999999</v>
      </c>
      <c r="R1752" s="4" t="s">
        <v>2924</v>
      </c>
      <c r="S1752" s="3" t="s">
        <v>5489</v>
      </c>
      <c r="T1752" s="4">
        <v>294.73</v>
      </c>
      <c r="U1752" s="4">
        <v>16858.556</v>
      </c>
      <c r="V1752" s="10">
        <v>14655.556</v>
      </c>
      <c r="W1752" s="4">
        <v>0</v>
      </c>
      <c r="X1752" s="4">
        <v>423.92439999999999</v>
      </c>
      <c r="Y1752" s="4">
        <v>272.69</v>
      </c>
      <c r="Z1752" s="4">
        <v>15.512105</v>
      </c>
      <c r="AA1752" s="10">
        <v>11.394538755599999</v>
      </c>
      <c r="AB1752" s="10">
        <v>12.550257665</v>
      </c>
      <c r="AC1752" s="4">
        <v>0.39035700000000001</v>
      </c>
      <c r="AD1752" s="4">
        <v>0.3443107196729</v>
      </c>
      <c r="AE1752" s="4">
        <v>0.36285015568829998</v>
      </c>
      <c r="AF1752" s="4">
        <v>8.0128789999999999</v>
      </c>
      <c r="AG1752" s="4">
        <v>6.5108658474438004</v>
      </c>
      <c r="AH1752" s="4">
        <v>7.1340195624967997</v>
      </c>
      <c r="AI1752" s="4">
        <v>3.5219399999999998</v>
      </c>
      <c r="AJ1752" s="4">
        <v>5.900855</v>
      </c>
    </row>
    <row r="1753" spans="1:36" x14ac:dyDescent="0.3">
      <c r="A1753" s="1" t="s">
        <v>1747</v>
      </c>
      <c r="B1753" s="2">
        <v>4209632</v>
      </c>
      <c r="C1753" s="3" t="s">
        <v>2935</v>
      </c>
      <c r="D1753" s="4">
        <v>12226.88264779</v>
      </c>
      <c r="E1753" s="3" t="s">
        <v>3006</v>
      </c>
      <c r="F1753" s="3" t="s">
        <v>3007</v>
      </c>
      <c r="G1753" s="3" t="s">
        <v>3283</v>
      </c>
      <c r="H1753" s="3" t="s">
        <v>3586</v>
      </c>
      <c r="I1753" s="3" t="s">
        <v>3587</v>
      </c>
      <c r="J1753" s="4">
        <v>-3.2920470000000002</v>
      </c>
      <c r="K1753" s="5">
        <v>8.9007159999999992</v>
      </c>
      <c r="L1753" s="4">
        <v>-1.7224250000000001</v>
      </c>
      <c r="M1753" s="4">
        <v>-2.8328150000000001</v>
      </c>
      <c r="N1753" s="4">
        <v>14.835000000000001</v>
      </c>
      <c r="O1753" s="4">
        <v>10.898072000000001</v>
      </c>
      <c r="P1753" s="4">
        <v>0.91820599999999997</v>
      </c>
      <c r="Q1753" s="4">
        <v>7.2160289999999998</v>
      </c>
      <c r="R1753" s="4">
        <v>21.728966</v>
      </c>
      <c r="S1753" s="3" t="s">
        <v>5490</v>
      </c>
      <c r="T1753" s="4">
        <v>59.34</v>
      </c>
      <c r="U1753" s="4">
        <v>12226.88264779</v>
      </c>
      <c r="V1753" s="10">
        <v>18053.782647</v>
      </c>
      <c r="W1753" s="4">
        <v>2.9659588810246</v>
      </c>
      <c r="X1753" s="4">
        <v>69.180000000000007</v>
      </c>
      <c r="Y1753" s="4">
        <v>49.19</v>
      </c>
      <c r="Z1753" s="4">
        <v>14.835000000000001</v>
      </c>
      <c r="AA1753" s="10">
        <v>10.0885768204</v>
      </c>
      <c r="AB1753" s="10">
        <v>10.2532557629</v>
      </c>
      <c r="AC1753" s="4">
        <v>1.545409</v>
      </c>
      <c r="AD1753" s="4">
        <v>1.5638730009824</v>
      </c>
      <c r="AE1753" s="4">
        <v>1.5544513007865</v>
      </c>
      <c r="AF1753" s="4">
        <v>7.2160289999999998</v>
      </c>
      <c r="AG1753" s="4">
        <v>7.3380900669336997</v>
      </c>
      <c r="AH1753" s="4">
        <v>7.3655730915069002</v>
      </c>
      <c r="AI1753" s="4">
        <v>0.91820599999999997</v>
      </c>
      <c r="AJ1753" s="4" t="s">
        <v>2924</v>
      </c>
    </row>
    <row r="1754" spans="1:36" x14ac:dyDescent="0.3">
      <c r="A1754" s="1" t="s">
        <v>1748</v>
      </c>
      <c r="B1754" s="2">
        <v>4107863</v>
      </c>
      <c r="C1754" s="3" t="s">
        <v>2919</v>
      </c>
      <c r="D1754" s="4">
        <v>1439.49538196</v>
      </c>
      <c r="E1754" s="3" t="s">
        <v>2925</v>
      </c>
      <c r="F1754" s="3" t="s">
        <v>2980</v>
      </c>
      <c r="G1754" s="3" t="s">
        <v>2981</v>
      </c>
      <c r="H1754" s="3" t="s">
        <v>2982</v>
      </c>
      <c r="I1754" s="3" t="s">
        <v>3295</v>
      </c>
      <c r="J1754" s="4">
        <v>14.044288999999999</v>
      </c>
      <c r="K1754" s="4">
        <v>2.6488330000000002</v>
      </c>
      <c r="L1754" s="4">
        <v>-6.1390890000000002</v>
      </c>
      <c r="M1754" s="4">
        <v>-10.270517999999999</v>
      </c>
      <c r="N1754" s="4">
        <v>17.303270999999999</v>
      </c>
      <c r="O1754" s="4">
        <v>16.591775999999999</v>
      </c>
      <c r="P1754" s="4">
        <v>2.8013170000000001</v>
      </c>
      <c r="Q1754" s="4">
        <v>8.3827719999999992</v>
      </c>
      <c r="R1754" s="4">
        <v>18.734307000000001</v>
      </c>
      <c r="S1754" s="3" t="s">
        <v>5491</v>
      </c>
      <c r="T1754" s="4">
        <v>78.28</v>
      </c>
      <c r="U1754" s="4">
        <v>1439.49538196</v>
      </c>
      <c r="V1754" s="10">
        <v>1421.416381</v>
      </c>
      <c r="W1754" s="4">
        <v>1.5329586101175301</v>
      </c>
      <c r="X1754" s="4">
        <v>89.055000000000007</v>
      </c>
      <c r="Y1754" s="4">
        <v>64.5</v>
      </c>
      <c r="Z1754" s="4">
        <v>17.303270999999999</v>
      </c>
      <c r="AA1754" s="10">
        <v>16.2174480515</v>
      </c>
      <c r="AB1754" s="10">
        <v>16.664963553300002</v>
      </c>
      <c r="AC1754" s="4">
        <v>2.755436</v>
      </c>
      <c r="AD1754" s="4">
        <v>2.7145693597517</v>
      </c>
      <c r="AE1754" s="4">
        <v>2.7516518257795002</v>
      </c>
      <c r="AF1754" s="4">
        <v>8.3827719999999992</v>
      </c>
      <c r="AG1754" s="4">
        <v>8.0452233296336004</v>
      </c>
      <c r="AH1754" s="4">
        <v>8.1121348525576007</v>
      </c>
      <c r="AI1754" s="4">
        <v>2.8013170000000001</v>
      </c>
      <c r="AJ1754" s="4">
        <v>2.9465129999999999</v>
      </c>
    </row>
    <row r="1755" spans="1:36" x14ac:dyDescent="0.3">
      <c r="A1755" s="1" t="s">
        <v>1749</v>
      </c>
      <c r="B1755" s="2">
        <v>5244284</v>
      </c>
      <c r="C1755" s="3" t="s">
        <v>2919</v>
      </c>
      <c r="D1755" s="4">
        <v>12090.25725963</v>
      </c>
      <c r="E1755" s="3" t="s">
        <v>2945</v>
      </c>
      <c r="F1755" s="3" t="s">
        <v>2946</v>
      </c>
      <c r="G1755" s="3" t="s">
        <v>2947</v>
      </c>
      <c r="H1755" s="3" t="s">
        <v>2948</v>
      </c>
      <c r="I1755" s="3" t="s">
        <v>2949</v>
      </c>
      <c r="J1755" s="4">
        <v>27.990076999999999</v>
      </c>
      <c r="K1755" s="4">
        <v>-13.448976999999999</v>
      </c>
      <c r="L1755" s="4">
        <v>-6.7883909999999998</v>
      </c>
      <c r="M1755" s="4">
        <v>-11.201846</v>
      </c>
      <c r="N1755" s="4" t="s">
        <v>2924</v>
      </c>
      <c r="O1755" s="4">
        <v>43.048108999999997</v>
      </c>
      <c r="P1755" s="4">
        <v>12.518844</v>
      </c>
      <c r="Q1755" s="4" t="s">
        <v>2924</v>
      </c>
      <c r="R1755" s="4">
        <v>44.927548999999999</v>
      </c>
      <c r="S1755" s="3" t="s">
        <v>5492</v>
      </c>
      <c r="T1755" s="4">
        <v>242.49</v>
      </c>
      <c r="U1755" s="4">
        <v>12090.25725963</v>
      </c>
      <c r="V1755" s="10">
        <v>10793.512258999999</v>
      </c>
      <c r="W1755" s="4">
        <v>0</v>
      </c>
      <c r="X1755" s="4">
        <v>324.99</v>
      </c>
      <c r="Y1755" s="4">
        <v>170</v>
      </c>
      <c r="Z1755" s="4" t="s">
        <v>2924</v>
      </c>
      <c r="AA1755" s="10">
        <v>70.197429365399998</v>
      </c>
      <c r="AB1755" s="10">
        <v>75.508183244799994</v>
      </c>
      <c r="AC1755" s="4">
        <v>11.905628999999999</v>
      </c>
      <c r="AD1755" s="4">
        <v>9.3576817380932003</v>
      </c>
      <c r="AE1755" s="4">
        <v>11.177261166634</v>
      </c>
      <c r="AF1755" s="4" t="s">
        <v>2924</v>
      </c>
      <c r="AG1755" s="4">
        <v>71.147516540205004</v>
      </c>
      <c r="AH1755" s="4">
        <v>80.334710777878897</v>
      </c>
      <c r="AI1755" s="4">
        <v>12.518844</v>
      </c>
      <c r="AJ1755" s="4">
        <v>12.518844</v>
      </c>
    </row>
    <row r="1756" spans="1:36" x14ac:dyDescent="0.3">
      <c r="A1756" s="1" t="s">
        <v>1750</v>
      </c>
      <c r="B1756" s="2">
        <v>4060931</v>
      </c>
      <c r="C1756" s="3" t="s">
        <v>2919</v>
      </c>
      <c r="D1756" s="4">
        <v>79415.966745059995</v>
      </c>
      <c r="E1756" s="3" t="s">
        <v>3006</v>
      </c>
      <c r="F1756" s="3" t="s">
        <v>3007</v>
      </c>
      <c r="G1756" s="3" t="s">
        <v>3008</v>
      </c>
      <c r="H1756" s="3" t="s">
        <v>3009</v>
      </c>
      <c r="I1756" s="3" t="s">
        <v>3588</v>
      </c>
      <c r="J1756" s="4">
        <v>-16.598792</v>
      </c>
      <c r="K1756" s="4">
        <v>-20.045773000000001</v>
      </c>
      <c r="L1756" s="4">
        <v>-7.8081339999999999</v>
      </c>
      <c r="M1756" s="4">
        <v>-4.1014049999999997</v>
      </c>
      <c r="N1756" s="4">
        <v>21.067754999999998</v>
      </c>
      <c r="O1756" s="4">
        <v>21.619948999999998</v>
      </c>
      <c r="P1756" s="4">
        <v>2.8511760000000002</v>
      </c>
      <c r="Q1756" s="4">
        <v>11.246395</v>
      </c>
      <c r="R1756" s="4">
        <v>21.484403</v>
      </c>
      <c r="S1756" s="3" t="s">
        <v>5493</v>
      </c>
      <c r="T1756" s="4">
        <v>59.39</v>
      </c>
      <c r="U1756" s="4">
        <v>79415.966745059995</v>
      </c>
      <c r="V1756" s="10">
        <v>98360.966744999998</v>
      </c>
      <c r="W1756" s="4">
        <v>3.1655160801481701</v>
      </c>
      <c r="X1756" s="4">
        <v>77.2</v>
      </c>
      <c r="Y1756" s="4">
        <v>59.1021</v>
      </c>
      <c r="Z1756" s="4">
        <v>21.067754999999998</v>
      </c>
      <c r="AA1756" s="10">
        <v>18.456135989300002</v>
      </c>
      <c r="AB1756" s="10">
        <v>17.020361958500001</v>
      </c>
      <c r="AC1756" s="4">
        <v>2.720837</v>
      </c>
      <c r="AD1756" s="4">
        <v>2.6091036111041999</v>
      </c>
      <c r="AE1756" s="4">
        <v>2.6859234122452</v>
      </c>
      <c r="AF1756" s="4">
        <v>11.246395</v>
      </c>
      <c r="AG1756" s="4">
        <v>13.7841442369271</v>
      </c>
      <c r="AH1756" s="4">
        <v>13.140164106986701</v>
      </c>
      <c r="AI1756" s="4">
        <v>2.8511760000000002</v>
      </c>
      <c r="AJ1756" s="4" t="s">
        <v>2924</v>
      </c>
    </row>
    <row r="1757" spans="1:36" x14ac:dyDescent="0.3">
      <c r="A1757" s="1" t="s">
        <v>1751</v>
      </c>
      <c r="B1757" s="2">
        <v>5292029</v>
      </c>
      <c r="C1757" s="3" t="s">
        <v>2935</v>
      </c>
      <c r="D1757" s="4">
        <v>963.03196275000005</v>
      </c>
      <c r="E1757" s="3" t="s">
        <v>2930</v>
      </c>
      <c r="F1757" s="3" t="s">
        <v>2953</v>
      </c>
      <c r="G1757" s="3" t="s">
        <v>3101</v>
      </c>
      <c r="H1757" s="3" t="s">
        <v>3101</v>
      </c>
      <c r="I1757" s="3" t="s">
        <v>3211</v>
      </c>
      <c r="J1757" s="4">
        <v>45.212587999999997</v>
      </c>
      <c r="K1757" s="4">
        <v>99.517019000000005</v>
      </c>
      <c r="L1757" s="4">
        <v>10.495478</v>
      </c>
      <c r="M1757" s="4">
        <v>-0.72098899999999999</v>
      </c>
      <c r="N1757" s="4" t="s">
        <v>2924</v>
      </c>
      <c r="O1757" s="4">
        <v>5.3237189999999996</v>
      </c>
      <c r="P1757" s="4">
        <v>3.4107889999999998</v>
      </c>
      <c r="Q1757" s="4">
        <v>21.335508000000001</v>
      </c>
      <c r="R1757" s="4">
        <v>19.132857999999999</v>
      </c>
      <c r="S1757" s="3" t="s">
        <v>5494</v>
      </c>
      <c r="T1757" s="4">
        <v>86.75</v>
      </c>
      <c r="U1757" s="4">
        <v>963.03196275000005</v>
      </c>
      <c r="V1757" s="10">
        <v>1036.4149620000001</v>
      </c>
      <c r="W1757" s="4">
        <v>0</v>
      </c>
      <c r="X1757" s="4">
        <v>106.8199</v>
      </c>
      <c r="Y1757" s="4">
        <v>36.65</v>
      </c>
      <c r="Z1757" s="4" t="s">
        <v>2924</v>
      </c>
      <c r="AA1757" s="10">
        <v>33.2248180773</v>
      </c>
      <c r="AB1757" s="10">
        <v>76.883535844999997</v>
      </c>
      <c r="AC1757" s="4">
        <v>2.071666</v>
      </c>
      <c r="AD1757" s="4">
        <v>1.6281923979091</v>
      </c>
      <c r="AE1757" s="4">
        <v>1.9264218624534999</v>
      </c>
      <c r="AF1757" s="4">
        <v>21.335508000000001</v>
      </c>
      <c r="AG1757" s="4">
        <v>10.566681198532301</v>
      </c>
      <c r="AH1757" s="4">
        <v>11.436303028965501</v>
      </c>
      <c r="AI1757" s="4">
        <v>3.4107889999999998</v>
      </c>
      <c r="AJ1757" s="4">
        <v>8.2282080000000004</v>
      </c>
    </row>
    <row r="1758" spans="1:36" x14ac:dyDescent="0.3">
      <c r="A1758" s="1" t="s">
        <v>1752</v>
      </c>
      <c r="B1758" s="2">
        <v>4616848</v>
      </c>
      <c r="C1758" s="3" t="s">
        <v>2940</v>
      </c>
      <c r="D1758" s="4">
        <v>18292.212495479998</v>
      </c>
      <c r="E1758" s="3" t="s">
        <v>2945</v>
      </c>
      <c r="F1758" s="3" t="s">
        <v>2946</v>
      </c>
      <c r="G1758" s="3" t="s">
        <v>2984</v>
      </c>
      <c r="H1758" s="3" t="s">
        <v>3061</v>
      </c>
      <c r="I1758" s="3" t="s">
        <v>3063</v>
      </c>
      <c r="J1758" s="4">
        <v>-39.719740999999999</v>
      </c>
      <c r="K1758" s="4">
        <v>-11.786676</v>
      </c>
      <c r="L1758" s="4">
        <v>-12.82297</v>
      </c>
      <c r="M1758" s="4">
        <v>-8.0691640000000007</v>
      </c>
      <c r="N1758" s="4" t="s">
        <v>2924</v>
      </c>
      <c r="O1758" s="4">
        <v>121.478734</v>
      </c>
      <c r="P1758" s="4">
        <v>12.165924</v>
      </c>
      <c r="Q1758" s="4" t="s">
        <v>2924</v>
      </c>
      <c r="R1758" s="4">
        <v>62.112138000000002</v>
      </c>
      <c r="S1758" s="3" t="s">
        <v>5495</v>
      </c>
      <c r="T1758" s="5">
        <v>245.63</v>
      </c>
      <c r="U1758" s="4">
        <v>18292.212495479998</v>
      </c>
      <c r="V1758" s="10">
        <v>17192.422494999999</v>
      </c>
      <c r="W1758" s="4">
        <v>0</v>
      </c>
      <c r="X1758" s="4">
        <v>509.62</v>
      </c>
      <c r="Y1758" s="4">
        <v>212.74</v>
      </c>
      <c r="Z1758" s="4" t="s">
        <v>2924</v>
      </c>
      <c r="AA1758" s="10">
        <v>79.179292115199999</v>
      </c>
      <c r="AB1758" s="10">
        <v>80.542084329299996</v>
      </c>
      <c r="AC1758" s="4">
        <v>8.972861</v>
      </c>
      <c r="AD1758" s="4">
        <v>7.7563183183928004</v>
      </c>
      <c r="AE1758" s="4">
        <v>8.6946770302457992</v>
      </c>
      <c r="AF1758" s="4" t="s">
        <v>2924</v>
      </c>
      <c r="AG1758" s="4">
        <v>61.477037842921298</v>
      </c>
      <c r="AH1758" s="4">
        <v>67.490952403010596</v>
      </c>
      <c r="AI1758" s="4">
        <v>12.165924</v>
      </c>
      <c r="AJ1758" s="4">
        <v>12.766632</v>
      </c>
    </row>
    <row r="1759" spans="1:36" x14ac:dyDescent="0.3">
      <c r="A1759" s="1" t="s">
        <v>1937</v>
      </c>
      <c r="B1759" s="2">
        <v>4963522</v>
      </c>
      <c r="C1759" s="3" t="s">
        <v>2935</v>
      </c>
      <c r="D1759" s="4">
        <v>8260.6947577499996</v>
      </c>
      <c r="E1759" s="3" t="s">
        <v>2945</v>
      </c>
      <c r="F1759" s="3" t="s">
        <v>2990</v>
      </c>
      <c r="G1759" s="3" t="s">
        <v>2990</v>
      </c>
      <c r="H1759" s="3" t="s">
        <v>2991</v>
      </c>
      <c r="I1759" s="3" t="s">
        <v>3030</v>
      </c>
      <c r="J1759" s="18">
        <v>8.6674030000000002</v>
      </c>
      <c r="K1759" s="18">
        <v>-16.337351999999999</v>
      </c>
      <c r="L1759" s="18">
        <v>3.2981289999999999</v>
      </c>
      <c r="M1759" s="18">
        <v>9.5756999999999995E-2</v>
      </c>
      <c r="N1759" s="4">
        <v>45.190488999999999</v>
      </c>
      <c r="O1759" s="4">
        <v>37.199733000000002</v>
      </c>
      <c r="P1759" s="4">
        <v>4.3395349999999997</v>
      </c>
      <c r="Q1759" s="4">
        <v>30.084928999999999</v>
      </c>
      <c r="R1759" s="4">
        <v>43.424798000000003</v>
      </c>
      <c r="S1759" s="3" t="s">
        <v>5679</v>
      </c>
      <c r="T1759" s="4">
        <v>167.25</v>
      </c>
      <c r="U1759" s="4">
        <v>8260.6947577499996</v>
      </c>
      <c r="V1759" s="10">
        <v>7421.6887569999999</v>
      </c>
      <c r="W1759" s="4">
        <v>0</v>
      </c>
      <c r="X1759" s="18">
        <v>238.93</v>
      </c>
      <c r="Y1759" s="19">
        <v>134.11000000000001</v>
      </c>
      <c r="Z1759" s="4">
        <v>45.190488999999999</v>
      </c>
      <c r="AA1759" s="10">
        <v>26.8187867806</v>
      </c>
      <c r="AB1759" s="10">
        <v>31.9407973263</v>
      </c>
      <c r="AC1759" s="4">
        <v>7.8766600000000002</v>
      </c>
      <c r="AD1759" s="4">
        <v>6.7470664503005997</v>
      </c>
      <c r="AE1759" s="4">
        <v>7.5437695801149998</v>
      </c>
      <c r="AF1759" s="4">
        <v>30.084928999999999</v>
      </c>
      <c r="AG1759" s="4">
        <v>21.345092772505001</v>
      </c>
      <c r="AH1759" s="4">
        <v>26.468219532810298</v>
      </c>
      <c r="AI1759" s="4">
        <v>4.3395349999999997</v>
      </c>
      <c r="AJ1759" s="4">
        <v>5.6593239999999998</v>
      </c>
    </row>
    <row r="1760" spans="1:36" x14ac:dyDescent="0.3">
      <c r="A1760" s="1" t="s">
        <v>1754</v>
      </c>
      <c r="B1760" s="2">
        <v>4228437</v>
      </c>
      <c r="C1760" s="3" t="s">
        <v>2919</v>
      </c>
      <c r="D1760" s="4">
        <v>753.52647628</v>
      </c>
      <c r="E1760" s="3" t="s">
        <v>2925</v>
      </c>
      <c r="F1760" s="3" t="s">
        <v>2926</v>
      </c>
      <c r="G1760" s="3" t="s">
        <v>2927</v>
      </c>
      <c r="H1760" s="3" t="s">
        <v>3024</v>
      </c>
      <c r="I1760" s="3" t="s">
        <v>3589</v>
      </c>
      <c r="J1760" s="4">
        <v>-19.307248000000001</v>
      </c>
      <c r="K1760" s="4">
        <v>-5.80307</v>
      </c>
      <c r="L1760" s="4">
        <v>-6.014195</v>
      </c>
      <c r="M1760" s="4">
        <v>-3.0443159999999998</v>
      </c>
      <c r="N1760" s="4">
        <v>29.154114</v>
      </c>
      <c r="O1760" s="4">
        <v>8.4571430000000003</v>
      </c>
      <c r="P1760" s="4">
        <v>1.155878</v>
      </c>
      <c r="Q1760" s="4">
        <v>7.2173600000000002</v>
      </c>
      <c r="R1760" s="4">
        <v>11.739948999999999</v>
      </c>
      <c r="S1760" s="3" t="s">
        <v>5497</v>
      </c>
      <c r="T1760" s="4">
        <v>25.16</v>
      </c>
      <c r="U1760" s="4">
        <v>753.52647628</v>
      </c>
      <c r="V1760" s="10">
        <v>1288.5694759999999</v>
      </c>
      <c r="W1760" s="4">
        <v>4.45151033386328</v>
      </c>
      <c r="X1760" s="4">
        <v>33.979999999999997</v>
      </c>
      <c r="Y1760" s="4">
        <v>21</v>
      </c>
      <c r="Z1760" s="4">
        <v>29.154114</v>
      </c>
      <c r="AA1760" s="10">
        <v>26.672320576600001</v>
      </c>
      <c r="AB1760" s="10">
        <v>29.199113349600001</v>
      </c>
      <c r="AC1760" s="4">
        <v>1.054214</v>
      </c>
      <c r="AD1760" s="4">
        <v>1.0560828658667001</v>
      </c>
      <c r="AE1760" s="4">
        <v>1.0672836804682999</v>
      </c>
      <c r="AF1760" s="4">
        <v>7.2173600000000002</v>
      </c>
      <c r="AG1760" s="4">
        <v>10.1235698410092</v>
      </c>
      <c r="AH1760" s="4">
        <v>10.3003361397605</v>
      </c>
      <c r="AI1760" s="4">
        <v>1.155878</v>
      </c>
      <c r="AJ1760" s="4" t="s">
        <v>2924</v>
      </c>
    </row>
    <row r="1761" spans="1:36" x14ac:dyDescent="0.3">
      <c r="A1761" s="1" t="s">
        <v>1755</v>
      </c>
      <c r="B1761" s="2">
        <v>4915639</v>
      </c>
      <c r="C1761" s="3" t="s">
        <v>2919</v>
      </c>
      <c r="D1761" s="4">
        <v>50298.716763479999</v>
      </c>
      <c r="E1761" s="3" t="s">
        <v>3006</v>
      </c>
      <c r="F1761" s="3" t="s">
        <v>3007</v>
      </c>
      <c r="G1761" s="3" t="s">
        <v>3283</v>
      </c>
      <c r="H1761" s="3" t="s">
        <v>3321</v>
      </c>
      <c r="I1761" s="3" t="s">
        <v>3322</v>
      </c>
      <c r="J1761" s="4">
        <v>-7.6593470000000003</v>
      </c>
      <c r="K1761" s="4">
        <v>1.0550999999999999</v>
      </c>
      <c r="L1761" s="4">
        <v>-3.6871510000000001</v>
      </c>
      <c r="M1761" s="4">
        <v>-1.97119</v>
      </c>
      <c r="N1761" s="4">
        <v>51.72</v>
      </c>
      <c r="O1761" s="4">
        <v>51.72</v>
      </c>
      <c r="P1761" s="4">
        <v>8.7026749999999993</v>
      </c>
      <c r="Q1761" s="4">
        <v>23.229098</v>
      </c>
      <c r="R1761" s="4">
        <v>40.629544000000003</v>
      </c>
      <c r="S1761" s="3" t="s">
        <v>5498</v>
      </c>
      <c r="T1761" s="4">
        <v>51.72</v>
      </c>
      <c r="U1761" s="4">
        <v>50298.716763479999</v>
      </c>
      <c r="V1761" s="10">
        <v>49481.649763000001</v>
      </c>
      <c r="W1761" s="4">
        <v>0</v>
      </c>
      <c r="X1761" s="4">
        <v>61.225000000000001</v>
      </c>
      <c r="Y1761" s="4">
        <v>43.32</v>
      </c>
      <c r="Z1761" s="4">
        <v>51.72</v>
      </c>
      <c r="AA1761" s="10">
        <v>28.620441591500001</v>
      </c>
      <c r="AB1761" s="10">
        <v>31.3211569206</v>
      </c>
      <c r="AC1761" s="4">
        <v>6.6769860000000003</v>
      </c>
      <c r="AD1761" s="4">
        <v>6.2667797962969001</v>
      </c>
      <c r="AE1761" s="4">
        <v>6.6139262790642004</v>
      </c>
      <c r="AF1761" s="4">
        <v>23.229098</v>
      </c>
      <c r="AG1761" s="4">
        <v>21.1655262043619</v>
      </c>
      <c r="AH1761" s="4">
        <v>22.825207264469501</v>
      </c>
      <c r="AI1761" s="4">
        <v>8.7026749999999993</v>
      </c>
      <c r="AJ1761" s="4">
        <v>17.228514000000001</v>
      </c>
    </row>
    <row r="1762" spans="1:36" x14ac:dyDescent="0.3">
      <c r="A1762" s="1" t="s">
        <v>1756</v>
      </c>
      <c r="B1762" s="2">
        <v>25868754</v>
      </c>
      <c r="C1762" s="3" t="s">
        <v>2919</v>
      </c>
      <c r="D1762" s="4">
        <v>425.75228387999999</v>
      </c>
      <c r="E1762" s="3" t="s">
        <v>2920</v>
      </c>
      <c r="F1762" s="3" t="s">
        <v>2921</v>
      </c>
      <c r="G1762" s="3" t="s">
        <v>2941</v>
      </c>
      <c r="H1762" s="3" t="s">
        <v>2941</v>
      </c>
      <c r="I1762" s="3" t="s">
        <v>3246</v>
      </c>
      <c r="J1762" s="4">
        <v>20.731707</v>
      </c>
      <c r="K1762" s="4">
        <v>6.9444439999999998</v>
      </c>
      <c r="L1762" s="4">
        <v>-17.105263000000001</v>
      </c>
      <c r="M1762" s="4">
        <v>-8.3333329999999997</v>
      </c>
      <c r="N1762" s="4" t="s">
        <v>2924</v>
      </c>
      <c r="O1762" s="4" t="s">
        <v>2924</v>
      </c>
      <c r="P1762" s="5">
        <v>2.0705110000000002</v>
      </c>
      <c r="Q1762" s="4" t="s">
        <v>2924</v>
      </c>
      <c r="R1762" s="4" t="s">
        <v>2924</v>
      </c>
      <c r="S1762" s="3" t="s">
        <v>5499</v>
      </c>
      <c r="T1762" s="4">
        <v>6.93</v>
      </c>
      <c r="U1762" s="4">
        <v>425.75228387999999</v>
      </c>
      <c r="V1762" s="10">
        <v>227.26428300000001</v>
      </c>
      <c r="W1762" s="4">
        <v>0</v>
      </c>
      <c r="X1762" s="5">
        <v>12.4</v>
      </c>
      <c r="Y1762" s="5">
        <v>3.21</v>
      </c>
      <c r="Z1762" s="4" t="s">
        <v>2924</v>
      </c>
      <c r="AA1762" s="10" t="s">
        <v>2924</v>
      </c>
      <c r="AB1762" s="10" t="s">
        <v>2924</v>
      </c>
      <c r="AC1762" s="4">
        <v>15.176246000000001</v>
      </c>
      <c r="AD1762" s="4">
        <v>3.2703802468496002</v>
      </c>
      <c r="AE1762" s="4">
        <v>3.4344032130393001</v>
      </c>
      <c r="AF1762" s="4" t="s">
        <v>2924</v>
      </c>
      <c r="AG1762" s="4" t="s">
        <v>2924</v>
      </c>
      <c r="AH1762" s="4" t="s">
        <v>2924</v>
      </c>
      <c r="AI1762" s="5">
        <v>2.0705110000000002</v>
      </c>
      <c r="AJ1762" s="5">
        <v>2.0705110000000002</v>
      </c>
    </row>
    <row r="1763" spans="1:36" x14ac:dyDescent="0.3">
      <c r="A1763" s="1" t="s">
        <v>1757</v>
      </c>
      <c r="B1763" s="2">
        <v>7330901</v>
      </c>
      <c r="C1763" s="3" t="s">
        <v>2935</v>
      </c>
      <c r="D1763" s="4">
        <v>584.14173844000004</v>
      </c>
      <c r="E1763" s="3" t="s">
        <v>2936</v>
      </c>
      <c r="F1763" s="3" t="s">
        <v>2966</v>
      </c>
      <c r="G1763" s="3" t="s">
        <v>2967</v>
      </c>
      <c r="H1763" s="3" t="s">
        <v>2968</v>
      </c>
      <c r="I1763" s="3" t="s">
        <v>3590</v>
      </c>
      <c r="J1763" s="4">
        <v>-46.513818999999998</v>
      </c>
      <c r="K1763" s="4">
        <v>-40.909090999999997</v>
      </c>
      <c r="L1763" s="4">
        <v>-5.0724640000000001</v>
      </c>
      <c r="M1763" s="4">
        <v>2.9625149999999998</v>
      </c>
      <c r="N1763" s="4" t="s">
        <v>2924</v>
      </c>
      <c r="O1763" s="4" t="s">
        <v>2924</v>
      </c>
      <c r="P1763" s="4">
        <v>1.300298</v>
      </c>
      <c r="Q1763" s="4">
        <v>19.232486999999999</v>
      </c>
      <c r="R1763" s="4">
        <v>55.256360000000001</v>
      </c>
      <c r="S1763" s="3" t="s">
        <v>5500</v>
      </c>
      <c r="T1763" s="4">
        <v>17.03</v>
      </c>
      <c r="U1763" s="4">
        <v>584.14173844000004</v>
      </c>
      <c r="V1763" s="10">
        <v>969.18273799999997</v>
      </c>
      <c r="W1763" s="4">
        <v>0</v>
      </c>
      <c r="X1763" s="4">
        <v>49.97</v>
      </c>
      <c r="Y1763" s="4">
        <v>15.21</v>
      </c>
      <c r="Z1763" s="4" t="s">
        <v>2924</v>
      </c>
      <c r="AA1763" s="10" t="s">
        <v>2924</v>
      </c>
      <c r="AB1763" s="10" t="s">
        <v>2924</v>
      </c>
      <c r="AC1763" s="4">
        <v>1.439924</v>
      </c>
      <c r="AD1763" s="4">
        <v>1.2958764242426</v>
      </c>
      <c r="AE1763" s="4">
        <v>1.3848690078057</v>
      </c>
      <c r="AF1763" s="4">
        <v>19.232486999999999</v>
      </c>
      <c r="AG1763" s="4">
        <v>9.5344610995518995</v>
      </c>
      <c r="AH1763" s="4">
        <v>10.1473861639203</v>
      </c>
      <c r="AI1763" s="4">
        <v>1.300298</v>
      </c>
      <c r="AJ1763" s="4" t="s">
        <v>2924</v>
      </c>
    </row>
    <row r="1764" spans="1:36" x14ac:dyDescent="0.3">
      <c r="A1764" s="1" t="s">
        <v>1758</v>
      </c>
      <c r="B1764" s="2">
        <v>108462</v>
      </c>
      <c r="C1764" s="3" t="s">
        <v>2935</v>
      </c>
      <c r="D1764" s="4">
        <v>84516.923420849998</v>
      </c>
      <c r="E1764" s="3" t="s">
        <v>2930</v>
      </c>
      <c r="F1764" s="3" t="s">
        <v>2953</v>
      </c>
      <c r="G1764" s="3" t="s">
        <v>2954</v>
      </c>
      <c r="H1764" s="3" t="s">
        <v>3346</v>
      </c>
      <c r="I1764" s="3" t="s">
        <v>3402</v>
      </c>
      <c r="J1764" s="4">
        <v>20.323546</v>
      </c>
      <c r="K1764" s="4">
        <v>-5.7231230000000002</v>
      </c>
      <c r="L1764" s="4">
        <v>-1.7362359999999999</v>
      </c>
      <c r="M1764" s="4">
        <v>-4.635802</v>
      </c>
      <c r="N1764" s="4">
        <v>46.634999999999998</v>
      </c>
      <c r="O1764" s="4">
        <v>36.564999</v>
      </c>
      <c r="P1764" s="4">
        <v>21.643384000000001</v>
      </c>
      <c r="Q1764" s="4">
        <v>26.059366000000001</v>
      </c>
      <c r="R1764" s="4">
        <v>41.253031999999997</v>
      </c>
      <c r="S1764" s="3" t="s">
        <v>5501</v>
      </c>
      <c r="T1764" s="4">
        <v>466.35</v>
      </c>
      <c r="U1764" s="4">
        <v>84516.923420849998</v>
      </c>
      <c r="V1764" s="10">
        <v>89513.923420000006</v>
      </c>
      <c r="W1764" s="4">
        <v>0.72906615203173597</v>
      </c>
      <c r="X1764" s="5">
        <v>503.94499999999999</v>
      </c>
      <c r="Y1764" s="4">
        <v>360.05</v>
      </c>
      <c r="Z1764" s="4">
        <v>46.634999999999998</v>
      </c>
      <c r="AA1764" s="10">
        <v>36.581348101300001</v>
      </c>
      <c r="AB1764" s="10">
        <v>38.4979246535</v>
      </c>
      <c r="AC1764" s="4">
        <v>12.980556999999999</v>
      </c>
      <c r="AD1764" s="4">
        <v>12.405383256878601</v>
      </c>
      <c r="AE1764" s="4">
        <v>12.7700000028247</v>
      </c>
      <c r="AF1764" s="4">
        <v>26.059366000000001</v>
      </c>
      <c r="AG1764" s="4">
        <v>25.840061337939201</v>
      </c>
      <c r="AH1764" s="4">
        <v>26.5809030150468</v>
      </c>
      <c r="AI1764" s="4">
        <v>21.643384000000001</v>
      </c>
      <c r="AJ1764" s="4" t="s">
        <v>2924</v>
      </c>
    </row>
    <row r="1765" spans="1:36" x14ac:dyDescent="0.3">
      <c r="A1765" s="1" t="s">
        <v>1759</v>
      </c>
      <c r="B1765" s="2">
        <v>4016692</v>
      </c>
      <c r="C1765" s="3" t="s">
        <v>2935</v>
      </c>
      <c r="D1765" s="4">
        <v>6199.9091413400001</v>
      </c>
      <c r="E1765" s="3" t="s">
        <v>2936</v>
      </c>
      <c r="F1765" s="3" t="s">
        <v>2937</v>
      </c>
      <c r="G1765" s="3" t="s">
        <v>2951</v>
      </c>
      <c r="H1765" s="3" t="s">
        <v>2951</v>
      </c>
      <c r="I1765" s="3" t="s">
        <v>3191</v>
      </c>
      <c r="J1765" s="4">
        <v>32.426648</v>
      </c>
      <c r="K1765" s="4">
        <v>-5.5027340000000002</v>
      </c>
      <c r="L1765" s="4">
        <v>-11.636263</v>
      </c>
      <c r="M1765" s="4">
        <v>-5.3815419999999996</v>
      </c>
      <c r="N1765" s="4">
        <v>29.971875000000001</v>
      </c>
      <c r="O1765" s="4">
        <v>132.28965500000001</v>
      </c>
      <c r="P1765" s="4">
        <v>3.2975189999999999</v>
      </c>
      <c r="Q1765" s="4">
        <v>14.357198</v>
      </c>
      <c r="R1765" s="4">
        <v>130.98947999999999</v>
      </c>
      <c r="S1765" s="3" t="s">
        <v>5502</v>
      </c>
      <c r="T1765" s="4">
        <v>191.82</v>
      </c>
      <c r="U1765" s="4">
        <v>6199.9091413400001</v>
      </c>
      <c r="V1765" s="10">
        <v>7186.0501409999997</v>
      </c>
      <c r="W1765" s="4">
        <v>0.58388072150974901</v>
      </c>
      <c r="X1765" s="4">
        <v>227.91900000000001</v>
      </c>
      <c r="Y1765" s="4">
        <v>135.08009999999999</v>
      </c>
      <c r="Z1765" s="4">
        <v>29.971875000000001</v>
      </c>
      <c r="AA1765" s="10">
        <v>23.236826165899998</v>
      </c>
      <c r="AB1765" s="10">
        <v>23.236826165899998</v>
      </c>
      <c r="AC1765" s="4">
        <v>1.9910589999999999</v>
      </c>
      <c r="AD1765" s="4">
        <v>1.9390206023468</v>
      </c>
      <c r="AE1765" s="4">
        <v>1.9390206023468</v>
      </c>
      <c r="AF1765" s="4">
        <v>14.357198</v>
      </c>
      <c r="AG1765" s="4">
        <v>13.1376905022674</v>
      </c>
      <c r="AH1765" s="4">
        <v>13.1376905022674</v>
      </c>
      <c r="AI1765" s="4">
        <v>3.2975189999999999</v>
      </c>
      <c r="AJ1765" s="4">
        <v>6.3687370000000003</v>
      </c>
    </row>
    <row r="1766" spans="1:36" x14ac:dyDescent="0.3">
      <c r="A1766" s="1" t="s">
        <v>1760</v>
      </c>
      <c r="B1766" s="2">
        <v>28820362</v>
      </c>
      <c r="C1766" s="3" t="s">
        <v>2956</v>
      </c>
      <c r="D1766" s="4">
        <v>3290.0451759299999</v>
      </c>
      <c r="E1766" s="3" t="s">
        <v>2920</v>
      </c>
      <c r="F1766" s="3" t="s">
        <v>2921</v>
      </c>
      <c r="G1766" s="3" t="s">
        <v>2941</v>
      </c>
      <c r="H1766" s="3" t="s">
        <v>2941</v>
      </c>
      <c r="I1766" s="3" t="s">
        <v>3048</v>
      </c>
      <c r="J1766" s="4">
        <v>-13.266833</v>
      </c>
      <c r="K1766" s="4">
        <v>-3.4603999999999999</v>
      </c>
      <c r="L1766" s="4">
        <v>4.7169809999999996</v>
      </c>
      <c r="M1766" s="4">
        <v>1.616673</v>
      </c>
      <c r="N1766" s="4" t="s">
        <v>2924</v>
      </c>
      <c r="O1766" s="4" t="s">
        <v>2924</v>
      </c>
      <c r="P1766" s="4">
        <v>6.7376990000000001</v>
      </c>
      <c r="Q1766" s="4" t="s">
        <v>2924</v>
      </c>
      <c r="R1766" s="4" t="s">
        <v>2924</v>
      </c>
      <c r="S1766" s="3" t="s">
        <v>5503</v>
      </c>
      <c r="T1766" s="4">
        <v>52.17</v>
      </c>
      <c r="U1766" s="4">
        <v>3290.0451759299999</v>
      </c>
      <c r="V1766" s="10">
        <v>2806.807405</v>
      </c>
      <c r="W1766" s="4">
        <v>0</v>
      </c>
      <c r="X1766" s="4">
        <v>64.98</v>
      </c>
      <c r="Y1766" s="4">
        <v>37.549999999999997</v>
      </c>
      <c r="Z1766" s="4" t="s">
        <v>2924</v>
      </c>
      <c r="AA1766" s="10" t="s">
        <v>2924</v>
      </c>
      <c r="AB1766" s="10" t="s">
        <v>2924</v>
      </c>
      <c r="AC1766" s="4" t="s">
        <v>2934</v>
      </c>
      <c r="AD1766" s="4" t="s">
        <v>2934</v>
      </c>
      <c r="AE1766" s="4" t="s">
        <v>2934</v>
      </c>
      <c r="AF1766" s="4" t="s">
        <v>2924</v>
      </c>
      <c r="AG1766" s="4" t="s">
        <v>2924</v>
      </c>
      <c r="AH1766" s="4" t="s">
        <v>2924</v>
      </c>
      <c r="AI1766" s="4">
        <v>6.7376990000000001</v>
      </c>
      <c r="AJ1766" s="4">
        <v>6.7376990000000001</v>
      </c>
    </row>
    <row r="1767" spans="1:36" x14ac:dyDescent="0.3">
      <c r="A1767" s="1" t="s">
        <v>1761</v>
      </c>
      <c r="B1767" s="2">
        <v>103042</v>
      </c>
      <c r="C1767" s="3" t="s">
        <v>2935</v>
      </c>
      <c r="D1767" s="4">
        <v>198866.23187176001</v>
      </c>
      <c r="E1767" s="3" t="s">
        <v>2930</v>
      </c>
      <c r="F1767" s="3" t="s">
        <v>2953</v>
      </c>
      <c r="G1767" s="3" t="s">
        <v>2954</v>
      </c>
      <c r="H1767" s="3" t="s">
        <v>3244</v>
      </c>
      <c r="I1767" s="3" t="s">
        <v>3591</v>
      </c>
      <c r="J1767" s="4">
        <v>33.578617000000001</v>
      </c>
      <c r="K1767" s="4">
        <v>20.464525999999999</v>
      </c>
      <c r="L1767" s="4">
        <v>-6.2647130000000004</v>
      </c>
      <c r="M1767" s="4">
        <v>-3.10832</v>
      </c>
      <c r="N1767" s="4">
        <v>18.7884322678843</v>
      </c>
      <c r="O1767" s="4" t="s">
        <v>2924</v>
      </c>
      <c r="P1767" s="4">
        <v>2.1192869999999999</v>
      </c>
      <c r="Q1767" s="4" t="s">
        <v>2934</v>
      </c>
      <c r="R1767" s="4" t="s">
        <v>2934</v>
      </c>
      <c r="S1767" s="3" t="s">
        <v>5504</v>
      </c>
      <c r="T1767" s="4">
        <v>123.44</v>
      </c>
      <c r="U1767" s="4">
        <v>198866.23187176001</v>
      </c>
      <c r="V1767" s="10" t="s">
        <v>2934</v>
      </c>
      <c r="W1767" s="4">
        <v>2.9974076474400499</v>
      </c>
      <c r="X1767" s="4">
        <v>136.24</v>
      </c>
      <c r="Y1767" s="4">
        <v>83.09</v>
      </c>
      <c r="Z1767" s="4">
        <v>20.573333000000002</v>
      </c>
      <c r="AA1767" s="10">
        <v>15.8924709032</v>
      </c>
      <c r="AB1767" s="10">
        <v>16.864240405499999</v>
      </c>
      <c r="AC1767" s="4" t="s">
        <v>2934</v>
      </c>
      <c r="AD1767" s="4" t="s">
        <v>2934</v>
      </c>
      <c r="AE1767" s="4" t="s">
        <v>2934</v>
      </c>
      <c r="AF1767" s="4" t="s">
        <v>2934</v>
      </c>
      <c r="AG1767" s="4" t="s">
        <v>2934</v>
      </c>
      <c r="AH1767" s="4" t="s">
        <v>2934</v>
      </c>
      <c r="AI1767" s="4">
        <v>2.1192869999999999</v>
      </c>
      <c r="AJ1767" s="4">
        <v>2.8209050000000002</v>
      </c>
    </row>
    <row r="1768" spans="1:36" x14ac:dyDescent="0.3">
      <c r="A1768" s="1" t="s">
        <v>1762</v>
      </c>
      <c r="B1768" s="2">
        <v>19082995</v>
      </c>
      <c r="C1768" s="3" t="s">
        <v>2935</v>
      </c>
      <c r="D1768" s="4">
        <v>1839.7308172</v>
      </c>
      <c r="E1768" s="3" t="s">
        <v>2930</v>
      </c>
      <c r="F1768" s="3" t="s">
        <v>2953</v>
      </c>
      <c r="G1768" s="3" t="s">
        <v>2954</v>
      </c>
      <c r="H1768" s="3" t="s">
        <v>2955</v>
      </c>
      <c r="I1768" s="3" t="s">
        <v>3211</v>
      </c>
      <c r="J1768" s="4">
        <v>0.96899199999999996</v>
      </c>
      <c r="K1768" s="4">
        <v>3.3730159999999998</v>
      </c>
      <c r="L1768" s="4">
        <v>1.7578130000000001</v>
      </c>
      <c r="M1768" s="4">
        <v>-1.605288</v>
      </c>
      <c r="N1768" s="4">
        <v>8.1725490196078407</v>
      </c>
      <c r="O1768" s="4" t="s">
        <v>2924</v>
      </c>
      <c r="P1768" s="4" t="s">
        <v>2934</v>
      </c>
      <c r="Q1768" s="4" t="s">
        <v>2934</v>
      </c>
      <c r="R1768" s="4" t="s">
        <v>2934</v>
      </c>
      <c r="S1768" s="3" t="s">
        <v>5505</v>
      </c>
      <c r="T1768" s="4">
        <v>20.84</v>
      </c>
      <c r="U1768" s="4">
        <v>1839.7308172</v>
      </c>
      <c r="V1768" s="10" t="s">
        <v>2934</v>
      </c>
      <c r="W1768" s="4">
        <v>9.5969289827255295</v>
      </c>
      <c r="X1768" s="4">
        <v>24.18</v>
      </c>
      <c r="Y1768" s="4">
        <v>19.05</v>
      </c>
      <c r="Z1768" s="4" t="s">
        <v>2934</v>
      </c>
      <c r="AA1768" s="10">
        <v>9.0118918917999995</v>
      </c>
      <c r="AB1768" s="10">
        <v>8.2147179048000005</v>
      </c>
      <c r="AC1768" s="4" t="s">
        <v>2934</v>
      </c>
      <c r="AD1768" s="4" t="s">
        <v>2934</v>
      </c>
      <c r="AE1768" s="4" t="s">
        <v>2934</v>
      </c>
      <c r="AF1768" s="4" t="s">
        <v>2934</v>
      </c>
      <c r="AG1768" s="4" t="s">
        <v>2934</v>
      </c>
      <c r="AH1768" s="4" t="s">
        <v>2934</v>
      </c>
      <c r="AI1768" s="4" t="s">
        <v>2934</v>
      </c>
      <c r="AJ1768" s="4" t="s">
        <v>2934</v>
      </c>
    </row>
    <row r="1769" spans="1:36" x14ac:dyDescent="0.3">
      <c r="A1769" s="1" t="s">
        <v>1763</v>
      </c>
      <c r="B1769" s="2">
        <v>4048147</v>
      </c>
      <c r="C1769" s="3" t="s">
        <v>2919</v>
      </c>
      <c r="D1769" s="4">
        <v>14594.34447792</v>
      </c>
      <c r="E1769" s="3" t="s">
        <v>2930</v>
      </c>
      <c r="F1769" s="3" t="s">
        <v>2953</v>
      </c>
      <c r="G1769" s="3" t="s">
        <v>2954</v>
      </c>
      <c r="H1769" s="3" t="s">
        <v>3346</v>
      </c>
      <c r="I1769" s="3" t="s">
        <v>3402</v>
      </c>
      <c r="J1769" s="4">
        <v>19.013814</v>
      </c>
      <c r="K1769" s="4">
        <v>6.1211760000000002</v>
      </c>
      <c r="L1769" s="4">
        <v>1.355094</v>
      </c>
      <c r="M1769" s="4">
        <v>-3.567482</v>
      </c>
      <c r="N1769" s="4">
        <v>44.950468999999998</v>
      </c>
      <c r="O1769" s="4">
        <v>32.773497999999996</v>
      </c>
      <c r="P1769" s="4">
        <v>9.3212820000000001</v>
      </c>
      <c r="Q1769" s="4">
        <v>26.433271000000001</v>
      </c>
      <c r="R1769" s="4">
        <v>32.765447000000002</v>
      </c>
      <c r="S1769" s="3" t="s">
        <v>5506</v>
      </c>
      <c r="T1769" s="4">
        <v>340.32</v>
      </c>
      <c r="U1769" s="4">
        <v>14594.34447792</v>
      </c>
      <c r="V1769" s="10">
        <v>15035.244477</v>
      </c>
      <c r="W1769" s="4">
        <v>0.53479078514339495</v>
      </c>
      <c r="X1769" s="4">
        <v>365</v>
      </c>
      <c r="Y1769" s="4">
        <v>269.51</v>
      </c>
      <c r="Z1769" s="4">
        <v>44.950468999999998</v>
      </c>
      <c r="AA1769" s="10">
        <v>42.897118511599999</v>
      </c>
      <c r="AB1769" s="10">
        <v>43.509222313499997</v>
      </c>
      <c r="AC1769" s="4">
        <v>6.7641010000000001</v>
      </c>
      <c r="AD1769" s="4">
        <v>6.3796632106017004</v>
      </c>
      <c r="AE1769" s="4">
        <v>6.6392284762604996</v>
      </c>
      <c r="AF1769" s="4">
        <v>26.433271000000001</v>
      </c>
      <c r="AG1769" s="4">
        <v>21.223094468830599</v>
      </c>
      <c r="AH1769" s="4">
        <v>23.198893613609702</v>
      </c>
      <c r="AI1769" s="4">
        <v>9.3212820000000001</v>
      </c>
      <c r="AJ1769" s="4" t="s">
        <v>2924</v>
      </c>
    </row>
    <row r="1770" spans="1:36" x14ac:dyDescent="0.3">
      <c r="A1770" s="1" t="s">
        <v>1764</v>
      </c>
      <c r="B1770" s="2">
        <v>4280272</v>
      </c>
      <c r="C1770" s="3" t="s">
        <v>2935</v>
      </c>
      <c r="D1770" s="4">
        <v>78536.653824120003</v>
      </c>
      <c r="E1770" s="3" t="s">
        <v>2945</v>
      </c>
      <c r="F1770" s="3" t="s">
        <v>3021</v>
      </c>
      <c r="G1770" s="3" t="s">
        <v>3022</v>
      </c>
      <c r="H1770" s="3" t="s">
        <v>3022</v>
      </c>
      <c r="I1770" s="3" t="s">
        <v>3158</v>
      </c>
      <c r="J1770" s="4">
        <v>51.666936</v>
      </c>
      <c r="K1770" s="4">
        <v>6.1843320000000004</v>
      </c>
      <c r="L1770" s="4">
        <v>-4.6000810000000003</v>
      </c>
      <c r="M1770" s="4">
        <v>3.1928999999999999E-2</v>
      </c>
      <c r="N1770" s="4">
        <v>52.215555999999999</v>
      </c>
      <c r="O1770" s="4">
        <v>33.840282000000002</v>
      </c>
      <c r="P1770" s="4">
        <v>59.149149999999999</v>
      </c>
      <c r="Q1770" s="4">
        <v>25.155844999999999</v>
      </c>
      <c r="R1770" s="4">
        <v>38.963827000000002</v>
      </c>
      <c r="S1770" s="3" t="s">
        <v>5507</v>
      </c>
      <c r="T1770" s="5">
        <v>469.94</v>
      </c>
      <c r="U1770" s="4">
        <v>78536.653824120003</v>
      </c>
      <c r="V1770" s="10">
        <v>83718.653823999994</v>
      </c>
      <c r="W1770" s="4">
        <v>0.92777801421458095</v>
      </c>
      <c r="X1770" s="4">
        <v>507.82</v>
      </c>
      <c r="Y1770" s="5">
        <v>307.31</v>
      </c>
      <c r="Z1770" s="4">
        <v>52.215555999999999</v>
      </c>
      <c r="AA1770" s="10">
        <v>33.054793557000004</v>
      </c>
      <c r="AB1770" s="10">
        <v>34.342423057600001</v>
      </c>
      <c r="AC1770" s="4">
        <v>7.8572179999999996</v>
      </c>
      <c r="AD1770" s="4">
        <v>7.4279055980709003</v>
      </c>
      <c r="AE1770" s="4">
        <v>7.7463493315927003</v>
      </c>
      <c r="AF1770" s="4">
        <v>25.155844999999999</v>
      </c>
      <c r="AG1770" s="4">
        <v>23.066054705835999</v>
      </c>
      <c r="AH1770" s="4">
        <v>24.444186717312299</v>
      </c>
      <c r="AI1770" s="4">
        <v>59.149149999999999</v>
      </c>
      <c r="AJ1770" s="4" t="s">
        <v>2924</v>
      </c>
    </row>
    <row r="1771" spans="1:36" x14ac:dyDescent="0.3">
      <c r="A1771" s="1" t="s">
        <v>1765</v>
      </c>
      <c r="B1771" s="2">
        <v>22103633</v>
      </c>
      <c r="C1771" s="3" t="s">
        <v>2935</v>
      </c>
      <c r="D1771" s="4">
        <v>2585.2024281600002</v>
      </c>
      <c r="E1771" s="3" t="s">
        <v>3031</v>
      </c>
      <c r="F1771" s="3" t="s">
        <v>3031</v>
      </c>
      <c r="G1771" s="3" t="s">
        <v>3051</v>
      </c>
      <c r="H1771" s="3" t="s">
        <v>3270</v>
      </c>
      <c r="I1771" s="3" t="s">
        <v>3557</v>
      </c>
      <c r="J1771" s="4">
        <v>-21.154803000000001</v>
      </c>
      <c r="K1771" s="4">
        <v>14.038876999999999</v>
      </c>
      <c r="L1771" s="4">
        <v>-13.110258</v>
      </c>
      <c r="M1771" s="4">
        <v>-18.224057999999999</v>
      </c>
      <c r="N1771" s="4" t="s">
        <v>2924</v>
      </c>
      <c r="O1771" s="4" t="s">
        <v>2924</v>
      </c>
      <c r="P1771" s="4">
        <v>2.428331</v>
      </c>
      <c r="Q1771" s="4" t="s">
        <v>2924</v>
      </c>
      <c r="R1771" s="4" t="s">
        <v>2924</v>
      </c>
      <c r="S1771" s="3" t="s">
        <v>5508</v>
      </c>
      <c r="T1771" s="4">
        <v>15.84</v>
      </c>
      <c r="U1771" s="4">
        <v>2585.2024281600002</v>
      </c>
      <c r="V1771" s="10">
        <v>2667.5744279999999</v>
      </c>
      <c r="W1771" s="4">
        <v>0</v>
      </c>
      <c r="X1771" s="4">
        <v>24.01</v>
      </c>
      <c r="Y1771" s="5">
        <v>10.02</v>
      </c>
      <c r="Z1771" s="4" t="s">
        <v>2924</v>
      </c>
      <c r="AA1771" s="10" t="s">
        <v>2924</v>
      </c>
      <c r="AB1771" s="10" t="s">
        <v>2924</v>
      </c>
      <c r="AC1771" s="4">
        <v>14.491859</v>
      </c>
      <c r="AD1771" s="4">
        <v>9.4272905927630006</v>
      </c>
      <c r="AE1771" s="4">
        <v>13.6777694992763</v>
      </c>
      <c r="AF1771" s="4" t="s">
        <v>2924</v>
      </c>
      <c r="AG1771" s="4" t="s">
        <v>2924</v>
      </c>
      <c r="AH1771" s="4" t="s">
        <v>2924</v>
      </c>
      <c r="AI1771" s="4">
        <v>2.428331</v>
      </c>
      <c r="AJ1771" s="4">
        <v>2.4467099999999999</v>
      </c>
    </row>
    <row r="1772" spans="1:36" x14ac:dyDescent="0.3">
      <c r="A1772" s="1" t="s">
        <v>1766</v>
      </c>
      <c r="B1772" s="2">
        <v>4334372</v>
      </c>
      <c r="C1772" s="3" t="s">
        <v>2935</v>
      </c>
      <c r="D1772" s="4">
        <v>48169.435946160003</v>
      </c>
      <c r="E1772" s="3" t="s">
        <v>3093</v>
      </c>
      <c r="F1772" s="3" t="s">
        <v>3093</v>
      </c>
      <c r="G1772" s="3" t="s">
        <v>3094</v>
      </c>
      <c r="H1772" s="3" t="s">
        <v>3145</v>
      </c>
      <c r="I1772" s="3" t="s">
        <v>3419</v>
      </c>
      <c r="J1772" s="4">
        <v>29.463308000000001</v>
      </c>
      <c r="K1772" s="4">
        <v>6.9683260000000002</v>
      </c>
      <c r="L1772" s="4">
        <v>-0.63051699999999999</v>
      </c>
      <c r="M1772" s="4">
        <v>-3.2337289999999999</v>
      </c>
      <c r="N1772" s="4">
        <v>11.153574000000001</v>
      </c>
      <c r="O1772" s="4">
        <v>10.240416</v>
      </c>
      <c r="P1772" s="4">
        <v>3.5572940000000002</v>
      </c>
      <c r="Q1772" s="4">
        <v>10.206931000000001</v>
      </c>
      <c r="R1772" s="4">
        <v>22.270192999999999</v>
      </c>
      <c r="S1772" s="3" t="s">
        <v>5509</v>
      </c>
      <c r="T1772" s="4">
        <v>47.28</v>
      </c>
      <c r="U1772" s="4">
        <v>48169.435946160003</v>
      </c>
      <c r="V1772" s="10">
        <v>68756.435945999998</v>
      </c>
      <c r="W1772" s="4">
        <v>8.0922165820642995</v>
      </c>
      <c r="X1772" s="4">
        <v>51.94</v>
      </c>
      <c r="Y1772" s="4">
        <v>36.274999999999999</v>
      </c>
      <c r="Z1772" s="4">
        <v>11.153574000000001</v>
      </c>
      <c r="AA1772" s="10">
        <v>10.9774785233</v>
      </c>
      <c r="AB1772" s="10">
        <v>11.4705497032</v>
      </c>
      <c r="AC1772" s="4">
        <v>6.2262459999999997</v>
      </c>
      <c r="AD1772" s="4">
        <v>5.5465425260397998</v>
      </c>
      <c r="AE1772" s="4">
        <v>5.7767138300680001</v>
      </c>
      <c r="AF1772" s="4">
        <v>10.206931000000001</v>
      </c>
      <c r="AG1772" s="4">
        <v>10.021745508630399</v>
      </c>
      <c r="AH1772" s="4">
        <v>10.3145415131733</v>
      </c>
      <c r="AI1772" s="4">
        <v>3.5572940000000002</v>
      </c>
      <c r="AJ1772" s="4">
        <v>9.0057139999999993</v>
      </c>
    </row>
    <row r="1773" spans="1:36" x14ac:dyDescent="0.3">
      <c r="A1773" s="1" t="s">
        <v>1767</v>
      </c>
      <c r="B1773" s="2">
        <v>4401869</v>
      </c>
      <c r="C1773" s="3" t="s">
        <v>2956</v>
      </c>
      <c r="D1773" s="4">
        <v>6087.4107402400005</v>
      </c>
      <c r="E1773" s="3" t="s">
        <v>2930</v>
      </c>
      <c r="F1773" s="3" t="s">
        <v>2953</v>
      </c>
      <c r="G1773" s="3" t="s">
        <v>2953</v>
      </c>
      <c r="H1773" s="3" t="s">
        <v>3414</v>
      </c>
      <c r="I1773" s="3" t="s">
        <v>3440</v>
      </c>
      <c r="J1773" s="4">
        <v>45.385086000000001</v>
      </c>
      <c r="K1773" s="4">
        <v>4.872134</v>
      </c>
      <c r="L1773" s="4">
        <v>-2.0084460000000002</v>
      </c>
      <c r="M1773" s="4">
        <v>-1.7554730000000001</v>
      </c>
      <c r="N1773" s="4">
        <v>12.315858</v>
      </c>
      <c r="O1773" s="4" t="s">
        <v>2924</v>
      </c>
      <c r="P1773" s="4">
        <v>1.312403</v>
      </c>
      <c r="Q1773" s="4">
        <v>15.642264000000001</v>
      </c>
      <c r="R1773" s="4" t="s">
        <v>2924</v>
      </c>
      <c r="S1773" s="3" t="s">
        <v>5510</v>
      </c>
      <c r="T1773" s="4">
        <v>95.14</v>
      </c>
      <c r="U1773" s="4">
        <v>6087.4107402400005</v>
      </c>
      <c r="V1773" s="10">
        <v>15548.410739999999</v>
      </c>
      <c r="W1773" s="4">
        <v>0</v>
      </c>
      <c r="X1773" s="5">
        <v>103.05</v>
      </c>
      <c r="Y1773" s="4">
        <v>61.38</v>
      </c>
      <c r="Z1773" s="4">
        <v>12.315858</v>
      </c>
      <c r="AA1773" s="10">
        <v>7.5427719725999998</v>
      </c>
      <c r="AB1773" s="10">
        <v>9.2631628140999993</v>
      </c>
      <c r="AC1773" s="4">
        <v>7.8726130000000003</v>
      </c>
      <c r="AD1773" s="4">
        <v>5.9288521983590003</v>
      </c>
      <c r="AE1773" s="4">
        <v>7.2254201503587003</v>
      </c>
      <c r="AF1773" s="4">
        <v>15.642264000000001</v>
      </c>
      <c r="AG1773" s="4">
        <v>7.4569136923889001</v>
      </c>
      <c r="AH1773" s="4">
        <v>8.8696011066743008</v>
      </c>
      <c r="AI1773" s="4">
        <v>1.312403</v>
      </c>
      <c r="AJ1773" s="4" t="s">
        <v>2924</v>
      </c>
    </row>
    <row r="1774" spans="1:36" x14ac:dyDescent="0.3">
      <c r="A1774" s="1" t="s">
        <v>1768</v>
      </c>
      <c r="B1774" s="2">
        <v>4326704</v>
      </c>
      <c r="C1774" s="3" t="s">
        <v>2935</v>
      </c>
      <c r="D1774" s="4">
        <v>1069.7996751000001</v>
      </c>
      <c r="E1774" s="3" t="s">
        <v>2936</v>
      </c>
      <c r="F1774" s="3" t="s">
        <v>2937</v>
      </c>
      <c r="G1774" s="3" t="s">
        <v>3037</v>
      </c>
      <c r="H1774" s="3" t="s">
        <v>3037</v>
      </c>
      <c r="I1774" s="3" t="s">
        <v>3592</v>
      </c>
      <c r="J1774" s="4">
        <v>14.716635999999999</v>
      </c>
      <c r="K1774" s="4">
        <v>0.80321299999999995</v>
      </c>
      <c r="L1774" s="4">
        <v>-8.7272730000000003</v>
      </c>
      <c r="M1774" s="4">
        <v>-5.068079</v>
      </c>
      <c r="N1774" s="4">
        <v>18.620177999999999</v>
      </c>
      <c r="O1774" s="4">
        <v>4.5487500000000001</v>
      </c>
      <c r="P1774" s="4">
        <v>1.920428</v>
      </c>
      <c r="Q1774" s="4">
        <v>6.9655449999999997</v>
      </c>
      <c r="R1774" s="4">
        <v>6.507555</v>
      </c>
      <c r="S1774" s="3" t="s">
        <v>5511</v>
      </c>
      <c r="T1774" s="4">
        <v>12.55</v>
      </c>
      <c r="U1774" s="4">
        <v>1069.7996751000001</v>
      </c>
      <c r="V1774" s="10">
        <v>1657.799675</v>
      </c>
      <c r="W1774" s="4">
        <v>0</v>
      </c>
      <c r="X1774" s="4">
        <v>14.91</v>
      </c>
      <c r="Y1774" s="5">
        <v>9.7650000000000006</v>
      </c>
      <c r="Z1774" s="4">
        <v>18.620177999999999</v>
      </c>
      <c r="AA1774" s="10">
        <v>13.5426783209</v>
      </c>
      <c r="AB1774" s="10">
        <v>15.242976692199999</v>
      </c>
      <c r="AC1774" s="4">
        <v>0.51757699999999995</v>
      </c>
      <c r="AD1774" s="4">
        <v>0.53080729728580001</v>
      </c>
      <c r="AE1774" s="4">
        <v>0.52430490369710003</v>
      </c>
      <c r="AF1774" s="4">
        <v>6.9655449999999997</v>
      </c>
      <c r="AG1774" s="4">
        <v>8.2062506466049996</v>
      </c>
      <c r="AH1774" s="4">
        <v>8.1085824162387006</v>
      </c>
      <c r="AI1774" s="4">
        <v>1.920428</v>
      </c>
      <c r="AJ1774" s="4">
        <v>7.3780130000000002</v>
      </c>
    </row>
    <row r="1775" spans="1:36" x14ac:dyDescent="0.3">
      <c r="A1775" s="1" t="s">
        <v>1769</v>
      </c>
      <c r="B1775" s="2">
        <v>4989397</v>
      </c>
      <c r="C1775" s="3" t="s">
        <v>2935</v>
      </c>
      <c r="D1775" s="4">
        <v>6500.6864315000003</v>
      </c>
      <c r="E1775" s="3" t="s">
        <v>2936</v>
      </c>
      <c r="F1775" s="3" t="s">
        <v>2966</v>
      </c>
      <c r="G1775" s="3" t="s">
        <v>2967</v>
      </c>
      <c r="H1775" s="3" t="s">
        <v>2987</v>
      </c>
      <c r="I1775" s="3" t="s">
        <v>3138</v>
      </c>
      <c r="J1775" s="4">
        <v>-1.0353079999999999</v>
      </c>
      <c r="K1775" s="4">
        <v>-8.6404069999999997</v>
      </c>
      <c r="L1775" s="4">
        <v>-3.7539289999999998</v>
      </c>
      <c r="M1775" s="4">
        <v>-5.1831889999999996</v>
      </c>
      <c r="N1775" s="4">
        <v>24.001450999999999</v>
      </c>
      <c r="O1775" s="4">
        <v>22.019973</v>
      </c>
      <c r="P1775" s="4">
        <v>5.9541300000000001</v>
      </c>
      <c r="Q1775" s="4">
        <v>14.267953</v>
      </c>
      <c r="R1775" s="4">
        <v>24.794104000000001</v>
      </c>
      <c r="S1775" s="3" t="s">
        <v>5512</v>
      </c>
      <c r="T1775" s="4">
        <v>165.37</v>
      </c>
      <c r="U1775" s="4">
        <v>6500.6864315000003</v>
      </c>
      <c r="V1775" s="10">
        <v>6953.9434309999997</v>
      </c>
      <c r="W1775" s="4">
        <v>1.2335973876761199</v>
      </c>
      <c r="X1775" s="4">
        <v>200.60499999999999</v>
      </c>
      <c r="Y1775" s="5">
        <v>160.02000000000001</v>
      </c>
      <c r="Z1775" s="4">
        <v>24.001450999999999</v>
      </c>
      <c r="AA1775" s="10">
        <v>20.7881835323</v>
      </c>
      <c r="AB1775" s="10">
        <v>21.465472481799999</v>
      </c>
      <c r="AC1775" s="4">
        <v>3.8551630000000001</v>
      </c>
      <c r="AD1775" s="4">
        <v>3.6904713901759001</v>
      </c>
      <c r="AE1775" s="4">
        <v>3.8029869555502001</v>
      </c>
      <c r="AF1775" s="4">
        <v>14.267953</v>
      </c>
      <c r="AG1775" s="4">
        <v>14.3590185054027</v>
      </c>
      <c r="AH1775" s="4">
        <v>14.8322078040358</v>
      </c>
      <c r="AI1775" s="4">
        <v>5.9541300000000001</v>
      </c>
      <c r="AJ1775" s="4">
        <v>31.777479</v>
      </c>
    </row>
    <row r="1776" spans="1:36" x14ac:dyDescent="0.3">
      <c r="A1776" s="1" t="s">
        <v>1770</v>
      </c>
      <c r="B1776" s="2">
        <v>4565245</v>
      </c>
      <c r="C1776" s="3" t="s">
        <v>2935</v>
      </c>
      <c r="D1776" s="4">
        <v>4291.7262812999998</v>
      </c>
      <c r="E1776" s="3" t="s">
        <v>2936</v>
      </c>
      <c r="F1776" s="3" t="s">
        <v>2937</v>
      </c>
      <c r="G1776" s="3" t="s">
        <v>3037</v>
      </c>
      <c r="H1776" s="3" t="s">
        <v>3037</v>
      </c>
      <c r="I1776" s="3" t="s">
        <v>3592</v>
      </c>
      <c r="J1776" s="4">
        <v>-25.811751000000001</v>
      </c>
      <c r="K1776" s="4">
        <v>-8.4545670000000008</v>
      </c>
      <c r="L1776" s="5">
        <v>-5.6183920000000001</v>
      </c>
      <c r="M1776" s="4">
        <v>-7.8501979999999998</v>
      </c>
      <c r="N1776" s="4">
        <v>16.762008999999999</v>
      </c>
      <c r="O1776" s="4">
        <v>13.874931999999999</v>
      </c>
      <c r="P1776" s="4">
        <v>3.083504</v>
      </c>
      <c r="Q1776" s="4">
        <v>9.3693539999999995</v>
      </c>
      <c r="R1776" s="4">
        <v>15.091303999999999</v>
      </c>
      <c r="S1776" s="3" t="s">
        <v>5513</v>
      </c>
      <c r="T1776" s="4">
        <v>76.77</v>
      </c>
      <c r="U1776" s="4">
        <v>4291.7262812999998</v>
      </c>
      <c r="V1776" s="10">
        <v>4839.7962809999999</v>
      </c>
      <c r="W1776" s="4">
        <v>4.4288133385436996</v>
      </c>
      <c r="X1776" s="4">
        <v>104.76</v>
      </c>
      <c r="Y1776" s="4">
        <v>75.05</v>
      </c>
      <c r="Z1776" s="4">
        <v>16.762008999999999</v>
      </c>
      <c r="AA1776" s="10">
        <v>20.2368211557</v>
      </c>
      <c r="AB1776" s="10">
        <v>20.2368211557</v>
      </c>
      <c r="AC1776" s="4">
        <v>1.2666470000000001</v>
      </c>
      <c r="AD1776" s="4">
        <v>1.2804640053455001</v>
      </c>
      <c r="AE1776" s="4">
        <v>1.2804640053455001</v>
      </c>
      <c r="AF1776" s="4">
        <v>9.3693539999999995</v>
      </c>
      <c r="AG1776" s="4">
        <v>11.9134007030039</v>
      </c>
      <c r="AH1776" s="4">
        <v>11.9134007030039</v>
      </c>
      <c r="AI1776" s="4">
        <v>3.083504</v>
      </c>
      <c r="AJ1776" s="4">
        <v>7.5724999999999998</v>
      </c>
    </row>
    <row r="1777" spans="1:36" x14ac:dyDescent="0.3">
      <c r="A1777" s="1" t="s">
        <v>1771</v>
      </c>
      <c r="B1777" s="2">
        <v>4167462</v>
      </c>
      <c r="C1777" s="3" t="s">
        <v>2935</v>
      </c>
      <c r="D1777" s="4">
        <v>47398.958611200003</v>
      </c>
      <c r="E1777" s="3" t="s">
        <v>2930</v>
      </c>
      <c r="F1777" s="3" t="s">
        <v>2953</v>
      </c>
      <c r="G1777" s="3" t="s">
        <v>2954</v>
      </c>
      <c r="H1777" s="3" t="s">
        <v>3346</v>
      </c>
      <c r="I1777" s="3" t="s">
        <v>3347</v>
      </c>
      <c r="J1777" s="4">
        <v>7.5620690000000002</v>
      </c>
      <c r="K1777" s="4">
        <v>9.6824499999999993</v>
      </c>
      <c r="L1777" s="4">
        <v>3.9175260000000001</v>
      </c>
      <c r="M1777" s="4">
        <v>-3.2474799999999999</v>
      </c>
      <c r="N1777" s="4">
        <v>40.32</v>
      </c>
      <c r="O1777" s="4">
        <v>35.146444000000002</v>
      </c>
      <c r="P1777" s="4" t="s">
        <v>2924</v>
      </c>
      <c r="Q1777" s="4">
        <v>31.131829</v>
      </c>
      <c r="R1777" s="4">
        <v>41.747472999999999</v>
      </c>
      <c r="S1777" s="3" t="s">
        <v>5514</v>
      </c>
      <c r="T1777" s="4">
        <v>604.79999999999995</v>
      </c>
      <c r="U1777" s="4">
        <v>47398.958611200003</v>
      </c>
      <c r="V1777" s="10">
        <v>51536.065610999998</v>
      </c>
      <c r="W1777" s="4">
        <v>1.0582010582010599</v>
      </c>
      <c r="X1777" s="5">
        <v>642.44799999999998</v>
      </c>
      <c r="Y1777" s="4">
        <v>439.95</v>
      </c>
      <c r="Z1777" s="4">
        <v>40.32</v>
      </c>
      <c r="AA1777" s="10">
        <v>36.591784998999998</v>
      </c>
      <c r="AB1777" s="10">
        <v>40.310432990499997</v>
      </c>
      <c r="AC1777" s="4">
        <v>18.387841999999999</v>
      </c>
      <c r="AD1777" s="4">
        <v>16.824595300212501</v>
      </c>
      <c r="AE1777" s="4">
        <v>18.016885015715701</v>
      </c>
      <c r="AF1777" s="4">
        <v>31.131829</v>
      </c>
      <c r="AG1777" s="4">
        <v>27.904890237529699</v>
      </c>
      <c r="AH1777" s="4">
        <v>30.117462401666302</v>
      </c>
      <c r="AI1777" s="4" t="s">
        <v>2924</v>
      </c>
      <c r="AJ1777" s="4" t="s">
        <v>2924</v>
      </c>
    </row>
    <row r="1778" spans="1:36" x14ac:dyDescent="0.3">
      <c r="A1778" s="1" t="s">
        <v>1772</v>
      </c>
      <c r="B1778" s="2">
        <v>4363413</v>
      </c>
      <c r="C1778" s="3" t="s">
        <v>2935</v>
      </c>
      <c r="D1778" s="4">
        <v>9119.2802378199995</v>
      </c>
      <c r="E1778" s="3" t="s">
        <v>2936</v>
      </c>
      <c r="F1778" s="3" t="s">
        <v>2937</v>
      </c>
      <c r="G1778" s="3" t="s">
        <v>3044</v>
      </c>
      <c r="H1778" s="3" t="s">
        <v>3066</v>
      </c>
      <c r="I1778" s="3" t="s">
        <v>3593</v>
      </c>
      <c r="J1778" s="4">
        <v>69.370510999999993</v>
      </c>
      <c r="K1778" s="4">
        <v>10.501654</v>
      </c>
      <c r="L1778" s="4">
        <v>-11.89011</v>
      </c>
      <c r="M1778" s="4">
        <v>-2.7885550000000001</v>
      </c>
      <c r="N1778" s="4">
        <v>15.596188</v>
      </c>
      <c r="O1778" s="4">
        <v>14.541168000000001</v>
      </c>
      <c r="P1778" s="4">
        <v>3.4048150000000001</v>
      </c>
      <c r="Q1778" s="4">
        <v>10.691322</v>
      </c>
      <c r="R1778" s="4">
        <v>19.814536</v>
      </c>
      <c r="S1778" s="3" t="s">
        <v>5515</v>
      </c>
      <c r="T1778" s="4">
        <v>80.180000000000007</v>
      </c>
      <c r="U1778" s="4">
        <v>9119.2802378199995</v>
      </c>
      <c r="V1778" s="10">
        <v>8213.1002370000006</v>
      </c>
      <c r="W1778" s="4">
        <v>0.997755051134946</v>
      </c>
      <c r="X1778" s="4">
        <v>96.814499999999995</v>
      </c>
      <c r="Y1778" s="4">
        <v>44.39</v>
      </c>
      <c r="Z1778" s="4">
        <v>15.596188</v>
      </c>
      <c r="AA1778" s="10">
        <v>14.9589552238</v>
      </c>
      <c r="AB1778" s="10">
        <v>15.4192307692</v>
      </c>
      <c r="AC1778" s="4">
        <v>2.2956970000000001</v>
      </c>
      <c r="AD1778" s="4">
        <v>2.0115356936076001</v>
      </c>
      <c r="AE1778" s="4">
        <v>2.1971910746388001</v>
      </c>
      <c r="AF1778" s="4">
        <v>10.691322</v>
      </c>
      <c r="AG1778" s="4" t="s">
        <v>2934</v>
      </c>
      <c r="AH1778" s="4" t="s">
        <v>2934</v>
      </c>
      <c r="AI1778" s="4">
        <v>3.4048150000000001</v>
      </c>
      <c r="AJ1778" s="4">
        <v>4.4863470000000003</v>
      </c>
    </row>
    <row r="1779" spans="1:36" x14ac:dyDescent="0.3">
      <c r="A1779" s="1" t="s">
        <v>1773</v>
      </c>
      <c r="B1779" s="2">
        <v>4248696</v>
      </c>
      <c r="C1779" s="3" t="s">
        <v>2935</v>
      </c>
      <c r="D1779" s="4">
        <v>3584.4230134200002</v>
      </c>
      <c r="E1779" s="3" t="s">
        <v>2936</v>
      </c>
      <c r="F1779" s="3" t="s">
        <v>2937</v>
      </c>
      <c r="G1779" s="3" t="s">
        <v>3044</v>
      </c>
      <c r="H1779" s="3" t="s">
        <v>3066</v>
      </c>
      <c r="I1779" s="3" t="s">
        <v>3226</v>
      </c>
      <c r="J1779" s="4">
        <v>58.644537</v>
      </c>
      <c r="K1779" s="4">
        <v>8.926876</v>
      </c>
      <c r="L1779" s="4">
        <v>-7.5745370000000003</v>
      </c>
      <c r="M1779" s="4">
        <v>-5.5967079999999996</v>
      </c>
      <c r="N1779" s="4">
        <v>31</v>
      </c>
      <c r="O1779" s="4">
        <v>18.680782000000001</v>
      </c>
      <c r="P1779" s="4">
        <v>4.4243009999999998</v>
      </c>
      <c r="Q1779" s="4">
        <v>13.38574</v>
      </c>
      <c r="R1779" s="4">
        <v>18.710999000000001</v>
      </c>
      <c r="S1779" s="3" t="s">
        <v>5516</v>
      </c>
      <c r="T1779" s="4">
        <v>22.94</v>
      </c>
      <c r="U1779" s="4">
        <v>3584.4230134200002</v>
      </c>
      <c r="V1779" s="10">
        <v>3752.023013</v>
      </c>
      <c r="W1779" s="4">
        <v>1.16826503923278</v>
      </c>
      <c r="X1779" s="4">
        <v>26.278700000000001</v>
      </c>
      <c r="Y1779" s="4">
        <v>13.49</v>
      </c>
      <c r="Z1779" s="4">
        <v>31</v>
      </c>
      <c r="AA1779" s="10">
        <v>19.8327958709</v>
      </c>
      <c r="AB1779" s="10">
        <v>19.8327958709</v>
      </c>
      <c r="AC1779" s="4">
        <v>2.853901</v>
      </c>
      <c r="AD1779" s="4">
        <v>2.7680002928810001</v>
      </c>
      <c r="AE1779" s="4">
        <v>2.7680002928810001</v>
      </c>
      <c r="AF1779" s="4">
        <v>13.38574</v>
      </c>
      <c r="AG1779" s="4">
        <v>12.3976359155195</v>
      </c>
      <c r="AH1779" s="4">
        <v>12.3976359155195</v>
      </c>
      <c r="AI1779" s="4">
        <v>4.4243009999999998</v>
      </c>
      <c r="AJ1779" s="4">
        <v>8.5405809999999995</v>
      </c>
    </row>
    <row r="1780" spans="1:36" x14ac:dyDescent="0.3">
      <c r="A1780" s="1" t="s">
        <v>1774</v>
      </c>
      <c r="B1780" s="2">
        <v>110336920</v>
      </c>
      <c r="C1780" s="3" t="s">
        <v>2956</v>
      </c>
      <c r="D1780" s="4">
        <v>8721.5038800000002</v>
      </c>
      <c r="E1780" s="3" t="s">
        <v>2976</v>
      </c>
      <c r="F1780" s="3" t="s">
        <v>3316</v>
      </c>
      <c r="G1780" s="3" t="s">
        <v>3316</v>
      </c>
      <c r="H1780" s="3" t="s">
        <v>3462</v>
      </c>
      <c r="I1780" s="3" t="s">
        <v>3386</v>
      </c>
      <c r="J1780" s="4">
        <v>-12.781278</v>
      </c>
      <c r="K1780" s="4">
        <v>15.288519000000001</v>
      </c>
      <c r="L1780" s="4">
        <v>0.20682500000000001</v>
      </c>
      <c r="M1780" s="4">
        <v>-4.343534</v>
      </c>
      <c r="N1780" s="4" t="s">
        <v>2924</v>
      </c>
      <c r="O1780" s="4" t="s">
        <v>2924</v>
      </c>
      <c r="P1780" s="4">
        <v>23.703261000000001</v>
      </c>
      <c r="Q1780" s="4" t="s">
        <v>2924</v>
      </c>
      <c r="R1780" s="4" t="s">
        <v>2924</v>
      </c>
      <c r="S1780" s="3" t="s">
        <v>5517</v>
      </c>
      <c r="T1780" s="4">
        <v>9.69</v>
      </c>
      <c r="U1780" s="4">
        <v>8721.5038800000002</v>
      </c>
      <c r="V1780" s="10">
        <v>9205.2208599999994</v>
      </c>
      <c r="W1780" s="4">
        <v>0</v>
      </c>
      <c r="X1780" s="4">
        <v>38</v>
      </c>
      <c r="Y1780" s="5">
        <v>3.6</v>
      </c>
      <c r="Z1780" s="4" t="s">
        <v>2924</v>
      </c>
      <c r="AA1780" s="10" t="s">
        <v>2934</v>
      </c>
      <c r="AB1780" s="10" t="s">
        <v>2934</v>
      </c>
      <c r="AC1780" s="4" t="s">
        <v>2924</v>
      </c>
      <c r="AD1780" s="4" t="s">
        <v>2934</v>
      </c>
      <c r="AE1780" s="4" t="s">
        <v>2934</v>
      </c>
      <c r="AF1780" s="4" t="s">
        <v>2924</v>
      </c>
      <c r="AG1780" s="4" t="s">
        <v>2934</v>
      </c>
      <c r="AH1780" s="4" t="s">
        <v>2934</v>
      </c>
      <c r="AI1780" s="4">
        <v>23.703261000000001</v>
      </c>
      <c r="AJ1780" s="4">
        <v>23.703261000000001</v>
      </c>
    </row>
    <row r="1781" spans="1:36" x14ac:dyDescent="0.3">
      <c r="A1781" s="1" t="s">
        <v>1775</v>
      </c>
      <c r="B1781" s="2">
        <v>4000820</v>
      </c>
      <c r="C1781" s="3" t="s">
        <v>2935</v>
      </c>
      <c r="D1781" s="4">
        <v>4117.1580245699997</v>
      </c>
      <c r="E1781" s="3" t="s">
        <v>3093</v>
      </c>
      <c r="F1781" s="3" t="s">
        <v>3093</v>
      </c>
      <c r="G1781" s="3" t="s">
        <v>3094</v>
      </c>
      <c r="H1781" s="3" t="s">
        <v>3147</v>
      </c>
      <c r="I1781" s="3" t="s">
        <v>3148</v>
      </c>
      <c r="J1781" s="4">
        <v>-35.341273999999999</v>
      </c>
      <c r="K1781" s="4">
        <v>-20.746772</v>
      </c>
      <c r="L1781" s="4">
        <v>-14.402668</v>
      </c>
      <c r="M1781" s="4">
        <v>-6.8009240000000002</v>
      </c>
      <c r="N1781" s="4">
        <v>9.0888600000000004</v>
      </c>
      <c r="O1781" s="4">
        <v>4.6195389999999996</v>
      </c>
      <c r="P1781" s="4">
        <v>0.78425400000000001</v>
      </c>
      <c r="Q1781" s="4">
        <v>2.904175</v>
      </c>
      <c r="R1781" s="4">
        <v>8.1352820000000001</v>
      </c>
      <c r="S1781" s="3" t="s">
        <v>5518</v>
      </c>
      <c r="T1781" s="4">
        <v>28.23</v>
      </c>
      <c r="U1781" s="4">
        <v>4117.1580245699997</v>
      </c>
      <c r="V1781" s="10">
        <v>6154.8390239999999</v>
      </c>
      <c r="W1781" s="4">
        <v>4.2507970244420799</v>
      </c>
      <c r="X1781" s="4">
        <v>49.14</v>
      </c>
      <c r="Y1781" s="4">
        <v>27.750800000000002</v>
      </c>
      <c r="Z1781" s="4">
        <v>9.1448009999999993</v>
      </c>
      <c r="AA1781" s="10">
        <v>8.6043463682999999</v>
      </c>
      <c r="AB1781" s="10">
        <v>9.1365136901999993</v>
      </c>
      <c r="AC1781" s="4">
        <v>1.928634</v>
      </c>
      <c r="AD1781" s="4">
        <v>1.9998360526940999</v>
      </c>
      <c r="AE1781" s="4">
        <v>1.9818940194592001</v>
      </c>
      <c r="AF1781" s="4">
        <v>2.904175</v>
      </c>
      <c r="AG1781" s="4">
        <v>3.4480226397878</v>
      </c>
      <c r="AH1781" s="4">
        <v>3.6488353786671999</v>
      </c>
      <c r="AI1781" s="4">
        <v>0.78425400000000001</v>
      </c>
      <c r="AJ1781" s="4">
        <v>0.78425400000000001</v>
      </c>
    </row>
    <row r="1782" spans="1:36" x14ac:dyDescent="0.3">
      <c r="A1782" s="1" t="s">
        <v>1776</v>
      </c>
      <c r="B1782" s="2">
        <v>4912162</v>
      </c>
      <c r="C1782" s="3" t="s">
        <v>2935</v>
      </c>
      <c r="D1782" s="4">
        <v>10529.32898901</v>
      </c>
      <c r="E1782" s="3" t="s">
        <v>2925</v>
      </c>
      <c r="F1782" s="3" t="s">
        <v>2926</v>
      </c>
      <c r="G1782" s="3" t="s">
        <v>2927</v>
      </c>
      <c r="H1782" s="3" t="s">
        <v>3024</v>
      </c>
      <c r="I1782" s="3" t="s">
        <v>3594</v>
      </c>
      <c r="J1782" s="4">
        <v>44.217328999999999</v>
      </c>
      <c r="K1782" s="4">
        <v>4.7374460000000003</v>
      </c>
      <c r="L1782" s="4">
        <v>-0.95805899999999999</v>
      </c>
      <c r="M1782" s="4">
        <v>-5.6108190000000002</v>
      </c>
      <c r="N1782" s="4">
        <v>21.462357999999998</v>
      </c>
      <c r="O1782" s="4">
        <v>25.111798</v>
      </c>
      <c r="P1782" s="4">
        <v>12.684538999999999</v>
      </c>
      <c r="Q1782" s="4">
        <v>12.011362999999999</v>
      </c>
      <c r="R1782" s="4">
        <v>32.013306</v>
      </c>
      <c r="S1782" s="3" t="s">
        <v>5519</v>
      </c>
      <c r="T1782" s="4">
        <v>519.99</v>
      </c>
      <c r="U1782" s="4">
        <v>10529.32898901</v>
      </c>
      <c r="V1782" s="10">
        <v>12820.928989</v>
      </c>
      <c r="W1782" s="4">
        <v>0.36923786995903801</v>
      </c>
      <c r="X1782" s="5">
        <v>561.08000000000004</v>
      </c>
      <c r="Y1782" s="4">
        <v>350.55</v>
      </c>
      <c r="Z1782" s="4">
        <v>21.462357999999998</v>
      </c>
      <c r="AA1782" s="10">
        <v>19.409854423199999</v>
      </c>
      <c r="AB1782" s="10">
        <v>21.6590303232</v>
      </c>
      <c r="AC1782" s="4">
        <v>0.70154799999999995</v>
      </c>
      <c r="AD1782" s="4">
        <v>0.60256777301190001</v>
      </c>
      <c r="AE1782" s="4">
        <v>0.61992196291489998</v>
      </c>
      <c r="AF1782" s="4">
        <v>12.011362999999999</v>
      </c>
      <c r="AG1782" s="4">
        <v>11.7836713209715</v>
      </c>
      <c r="AH1782" s="4">
        <v>12.932613356708799</v>
      </c>
      <c r="AI1782" s="4">
        <v>12.684538999999999</v>
      </c>
      <c r="AJ1782" s="4">
        <v>29.046475000000001</v>
      </c>
    </row>
    <row r="1783" spans="1:36" x14ac:dyDescent="0.3">
      <c r="A1783" s="1" t="s">
        <v>1777</v>
      </c>
      <c r="B1783" s="2">
        <v>4120398</v>
      </c>
      <c r="C1783" s="3" t="s">
        <v>2919</v>
      </c>
      <c r="D1783" s="4">
        <v>2471.4874233</v>
      </c>
      <c r="E1783" s="3" t="s">
        <v>2936</v>
      </c>
      <c r="F1783" s="3" t="s">
        <v>2937</v>
      </c>
      <c r="G1783" s="3" t="s">
        <v>3035</v>
      </c>
      <c r="H1783" s="3" t="s">
        <v>3035</v>
      </c>
      <c r="I1783" s="3" t="s">
        <v>3434</v>
      </c>
      <c r="J1783" s="4">
        <v>5.7314299999999996</v>
      </c>
      <c r="K1783" s="4">
        <v>50.796773999999999</v>
      </c>
      <c r="L1783" s="4">
        <v>5.3897979999999999</v>
      </c>
      <c r="M1783" s="4">
        <v>-7.4219460000000002</v>
      </c>
      <c r="N1783" s="4">
        <v>66.884816999999998</v>
      </c>
      <c r="O1783" s="4">
        <v>105.943331</v>
      </c>
      <c r="P1783" s="4">
        <v>4.1995399999999998</v>
      </c>
      <c r="Q1783" s="4">
        <v>19.237734</v>
      </c>
      <c r="R1783" s="4">
        <v>117.72423499999999</v>
      </c>
      <c r="S1783" s="3" t="s">
        <v>5520</v>
      </c>
      <c r="T1783" s="5">
        <v>153.30000000000001</v>
      </c>
      <c r="U1783" s="4">
        <v>2471.4874233</v>
      </c>
      <c r="V1783" s="10">
        <v>2601.2494230000002</v>
      </c>
      <c r="W1783" s="4">
        <v>0</v>
      </c>
      <c r="X1783" s="5">
        <v>181.02</v>
      </c>
      <c r="Y1783" s="4">
        <v>86.6</v>
      </c>
      <c r="Z1783" s="4">
        <v>66.884816999999998</v>
      </c>
      <c r="AA1783" s="10">
        <v>31.6702819956</v>
      </c>
      <c r="AB1783" s="10">
        <v>99.934810951700001</v>
      </c>
      <c r="AC1783" s="4">
        <v>0.73550400000000005</v>
      </c>
      <c r="AD1783" s="4">
        <v>0.74868344594839997</v>
      </c>
      <c r="AE1783" s="4">
        <v>0.76059422034229995</v>
      </c>
      <c r="AF1783" s="4">
        <v>19.237734</v>
      </c>
      <c r="AG1783" s="4">
        <v>14.422036838367299</v>
      </c>
      <c r="AH1783" s="4">
        <v>23.931638281429699</v>
      </c>
      <c r="AI1783" s="4">
        <v>4.1995399999999998</v>
      </c>
      <c r="AJ1783" s="4">
        <v>6.2815000000000003</v>
      </c>
    </row>
    <row r="1784" spans="1:36" x14ac:dyDescent="0.3">
      <c r="A1784" s="1" t="s">
        <v>1778</v>
      </c>
      <c r="B1784" s="2">
        <v>4810311</v>
      </c>
      <c r="C1784" s="3" t="s">
        <v>2919</v>
      </c>
      <c r="D1784" s="4">
        <v>1216.2306728000001</v>
      </c>
      <c r="E1784" s="3" t="s">
        <v>2920</v>
      </c>
      <c r="F1784" s="3" t="s">
        <v>2921</v>
      </c>
      <c r="G1784" s="3" t="s">
        <v>2941</v>
      </c>
      <c r="H1784" s="3" t="s">
        <v>2941</v>
      </c>
      <c r="I1784" s="3" t="s">
        <v>2942</v>
      </c>
      <c r="J1784" s="4">
        <v>-34.187192000000003</v>
      </c>
      <c r="K1784" s="4">
        <v>-51.664254999999997</v>
      </c>
      <c r="L1784" s="4">
        <v>-12.679739</v>
      </c>
      <c r="M1784" s="4">
        <v>-7.4151069999999999</v>
      </c>
      <c r="N1784" s="4" t="s">
        <v>2924</v>
      </c>
      <c r="O1784" s="4" t="s">
        <v>2924</v>
      </c>
      <c r="P1784" s="4">
        <v>1.6614850000000001</v>
      </c>
      <c r="Q1784" s="4" t="s">
        <v>2924</v>
      </c>
      <c r="R1784" s="4" t="s">
        <v>2924</v>
      </c>
      <c r="S1784" s="3" t="s">
        <v>5521</v>
      </c>
      <c r="T1784" s="4">
        <v>13.36</v>
      </c>
      <c r="U1784" s="4">
        <v>1216.2306728000001</v>
      </c>
      <c r="V1784" s="10">
        <v>1259.430672</v>
      </c>
      <c r="W1784" s="4">
        <v>0</v>
      </c>
      <c r="X1784" s="4">
        <v>29.3</v>
      </c>
      <c r="Y1784" s="4">
        <v>12.87</v>
      </c>
      <c r="Z1784" s="4" t="s">
        <v>2924</v>
      </c>
      <c r="AA1784" s="10">
        <v>137.73195876279999</v>
      </c>
      <c r="AB1784" s="10">
        <v>101.93804364410001</v>
      </c>
      <c r="AC1784" s="4">
        <v>1.5291779999999999</v>
      </c>
      <c r="AD1784" s="4">
        <v>1.4501814490453</v>
      </c>
      <c r="AE1784" s="4">
        <v>1.4983660926274001</v>
      </c>
      <c r="AF1784" s="4" t="s">
        <v>2924</v>
      </c>
      <c r="AG1784" s="4">
        <v>40.006183813042199</v>
      </c>
      <c r="AH1784" s="4">
        <v>34.398343326108197</v>
      </c>
      <c r="AI1784" s="4">
        <v>1.6614850000000001</v>
      </c>
      <c r="AJ1784" s="4">
        <v>9.1506849999999993</v>
      </c>
    </row>
    <row r="1785" spans="1:36" x14ac:dyDescent="0.3">
      <c r="A1785" s="1" t="s">
        <v>1779</v>
      </c>
      <c r="B1785" s="2">
        <v>27456468</v>
      </c>
      <c r="C1785" s="3" t="s">
        <v>2935</v>
      </c>
      <c r="D1785" s="4">
        <v>604.53567057999999</v>
      </c>
      <c r="E1785" s="3" t="s">
        <v>2925</v>
      </c>
      <c r="F1785" s="3" t="s">
        <v>2926</v>
      </c>
      <c r="G1785" s="3" t="s">
        <v>2927</v>
      </c>
      <c r="H1785" s="3" t="s">
        <v>2964</v>
      </c>
      <c r="I1785" s="3" t="s">
        <v>3289</v>
      </c>
      <c r="J1785" s="4">
        <v>116.158537</v>
      </c>
      <c r="K1785" s="4">
        <v>83.678757000000004</v>
      </c>
      <c r="L1785" s="4">
        <v>-1.9363760000000001</v>
      </c>
      <c r="M1785" s="4">
        <v>-0.56101000000000001</v>
      </c>
      <c r="N1785" s="4" t="s">
        <v>2924</v>
      </c>
      <c r="O1785" s="4">
        <v>82.557064999999994</v>
      </c>
      <c r="P1785" s="4">
        <v>1.328227</v>
      </c>
      <c r="Q1785" s="4">
        <v>70.370718999999994</v>
      </c>
      <c r="R1785" s="4">
        <v>14.576318000000001</v>
      </c>
      <c r="S1785" s="3" t="s">
        <v>5522</v>
      </c>
      <c r="T1785" s="4">
        <v>7.09</v>
      </c>
      <c r="U1785" s="4">
        <v>604.53567057999999</v>
      </c>
      <c r="V1785" s="10">
        <v>677.41431999999998</v>
      </c>
      <c r="W1785" s="4">
        <v>0</v>
      </c>
      <c r="X1785" s="5">
        <v>8.2421000000000006</v>
      </c>
      <c r="Y1785" s="4">
        <v>2.41</v>
      </c>
      <c r="Z1785" s="4" t="s">
        <v>2924</v>
      </c>
      <c r="AA1785" s="10">
        <v>36.300799999968</v>
      </c>
      <c r="AB1785" s="10">
        <v>26.372195745599999</v>
      </c>
      <c r="AC1785" s="4">
        <v>0.71030199999999999</v>
      </c>
      <c r="AD1785" s="4">
        <v>0.69841530444669997</v>
      </c>
      <c r="AE1785" s="4">
        <v>0.70869470922239997</v>
      </c>
      <c r="AF1785" s="4">
        <v>70.370718999999994</v>
      </c>
      <c r="AG1785" s="4">
        <v>16.8040761550388</v>
      </c>
      <c r="AH1785" s="4">
        <v>16.937104638915901</v>
      </c>
      <c r="AI1785" s="4">
        <v>1.328227</v>
      </c>
      <c r="AJ1785" s="4">
        <v>2.1154389999999998</v>
      </c>
    </row>
    <row r="1786" spans="1:36" x14ac:dyDescent="0.3">
      <c r="A1786" s="1" t="s">
        <v>1780</v>
      </c>
      <c r="B1786" s="2">
        <v>28465782</v>
      </c>
      <c r="C1786" s="3" t="s">
        <v>2935</v>
      </c>
      <c r="D1786" s="4">
        <v>1794.3998108400001</v>
      </c>
      <c r="E1786" s="3" t="s">
        <v>2945</v>
      </c>
      <c r="F1786" s="3" t="s">
        <v>2946</v>
      </c>
      <c r="G1786" s="3" t="s">
        <v>2947</v>
      </c>
      <c r="H1786" s="3" t="s">
        <v>2948</v>
      </c>
      <c r="I1786" s="3" t="s">
        <v>2949</v>
      </c>
      <c r="J1786" s="4">
        <v>-26.203209000000001</v>
      </c>
      <c r="K1786" s="4">
        <v>-25.232198</v>
      </c>
      <c r="L1786" s="4">
        <v>-4.9212600000000002</v>
      </c>
      <c r="M1786" s="4">
        <v>-4.4510389999999997</v>
      </c>
      <c r="N1786" s="4">
        <v>48.3</v>
      </c>
      <c r="O1786" s="4">
        <v>27.838616999999999</v>
      </c>
      <c r="P1786" s="4">
        <v>2.345799</v>
      </c>
      <c r="Q1786" s="4">
        <v>17.219664999999999</v>
      </c>
      <c r="R1786" s="4">
        <v>22.846626000000001</v>
      </c>
      <c r="S1786" s="3" t="s">
        <v>5523</v>
      </c>
      <c r="T1786" s="4">
        <v>9.66</v>
      </c>
      <c r="U1786" s="4">
        <v>1794.3998108400001</v>
      </c>
      <c r="V1786" s="10">
        <v>1991.82881</v>
      </c>
      <c r="W1786" s="4">
        <v>0</v>
      </c>
      <c r="X1786" s="4">
        <v>15.484999999999999</v>
      </c>
      <c r="Y1786" s="4">
        <v>9.6129999999999995</v>
      </c>
      <c r="Z1786" s="4">
        <v>48.3</v>
      </c>
      <c r="AA1786" s="10">
        <v>26.759002769999999</v>
      </c>
      <c r="AB1786" s="10">
        <v>21.212587013299999</v>
      </c>
      <c r="AC1786" s="4">
        <v>4.3484680000000004</v>
      </c>
      <c r="AD1786" s="4">
        <v>4.0664264778146997</v>
      </c>
      <c r="AE1786" s="4">
        <v>4.2979474328798997</v>
      </c>
      <c r="AF1786" s="4">
        <v>17.219664999999999</v>
      </c>
      <c r="AG1786" s="4">
        <v>13.87765164658</v>
      </c>
      <c r="AH1786" s="4">
        <v>11.949886376330699</v>
      </c>
      <c r="AI1786" s="4">
        <v>2.345799</v>
      </c>
      <c r="AJ1786" s="4" t="s">
        <v>2924</v>
      </c>
    </row>
    <row r="1787" spans="1:36" x14ac:dyDescent="0.3">
      <c r="A1787" s="1" t="s">
        <v>1781</v>
      </c>
      <c r="B1787" s="2">
        <v>4010705</v>
      </c>
      <c r="C1787" s="3" t="s">
        <v>2935</v>
      </c>
      <c r="D1787" s="4">
        <v>513.39235741000005</v>
      </c>
      <c r="E1787" s="3" t="s">
        <v>3093</v>
      </c>
      <c r="F1787" s="3" t="s">
        <v>3093</v>
      </c>
      <c r="G1787" s="3" t="s">
        <v>3172</v>
      </c>
      <c r="H1787" s="3" t="s">
        <v>3501</v>
      </c>
      <c r="I1787" s="3" t="s">
        <v>3502</v>
      </c>
      <c r="J1787" s="4">
        <v>-36.010948999999997</v>
      </c>
      <c r="K1787" s="4">
        <v>-20.127748</v>
      </c>
      <c r="L1787" s="4">
        <v>-25.875378999999999</v>
      </c>
      <c r="M1787" s="4">
        <v>-17.757724</v>
      </c>
      <c r="N1787" s="4" t="s">
        <v>2924</v>
      </c>
      <c r="O1787" s="4">
        <v>4.100511</v>
      </c>
      <c r="P1787" s="4">
        <v>2.6828660000000002</v>
      </c>
      <c r="Q1787" s="4">
        <v>4.0061520000000002</v>
      </c>
      <c r="R1787" s="4">
        <v>11.998525000000001</v>
      </c>
      <c r="S1787" s="3" t="s">
        <v>5524</v>
      </c>
      <c r="T1787" s="4">
        <v>53.77</v>
      </c>
      <c r="U1787" s="4">
        <v>513.39235741000005</v>
      </c>
      <c r="V1787" s="10">
        <v>3605.9663569999998</v>
      </c>
      <c r="W1787" s="4">
        <v>0</v>
      </c>
      <c r="X1787" s="4">
        <v>105.96</v>
      </c>
      <c r="Y1787" s="4">
        <v>53.45</v>
      </c>
      <c r="Z1787" s="4" t="s">
        <v>2924</v>
      </c>
      <c r="AA1787" s="10" t="s">
        <v>2924</v>
      </c>
      <c r="AB1787" s="10" t="s">
        <v>2924</v>
      </c>
      <c r="AC1787" s="4">
        <v>1.232342</v>
      </c>
      <c r="AD1787" s="4">
        <v>1.1940195410439001</v>
      </c>
      <c r="AE1787" s="4">
        <v>1.2239442276879</v>
      </c>
      <c r="AF1787" s="4">
        <v>4.0061520000000002</v>
      </c>
      <c r="AG1787" s="4">
        <v>3.9254449771797</v>
      </c>
      <c r="AH1787" s="4">
        <v>4.0575802759970001</v>
      </c>
      <c r="AI1787" s="4">
        <v>2.6828660000000002</v>
      </c>
      <c r="AJ1787" s="4">
        <v>2.6828660000000002</v>
      </c>
    </row>
    <row r="1788" spans="1:36" x14ac:dyDescent="0.3">
      <c r="A1788" s="1" t="s">
        <v>1782</v>
      </c>
      <c r="B1788" s="2">
        <v>106131381</v>
      </c>
      <c r="C1788" s="3" t="s">
        <v>2956</v>
      </c>
      <c r="D1788" s="4">
        <v>883.23588683000003</v>
      </c>
      <c r="E1788" s="3" t="s">
        <v>2936</v>
      </c>
      <c r="F1788" s="3" t="s">
        <v>2937</v>
      </c>
      <c r="G1788" s="3" t="s">
        <v>2993</v>
      </c>
      <c r="H1788" s="3" t="s">
        <v>3255</v>
      </c>
      <c r="I1788" s="3" t="s">
        <v>3595</v>
      </c>
      <c r="J1788" s="4">
        <v>385.35645499999998</v>
      </c>
      <c r="K1788" s="4">
        <v>93.471581999999998</v>
      </c>
      <c r="L1788" s="4">
        <v>8.8356019999999997</v>
      </c>
      <c r="M1788" s="4">
        <v>1.0024059999999999</v>
      </c>
      <c r="N1788" s="4" t="s">
        <v>2924</v>
      </c>
      <c r="O1788" s="4" t="s">
        <v>2924</v>
      </c>
      <c r="P1788" s="4">
        <v>56.227679000000002</v>
      </c>
      <c r="Q1788" s="4" t="s">
        <v>2924</v>
      </c>
      <c r="R1788" s="4" t="s">
        <v>2934</v>
      </c>
      <c r="S1788" s="3" t="s">
        <v>5525</v>
      </c>
      <c r="T1788" s="4">
        <v>25.19</v>
      </c>
      <c r="U1788" s="4">
        <v>883.23588683000003</v>
      </c>
      <c r="V1788" s="10">
        <v>871.417146</v>
      </c>
      <c r="W1788" s="4">
        <v>0</v>
      </c>
      <c r="X1788" s="4">
        <v>37.51</v>
      </c>
      <c r="Y1788" s="5">
        <v>3.25</v>
      </c>
      <c r="Z1788" s="4" t="s">
        <v>2924</v>
      </c>
      <c r="AA1788" s="10" t="s">
        <v>2924</v>
      </c>
      <c r="AB1788" s="10" t="s">
        <v>2924</v>
      </c>
      <c r="AC1788" s="4" t="s">
        <v>2934</v>
      </c>
      <c r="AD1788" s="4" t="s">
        <v>2924</v>
      </c>
      <c r="AE1788" s="4" t="s">
        <v>2934</v>
      </c>
      <c r="AF1788" s="4" t="s">
        <v>2924</v>
      </c>
      <c r="AG1788" s="4" t="s">
        <v>2924</v>
      </c>
      <c r="AH1788" s="4" t="s">
        <v>2924</v>
      </c>
      <c r="AI1788" s="4">
        <v>56.227679000000002</v>
      </c>
      <c r="AJ1788" s="4">
        <v>56.227679000000002</v>
      </c>
    </row>
    <row r="1789" spans="1:36" x14ac:dyDescent="0.3">
      <c r="A1789" s="1" t="s">
        <v>1783</v>
      </c>
      <c r="B1789" s="2">
        <v>4964127</v>
      </c>
      <c r="C1789" s="3" t="s">
        <v>2919</v>
      </c>
      <c r="D1789" s="4">
        <v>1331.2648277200001</v>
      </c>
      <c r="E1789" s="3" t="s">
        <v>2945</v>
      </c>
      <c r="F1789" s="3" t="s">
        <v>3021</v>
      </c>
      <c r="G1789" s="3" t="s">
        <v>3027</v>
      </c>
      <c r="H1789" s="3" t="s">
        <v>3028</v>
      </c>
      <c r="I1789" s="3" t="s">
        <v>3181</v>
      </c>
      <c r="J1789" s="4">
        <v>4.5218889999999998</v>
      </c>
      <c r="K1789" s="4">
        <v>-8.3122790000000002</v>
      </c>
      <c r="L1789" s="4">
        <v>-1.7596099999999999</v>
      </c>
      <c r="M1789" s="4">
        <v>-1.918919</v>
      </c>
      <c r="N1789" s="4">
        <v>26.683824000000001</v>
      </c>
      <c r="O1789" s="4">
        <v>30.266888999999999</v>
      </c>
      <c r="P1789" s="4">
        <v>7.4532759999999998</v>
      </c>
      <c r="Q1789" s="4">
        <v>21.114744000000002</v>
      </c>
      <c r="R1789" s="4">
        <v>36.739707000000003</v>
      </c>
      <c r="S1789" s="3" t="s">
        <v>5526</v>
      </c>
      <c r="T1789" s="4">
        <v>36.29</v>
      </c>
      <c r="U1789" s="4">
        <v>1331.2648277200001</v>
      </c>
      <c r="V1789" s="10">
        <v>1234.5368269999999</v>
      </c>
      <c r="W1789" s="4">
        <v>1.3777900248002199</v>
      </c>
      <c r="X1789" s="4">
        <v>58.09</v>
      </c>
      <c r="Y1789" s="4">
        <v>31.271000000000001</v>
      </c>
      <c r="Z1789" s="4">
        <v>26.683824000000001</v>
      </c>
      <c r="AA1789" s="10">
        <v>23.667905824000002</v>
      </c>
      <c r="AB1789" s="10">
        <v>25.466666666599998</v>
      </c>
      <c r="AC1789" s="4">
        <v>6.4585730000000003</v>
      </c>
      <c r="AD1789" s="4">
        <v>5.9108115405093002</v>
      </c>
      <c r="AE1789" s="4">
        <v>6.0795805268744001</v>
      </c>
      <c r="AF1789" s="4">
        <v>21.114744000000002</v>
      </c>
      <c r="AG1789" s="4">
        <v>18.562230513622399</v>
      </c>
      <c r="AH1789" s="4">
        <v>19.520581653287799</v>
      </c>
      <c r="AI1789" s="4">
        <v>7.4532759999999998</v>
      </c>
      <c r="AJ1789" s="4">
        <v>7.6031849999999999</v>
      </c>
    </row>
    <row r="1790" spans="1:36" x14ac:dyDescent="0.3">
      <c r="A1790" s="1" t="s">
        <v>1784</v>
      </c>
      <c r="B1790" s="2">
        <v>4057757</v>
      </c>
      <c r="C1790" s="3" t="s">
        <v>2919</v>
      </c>
      <c r="D1790" s="4">
        <v>44658.665830799997</v>
      </c>
      <c r="E1790" s="3" t="s">
        <v>2930</v>
      </c>
      <c r="F1790" s="3" t="s">
        <v>2953</v>
      </c>
      <c r="G1790" s="3" t="s">
        <v>2954</v>
      </c>
      <c r="H1790" s="3" t="s">
        <v>3346</v>
      </c>
      <c r="I1790" s="3" t="s">
        <v>3347</v>
      </c>
      <c r="J1790" s="4">
        <v>36.220196000000001</v>
      </c>
      <c r="K1790" s="4">
        <v>4.5901199999999998</v>
      </c>
      <c r="L1790" s="4">
        <v>-2.9720279999999999</v>
      </c>
      <c r="M1790" s="4">
        <v>-3.0204689999999998</v>
      </c>
      <c r="N1790" s="4">
        <v>77.7</v>
      </c>
      <c r="O1790" s="4">
        <v>30.221703999999999</v>
      </c>
      <c r="P1790" s="4">
        <v>4.0334300000000001</v>
      </c>
      <c r="Q1790" s="4">
        <v>20.761922999999999</v>
      </c>
      <c r="R1790" s="4">
        <v>31.652660000000001</v>
      </c>
      <c r="S1790" s="3" t="s">
        <v>5527</v>
      </c>
      <c r="T1790" s="4">
        <v>77.7</v>
      </c>
      <c r="U1790" s="4">
        <v>44658.665830799997</v>
      </c>
      <c r="V1790" s="10">
        <v>54707.665829999998</v>
      </c>
      <c r="W1790" s="4">
        <v>1.2355212355212399</v>
      </c>
      <c r="X1790" s="4">
        <v>83.77</v>
      </c>
      <c r="Y1790" s="4">
        <v>54.9</v>
      </c>
      <c r="Z1790" s="4">
        <v>77.7</v>
      </c>
      <c r="AA1790" s="10">
        <v>25.353215649100001</v>
      </c>
      <c r="AB1790" s="10">
        <v>27.729401016299999</v>
      </c>
      <c r="AC1790" s="4">
        <v>7.7964469999999997</v>
      </c>
      <c r="AD1790" s="4">
        <v>11.0739062112872</v>
      </c>
      <c r="AE1790" s="4">
        <v>11.7020012944407</v>
      </c>
      <c r="AF1790" s="4">
        <v>20.761922999999999</v>
      </c>
      <c r="AG1790" s="4">
        <v>19.479337857271101</v>
      </c>
      <c r="AH1790" s="4">
        <v>20.6421091343068</v>
      </c>
      <c r="AI1790" s="4">
        <v>4.0334300000000001</v>
      </c>
      <c r="AJ1790" s="4" t="s">
        <v>2924</v>
      </c>
    </row>
    <row r="1791" spans="1:36" x14ac:dyDescent="0.3">
      <c r="A1791" s="1" t="s">
        <v>1785</v>
      </c>
      <c r="B1791" s="2">
        <v>4810724</v>
      </c>
      <c r="C1791" s="3" t="s">
        <v>2919</v>
      </c>
      <c r="D1791" s="4">
        <v>21371.52969408</v>
      </c>
      <c r="E1791" s="3" t="s">
        <v>2920</v>
      </c>
      <c r="F1791" s="3" t="s">
        <v>2921</v>
      </c>
      <c r="G1791" s="3" t="s">
        <v>2941</v>
      </c>
      <c r="H1791" s="3" t="s">
        <v>2941</v>
      </c>
      <c r="I1791" s="3" t="s">
        <v>3306</v>
      </c>
      <c r="J1791" s="4">
        <v>166.074951</v>
      </c>
      <c r="K1791" s="4">
        <v>26.686492000000001</v>
      </c>
      <c r="L1791" s="4">
        <v>-3.5739809999999999</v>
      </c>
      <c r="M1791" s="4">
        <v>-2.803963</v>
      </c>
      <c r="N1791" s="4" t="s">
        <v>2924</v>
      </c>
      <c r="O1791" s="4" t="s">
        <v>2924</v>
      </c>
      <c r="P1791" s="4">
        <v>22.874099000000001</v>
      </c>
      <c r="Q1791" s="4" t="s">
        <v>2924</v>
      </c>
      <c r="R1791" s="4" t="s">
        <v>2924</v>
      </c>
      <c r="S1791" s="3" t="s">
        <v>5528</v>
      </c>
      <c r="T1791" s="4">
        <v>161.88</v>
      </c>
      <c r="U1791" s="4">
        <v>21371.52969408</v>
      </c>
      <c r="V1791" s="10">
        <v>20924.928693999998</v>
      </c>
      <c r="W1791" s="4">
        <v>0</v>
      </c>
      <c r="X1791" s="4">
        <v>175.63</v>
      </c>
      <c r="Y1791" s="4">
        <v>58.53</v>
      </c>
      <c r="Z1791" s="4" t="s">
        <v>2924</v>
      </c>
      <c r="AA1791" s="10" t="s">
        <v>2924</v>
      </c>
      <c r="AB1791" s="10" t="s">
        <v>2924</v>
      </c>
      <c r="AC1791" s="4">
        <v>13.658970999999999</v>
      </c>
      <c r="AD1791" s="4">
        <v>12.0302971887356</v>
      </c>
      <c r="AE1791" s="4">
        <v>12.829326527772899</v>
      </c>
      <c r="AF1791" s="4" t="s">
        <v>2924</v>
      </c>
      <c r="AG1791" s="4" t="s">
        <v>2924</v>
      </c>
      <c r="AH1791" s="4" t="s">
        <v>2924</v>
      </c>
      <c r="AI1791" s="4">
        <v>22.874099000000001</v>
      </c>
      <c r="AJ1791" s="4">
        <v>22.874099000000001</v>
      </c>
    </row>
    <row r="1792" spans="1:36" x14ac:dyDescent="0.3">
      <c r="A1792" s="1" t="s">
        <v>1786</v>
      </c>
      <c r="B1792" s="2">
        <v>4244066</v>
      </c>
      <c r="C1792" s="3" t="s">
        <v>2935</v>
      </c>
      <c r="D1792" s="4">
        <v>1640.2832154</v>
      </c>
      <c r="E1792" s="3" t="s">
        <v>2930</v>
      </c>
      <c r="F1792" s="3" t="s">
        <v>2931</v>
      </c>
      <c r="G1792" s="3" t="s">
        <v>2931</v>
      </c>
      <c r="H1792" s="3" t="s">
        <v>2932</v>
      </c>
      <c r="I1792" s="3" t="s">
        <v>2933</v>
      </c>
      <c r="J1792" s="4">
        <v>13.852243</v>
      </c>
      <c r="K1792" s="4">
        <v>2.0335779999999999</v>
      </c>
      <c r="L1792" s="4">
        <v>-8.1914890000000007</v>
      </c>
      <c r="M1792" s="4">
        <v>-6.9039910000000004</v>
      </c>
      <c r="N1792" s="4">
        <v>13.359133126934999</v>
      </c>
      <c r="O1792" s="4">
        <v>14.316523</v>
      </c>
      <c r="P1792" s="4">
        <v>1.2687440000000001</v>
      </c>
      <c r="Q1792" s="4" t="s">
        <v>2934</v>
      </c>
      <c r="R1792" s="4" t="s">
        <v>2934</v>
      </c>
      <c r="S1792" s="3" t="s">
        <v>5529</v>
      </c>
      <c r="T1792" s="4">
        <v>43.15</v>
      </c>
      <c r="U1792" s="4">
        <v>1640.2832154</v>
      </c>
      <c r="V1792" s="10" t="s">
        <v>2934</v>
      </c>
      <c r="W1792" s="4">
        <v>2.6882966396292001</v>
      </c>
      <c r="X1792" s="4">
        <v>51.755000000000003</v>
      </c>
      <c r="Y1792" s="4">
        <v>32.130000000000003</v>
      </c>
      <c r="Z1792" s="4">
        <v>13.359133</v>
      </c>
      <c r="AA1792" s="10">
        <v>13.2830537171</v>
      </c>
      <c r="AB1792" s="10">
        <v>13.475952529600001</v>
      </c>
      <c r="AC1792" s="4" t="s">
        <v>2934</v>
      </c>
      <c r="AD1792" s="4" t="s">
        <v>2934</v>
      </c>
      <c r="AE1792" s="4" t="s">
        <v>2934</v>
      </c>
      <c r="AF1792" s="4" t="s">
        <v>2934</v>
      </c>
      <c r="AG1792" s="4" t="s">
        <v>2934</v>
      </c>
      <c r="AH1792" s="4" t="s">
        <v>2934</v>
      </c>
      <c r="AI1792" s="4">
        <v>1.2687440000000001</v>
      </c>
      <c r="AJ1792" s="4">
        <v>1.756421</v>
      </c>
    </row>
    <row r="1793" spans="1:36" x14ac:dyDescent="0.3">
      <c r="A1793" s="1" t="s">
        <v>1787</v>
      </c>
      <c r="B1793" s="2">
        <v>4910100</v>
      </c>
      <c r="C1793" s="3" t="s">
        <v>2919</v>
      </c>
      <c r="D1793" s="4">
        <v>4247.2964890200001</v>
      </c>
      <c r="E1793" s="3" t="s">
        <v>3006</v>
      </c>
      <c r="F1793" s="3" t="s">
        <v>3007</v>
      </c>
      <c r="G1793" s="3" t="s">
        <v>3283</v>
      </c>
      <c r="H1793" s="3" t="s">
        <v>3321</v>
      </c>
      <c r="I1793" s="3" t="s">
        <v>3350</v>
      </c>
      <c r="J1793" s="4">
        <v>-8.0462100000000003</v>
      </c>
      <c r="K1793" s="4">
        <v>-2.0509499999999998</v>
      </c>
      <c r="L1793" s="4">
        <v>-4.2625029999999997</v>
      </c>
      <c r="M1793" s="4">
        <v>-2.8271579999999998</v>
      </c>
      <c r="N1793" s="4">
        <v>22.914141000000001</v>
      </c>
      <c r="O1793" s="4">
        <v>25.289854999999999</v>
      </c>
      <c r="P1793" s="4">
        <v>11.633333</v>
      </c>
      <c r="Q1793" s="4">
        <v>15.729573</v>
      </c>
      <c r="R1793" s="4">
        <v>35.072052999999997</v>
      </c>
      <c r="S1793" s="3" t="s">
        <v>5530</v>
      </c>
      <c r="T1793" s="4">
        <v>45.37</v>
      </c>
      <c r="U1793" s="4">
        <v>4247.2964890200001</v>
      </c>
      <c r="V1793" s="10">
        <v>4179.9924890000002</v>
      </c>
      <c r="W1793" s="4">
        <v>0</v>
      </c>
      <c r="X1793" s="4">
        <v>53.58</v>
      </c>
      <c r="Y1793" s="4">
        <v>42.85</v>
      </c>
      <c r="Z1793" s="4">
        <v>22.914141000000001</v>
      </c>
      <c r="AA1793" s="10">
        <v>22.084306853499999</v>
      </c>
      <c r="AB1793" s="10">
        <v>22.4287515139</v>
      </c>
      <c r="AC1793" s="4">
        <v>3.5183490000000002</v>
      </c>
      <c r="AD1793" s="4">
        <v>3.4057486606746998</v>
      </c>
      <c r="AE1793" s="4">
        <v>3.4612879003426</v>
      </c>
      <c r="AF1793" s="4">
        <v>15.729573</v>
      </c>
      <c r="AG1793" s="4">
        <v>15.9220704251962</v>
      </c>
      <c r="AH1793" s="4">
        <v>16.233963403842601</v>
      </c>
      <c r="AI1793" s="4">
        <v>11.633333</v>
      </c>
      <c r="AJ1793" s="4">
        <v>12.124532</v>
      </c>
    </row>
    <row r="1794" spans="1:36" x14ac:dyDescent="0.3">
      <c r="A1794" s="1" t="s">
        <v>1788</v>
      </c>
      <c r="B1794" s="2">
        <v>4137151</v>
      </c>
      <c r="C1794" s="3" t="s">
        <v>2919</v>
      </c>
      <c r="D1794" s="4">
        <v>637.82931743999995</v>
      </c>
      <c r="E1794" s="3" t="s">
        <v>3102</v>
      </c>
      <c r="F1794" s="3" t="s">
        <v>3103</v>
      </c>
      <c r="G1794" s="3" t="s">
        <v>3292</v>
      </c>
      <c r="H1794" s="3" t="s">
        <v>3375</v>
      </c>
      <c r="I1794" s="3" t="s">
        <v>3376</v>
      </c>
      <c r="J1794" s="4">
        <v>57.377049</v>
      </c>
      <c r="K1794" s="4">
        <v>-1.89781</v>
      </c>
      <c r="L1794" s="4">
        <v>0.44843100000000002</v>
      </c>
      <c r="M1794" s="4">
        <v>-7.1823199999999998</v>
      </c>
      <c r="N1794" s="4" t="s">
        <v>2924</v>
      </c>
      <c r="O1794" s="4">
        <v>16.038186</v>
      </c>
      <c r="P1794" s="4">
        <v>1.6576219999999999</v>
      </c>
      <c r="Q1794" s="4">
        <v>23.095445999999999</v>
      </c>
      <c r="R1794" s="4">
        <v>13.410667</v>
      </c>
      <c r="S1794" s="3" t="s">
        <v>5531</v>
      </c>
      <c r="T1794" s="4">
        <v>6.72</v>
      </c>
      <c r="U1794" s="4">
        <v>637.82931743999995</v>
      </c>
      <c r="V1794" s="10">
        <v>612.02931699999999</v>
      </c>
      <c r="W1794" s="4">
        <v>0</v>
      </c>
      <c r="X1794" s="4">
        <v>7.6</v>
      </c>
      <c r="Y1794" s="5">
        <v>3.6549999999999998</v>
      </c>
      <c r="Z1794" s="4" t="s">
        <v>2924</v>
      </c>
      <c r="AA1794" s="10">
        <v>77.508650519</v>
      </c>
      <c r="AB1794" s="10" t="s">
        <v>2924</v>
      </c>
      <c r="AC1794" s="4">
        <v>2.4950239999999999</v>
      </c>
      <c r="AD1794" s="4">
        <v>2.3006458678696</v>
      </c>
      <c r="AE1794" s="4">
        <v>2.5691229593871001</v>
      </c>
      <c r="AF1794" s="4">
        <v>23.095445999999999</v>
      </c>
      <c r="AG1794" s="4">
        <v>11.183724385564201</v>
      </c>
      <c r="AH1794" s="4">
        <v>15.329475691922401</v>
      </c>
      <c r="AI1794" s="4">
        <v>1.6576219999999999</v>
      </c>
      <c r="AJ1794" s="4">
        <v>30.27027</v>
      </c>
    </row>
    <row r="1795" spans="1:36" x14ac:dyDescent="0.3">
      <c r="A1795" s="1" t="s">
        <v>1789</v>
      </c>
      <c r="B1795" s="2">
        <v>7180784</v>
      </c>
      <c r="C1795" s="3" t="s">
        <v>2956</v>
      </c>
      <c r="D1795" s="4">
        <v>786.48501864000002</v>
      </c>
      <c r="E1795" s="3" t="s">
        <v>3093</v>
      </c>
      <c r="F1795" s="3" t="s">
        <v>3093</v>
      </c>
      <c r="G1795" s="3" t="s">
        <v>3172</v>
      </c>
      <c r="H1795" s="3" t="s">
        <v>3173</v>
      </c>
      <c r="I1795" s="3" t="s">
        <v>3274</v>
      </c>
      <c r="J1795" s="4">
        <v>64.8</v>
      </c>
      <c r="K1795" s="4">
        <v>-12.340426000000001</v>
      </c>
      <c r="L1795" s="4">
        <v>-4.2973290000000004</v>
      </c>
      <c r="M1795" s="4">
        <v>-6.5759639999999999</v>
      </c>
      <c r="N1795" s="4">
        <v>15.231054</v>
      </c>
      <c r="O1795" s="4">
        <v>5.7222220000000004</v>
      </c>
      <c r="P1795" s="4">
        <v>0.90034999999999998</v>
      </c>
      <c r="Q1795" s="4">
        <v>2.665883</v>
      </c>
      <c r="R1795" s="4" t="s">
        <v>2934</v>
      </c>
      <c r="S1795" s="3" t="s">
        <v>5532</v>
      </c>
      <c r="T1795" s="5">
        <v>8.24</v>
      </c>
      <c r="U1795" s="4">
        <v>786.48501864000002</v>
      </c>
      <c r="V1795" s="10">
        <v>1108.450018</v>
      </c>
      <c r="W1795" s="4">
        <v>0</v>
      </c>
      <c r="X1795" s="5">
        <v>10.3</v>
      </c>
      <c r="Y1795" s="5">
        <v>4</v>
      </c>
      <c r="Z1795" s="4">
        <v>15.231054</v>
      </c>
      <c r="AA1795" s="10">
        <v>7.3901345291</v>
      </c>
      <c r="AB1795" s="10">
        <v>9.3107344631999993</v>
      </c>
      <c r="AC1795" s="4">
        <v>0.87587000000000004</v>
      </c>
      <c r="AD1795" s="4">
        <v>0.81343085012310001</v>
      </c>
      <c r="AE1795" s="4">
        <v>0.85742576415670002</v>
      </c>
      <c r="AF1795" s="4">
        <v>2.665883</v>
      </c>
      <c r="AG1795" s="4">
        <v>3.4824065912661002</v>
      </c>
      <c r="AH1795" s="4">
        <v>3.6843942762173998</v>
      </c>
      <c r="AI1795" s="4">
        <v>0.90034999999999998</v>
      </c>
      <c r="AJ1795" s="4">
        <v>4.9758449999999996</v>
      </c>
    </row>
    <row r="1796" spans="1:36" x14ac:dyDescent="0.3">
      <c r="A1796" s="1" t="s">
        <v>1790</v>
      </c>
      <c r="B1796" s="2">
        <v>4010821</v>
      </c>
      <c r="C1796" s="3" t="s">
        <v>2935</v>
      </c>
      <c r="D1796" s="4">
        <v>5443.0110033000001</v>
      </c>
      <c r="E1796" s="3" t="s">
        <v>3090</v>
      </c>
      <c r="F1796" s="3" t="s">
        <v>3090</v>
      </c>
      <c r="G1796" s="3" t="s">
        <v>3201</v>
      </c>
      <c r="H1796" s="3" t="s">
        <v>3201</v>
      </c>
      <c r="I1796" s="3" t="s">
        <v>3596</v>
      </c>
      <c r="J1796" s="4">
        <v>18.018905</v>
      </c>
      <c r="K1796" s="4">
        <v>-0.61359900000000001</v>
      </c>
      <c r="L1796" s="4">
        <v>-2.821469</v>
      </c>
      <c r="M1796" s="4">
        <v>-2.3464230000000001</v>
      </c>
      <c r="N1796" s="4">
        <v>71.345237999999995</v>
      </c>
      <c r="O1796" s="4">
        <v>40.824250999999997</v>
      </c>
      <c r="P1796" s="4">
        <v>1.914819</v>
      </c>
      <c r="Q1796" s="4">
        <v>6.7822110000000002</v>
      </c>
      <c r="R1796" s="4">
        <v>213.09849299999999</v>
      </c>
      <c r="S1796" s="3" t="s">
        <v>5533</v>
      </c>
      <c r="T1796" s="4">
        <v>59.93</v>
      </c>
      <c r="U1796" s="4">
        <v>5443.0110033000001</v>
      </c>
      <c r="V1796" s="10">
        <v>8227.8660029999992</v>
      </c>
      <c r="W1796" s="4">
        <v>3.43734356749541</v>
      </c>
      <c r="X1796" s="4">
        <v>65.055000000000007</v>
      </c>
      <c r="Y1796" s="4">
        <v>45.32</v>
      </c>
      <c r="Z1796" s="4">
        <v>71.345237999999995</v>
      </c>
      <c r="AA1796" s="10">
        <v>9.9096998649000003</v>
      </c>
      <c r="AB1796" s="10">
        <v>9.9096998649000003</v>
      </c>
      <c r="AC1796" s="4">
        <v>4.2306790000000003</v>
      </c>
      <c r="AD1796" s="4">
        <v>3.1955288661546</v>
      </c>
      <c r="AE1796" s="4">
        <v>3.1955288661546</v>
      </c>
      <c r="AF1796" s="4">
        <v>6.7822110000000002</v>
      </c>
      <c r="AG1796" s="4">
        <v>6.0911059683808997</v>
      </c>
      <c r="AH1796" s="4">
        <v>6.0911059683808997</v>
      </c>
      <c r="AI1796" s="4">
        <v>1.914819</v>
      </c>
      <c r="AJ1796" s="5">
        <v>1.9184969999999999</v>
      </c>
    </row>
    <row r="1797" spans="1:36" x14ac:dyDescent="0.3">
      <c r="A1797" s="1" t="s">
        <v>1791</v>
      </c>
      <c r="B1797" s="2">
        <v>102983</v>
      </c>
      <c r="C1797" s="3" t="s">
        <v>2935</v>
      </c>
      <c r="D1797" s="4">
        <v>3172.7311703999999</v>
      </c>
      <c r="E1797" s="3" t="s">
        <v>2976</v>
      </c>
      <c r="F1797" s="3" t="s">
        <v>2977</v>
      </c>
      <c r="G1797" s="3" t="s">
        <v>3078</v>
      </c>
      <c r="H1797" s="3" t="s">
        <v>3078</v>
      </c>
      <c r="I1797" s="3" t="s">
        <v>2979</v>
      </c>
      <c r="J1797" s="4">
        <v>22.845586000000001</v>
      </c>
      <c r="K1797" s="4">
        <v>-16.045673000000001</v>
      </c>
      <c r="L1797" s="4">
        <v>-9.4503500000000003</v>
      </c>
      <c r="M1797" s="4">
        <v>-3.9994499999999999</v>
      </c>
      <c r="N1797" s="4">
        <v>24.003436426116799</v>
      </c>
      <c r="O1797" s="4">
        <v>15.261088000000001</v>
      </c>
      <c r="P1797" s="4">
        <v>2.4793240000000001</v>
      </c>
      <c r="Q1797" s="4">
        <v>16.822492</v>
      </c>
      <c r="R1797" s="4">
        <v>22.304192</v>
      </c>
      <c r="S1797" s="3" t="s">
        <v>5534</v>
      </c>
      <c r="T1797" s="4">
        <v>69.849999999999994</v>
      </c>
      <c r="U1797" s="4">
        <v>3172.7311703999999</v>
      </c>
      <c r="V1797" s="10">
        <v>4311.9411700000001</v>
      </c>
      <c r="W1797" s="4">
        <v>5.15390121689334</v>
      </c>
      <c r="X1797" s="4">
        <v>86.13</v>
      </c>
      <c r="Y1797" s="4">
        <v>51.59</v>
      </c>
      <c r="Z1797" s="4">
        <v>24.003436000000001</v>
      </c>
      <c r="AA1797" s="10">
        <v>22.687410679399999</v>
      </c>
      <c r="AB1797" s="10">
        <v>23.823328785800001</v>
      </c>
      <c r="AC1797" s="4">
        <v>13.072509999999999</v>
      </c>
      <c r="AD1797" s="4">
        <v>12.5608531534085</v>
      </c>
      <c r="AE1797" s="4">
        <v>13.2750298607584</v>
      </c>
      <c r="AF1797" s="4">
        <v>16.822492</v>
      </c>
      <c r="AG1797" s="4">
        <v>15.4526323767885</v>
      </c>
      <c r="AH1797" s="4">
        <v>16.512926251468599</v>
      </c>
      <c r="AI1797" s="4">
        <v>2.4793240000000001</v>
      </c>
      <c r="AJ1797" s="4">
        <v>2.4793240000000001</v>
      </c>
    </row>
    <row r="1798" spans="1:36" x14ac:dyDescent="0.3">
      <c r="A1798" s="1" t="s">
        <v>1792</v>
      </c>
      <c r="B1798" s="2">
        <v>4079792</v>
      </c>
      <c r="C1798" s="3" t="s">
        <v>2970</v>
      </c>
      <c r="D1798" s="4">
        <v>1727.3925009</v>
      </c>
      <c r="E1798" s="3" t="s">
        <v>2920</v>
      </c>
      <c r="F1798" s="3" t="s">
        <v>2960</v>
      </c>
      <c r="G1798" s="3" t="s">
        <v>2973</v>
      </c>
      <c r="H1798" s="3" t="s">
        <v>2974</v>
      </c>
      <c r="I1798" s="3" t="s">
        <v>3597</v>
      </c>
      <c r="J1798" s="4">
        <v>14.644394</v>
      </c>
      <c r="K1798" s="4">
        <v>-11.746608</v>
      </c>
      <c r="L1798" s="4">
        <v>-9.2994970000000006</v>
      </c>
      <c r="M1798" s="4">
        <v>-7.8804350000000003</v>
      </c>
      <c r="N1798" s="4">
        <v>14.015283999999999</v>
      </c>
      <c r="O1798" s="4">
        <v>18.641893</v>
      </c>
      <c r="P1798" s="4">
        <v>1.7564219999999999</v>
      </c>
      <c r="Q1798" s="4">
        <v>11.289342</v>
      </c>
      <c r="R1798" s="4">
        <v>24.264685</v>
      </c>
      <c r="S1798" s="3" t="s">
        <v>5535</v>
      </c>
      <c r="T1798" s="4">
        <v>111.87</v>
      </c>
      <c r="U1798" s="4">
        <v>1727.3925009</v>
      </c>
      <c r="V1798" s="10">
        <v>1712.6044999999999</v>
      </c>
      <c r="W1798" s="4">
        <v>2.18110306605882</v>
      </c>
      <c r="X1798" s="4">
        <v>138.49</v>
      </c>
      <c r="Y1798" s="4">
        <v>87.03</v>
      </c>
      <c r="Z1798" s="4">
        <v>14.015283999999999</v>
      </c>
      <c r="AA1798" s="10" t="s">
        <v>2934</v>
      </c>
      <c r="AB1798" s="10" t="s">
        <v>2934</v>
      </c>
      <c r="AC1798" s="4">
        <v>1.400021</v>
      </c>
      <c r="AD1798" s="4" t="s">
        <v>2934</v>
      </c>
      <c r="AE1798" s="4" t="s">
        <v>2934</v>
      </c>
      <c r="AF1798" s="4">
        <v>11.289342</v>
      </c>
      <c r="AG1798" s="4" t="s">
        <v>2934</v>
      </c>
      <c r="AH1798" s="4" t="s">
        <v>2934</v>
      </c>
      <c r="AI1798" s="4">
        <v>1.7564219999999999</v>
      </c>
      <c r="AJ1798" s="4">
        <v>2.1756129999999998</v>
      </c>
    </row>
    <row r="1799" spans="1:36" x14ac:dyDescent="0.3">
      <c r="A1799" s="1" t="s">
        <v>1793</v>
      </c>
      <c r="B1799" s="2">
        <v>4987134</v>
      </c>
      <c r="C1799" s="3" t="s">
        <v>2935</v>
      </c>
      <c r="D1799" s="4">
        <v>663.52808130000005</v>
      </c>
      <c r="E1799" s="3" t="s">
        <v>2936</v>
      </c>
      <c r="F1799" s="3" t="s">
        <v>2937</v>
      </c>
      <c r="G1799" s="3" t="s">
        <v>2951</v>
      </c>
      <c r="H1799" s="3" t="s">
        <v>2951</v>
      </c>
      <c r="I1799" s="3" t="s">
        <v>3294</v>
      </c>
      <c r="J1799" s="4">
        <v>14.606328</v>
      </c>
      <c r="K1799" s="4">
        <v>25.858585999999999</v>
      </c>
      <c r="L1799" s="4">
        <v>23.692919</v>
      </c>
      <c r="M1799" s="4">
        <v>0.50548499999999996</v>
      </c>
      <c r="N1799" s="4">
        <v>19.640605000000001</v>
      </c>
      <c r="O1799" s="4" t="s">
        <v>2924</v>
      </c>
      <c r="P1799" s="4">
        <v>1.9145270000000001</v>
      </c>
      <c r="Q1799" s="4">
        <v>15.109294</v>
      </c>
      <c r="R1799" s="4" t="s">
        <v>2924</v>
      </c>
      <c r="S1799" s="3" t="s">
        <v>5536</v>
      </c>
      <c r="T1799" s="4">
        <v>93.45</v>
      </c>
      <c r="U1799" s="4">
        <v>663.52808130000005</v>
      </c>
      <c r="V1799" s="10">
        <v>640.49808099999996</v>
      </c>
      <c r="W1799" s="4">
        <v>1.0700909577314099</v>
      </c>
      <c r="X1799" s="4">
        <v>93.811599999999999</v>
      </c>
      <c r="Y1799" s="4">
        <v>69.58</v>
      </c>
      <c r="Z1799" s="4">
        <v>19.640605000000001</v>
      </c>
      <c r="AA1799" s="10">
        <v>15.294117647058824</v>
      </c>
      <c r="AB1799" s="10">
        <v>15.602693602693604</v>
      </c>
      <c r="AC1799" s="4">
        <v>1.8198449999999999</v>
      </c>
      <c r="AD1799" s="4">
        <v>0.89855159483680003</v>
      </c>
      <c r="AE1799" s="4">
        <v>0.90084023702303273</v>
      </c>
      <c r="AF1799" s="4">
        <v>15.109294</v>
      </c>
      <c r="AG1799" s="4" t="s">
        <v>2934</v>
      </c>
      <c r="AH1799" s="4" t="s">
        <v>2934</v>
      </c>
      <c r="AI1799" s="4">
        <v>1.9145270000000001</v>
      </c>
      <c r="AJ1799" s="4">
        <v>2.0543429999999998</v>
      </c>
    </row>
    <row r="1800" spans="1:36" x14ac:dyDescent="0.3">
      <c r="A1800" s="1" t="s">
        <v>1794</v>
      </c>
      <c r="B1800" s="2">
        <v>4579197</v>
      </c>
      <c r="C1800" s="3" t="s">
        <v>2935</v>
      </c>
      <c r="D1800" s="4">
        <v>2884.2765036800001</v>
      </c>
      <c r="E1800" s="3" t="s">
        <v>2976</v>
      </c>
      <c r="F1800" s="3" t="s">
        <v>2977</v>
      </c>
      <c r="G1800" s="3" t="s">
        <v>3133</v>
      </c>
      <c r="H1800" s="3" t="s">
        <v>3384</v>
      </c>
      <c r="I1800" s="3" t="s">
        <v>2979</v>
      </c>
      <c r="J1800" s="4">
        <v>-8.0437419999999999</v>
      </c>
      <c r="K1800" s="4">
        <v>-22.091826000000001</v>
      </c>
      <c r="L1800" s="4">
        <v>-13.8041</v>
      </c>
      <c r="M1800" s="4">
        <v>-8.7533159999999999</v>
      </c>
      <c r="N1800" s="4">
        <v>22.128654970760198</v>
      </c>
      <c r="O1800" s="4">
        <v>8.8826289999999997</v>
      </c>
      <c r="P1800" s="4">
        <v>4.46279</v>
      </c>
      <c r="Q1800" s="4">
        <v>14.885505999999999</v>
      </c>
      <c r="R1800" s="4">
        <v>20.422511</v>
      </c>
      <c r="S1800" s="3" t="s">
        <v>5537</v>
      </c>
      <c r="T1800" s="4">
        <v>37.840000000000003</v>
      </c>
      <c r="U1800" s="4">
        <v>2884.2765036800001</v>
      </c>
      <c r="V1800" s="10">
        <v>7415.6765029999997</v>
      </c>
      <c r="W1800" s="4">
        <v>6.0253699788583504</v>
      </c>
      <c r="X1800" s="4">
        <v>49.44</v>
      </c>
      <c r="Y1800" s="4">
        <v>34.5</v>
      </c>
      <c r="Z1800" s="4">
        <v>20.711549000000002</v>
      </c>
      <c r="AA1800" s="10">
        <v>66.003837432400005</v>
      </c>
      <c r="AB1800" s="10">
        <v>38.481486377899998</v>
      </c>
      <c r="AC1800" s="4">
        <v>9.4236489999999993</v>
      </c>
      <c r="AD1800" s="4">
        <v>9.7304938493536994</v>
      </c>
      <c r="AE1800" s="4">
        <v>9.9502942643444001</v>
      </c>
      <c r="AF1800" s="4">
        <v>14.885505999999999</v>
      </c>
      <c r="AG1800" s="4">
        <v>15.104198264285699</v>
      </c>
      <c r="AH1800" s="4">
        <v>15.149947307917101</v>
      </c>
      <c r="AI1800" s="4">
        <v>4.46279</v>
      </c>
      <c r="AJ1800" s="4">
        <v>5.8776020000000004</v>
      </c>
    </row>
    <row r="1801" spans="1:36" x14ac:dyDescent="0.3">
      <c r="A1801" s="1" t="s">
        <v>1795</v>
      </c>
      <c r="B1801" s="2">
        <v>4404432</v>
      </c>
      <c r="C1801" s="3" t="s">
        <v>2919</v>
      </c>
      <c r="D1801" s="4">
        <v>911.13478105000002</v>
      </c>
      <c r="E1801" s="3" t="s">
        <v>2925</v>
      </c>
      <c r="F1801" s="3" t="s">
        <v>2926</v>
      </c>
      <c r="G1801" s="3" t="s">
        <v>2927</v>
      </c>
      <c r="H1801" s="3" t="s">
        <v>2928</v>
      </c>
      <c r="I1801" s="3" t="s">
        <v>3598</v>
      </c>
      <c r="J1801" s="4">
        <v>-41.888497999999998</v>
      </c>
      <c r="K1801" s="4">
        <v>9.3572780000000009</v>
      </c>
      <c r="L1801" s="4">
        <v>2.028219</v>
      </c>
      <c r="M1801" s="4">
        <v>1.4022790000000001</v>
      </c>
      <c r="N1801" s="4" t="s">
        <v>2924</v>
      </c>
      <c r="O1801" s="4">
        <v>33.830409000000003</v>
      </c>
      <c r="P1801" s="4">
        <v>1.0838410000000001</v>
      </c>
      <c r="Q1801" s="4">
        <v>6.2518969999999996</v>
      </c>
      <c r="R1801" s="4">
        <v>27.792574999999999</v>
      </c>
      <c r="S1801" s="3" t="s">
        <v>5538</v>
      </c>
      <c r="T1801" s="4">
        <v>11.57</v>
      </c>
      <c r="U1801" s="4">
        <v>911.13478105000002</v>
      </c>
      <c r="V1801" s="10">
        <v>1661.422781</v>
      </c>
      <c r="W1801" s="4">
        <v>0</v>
      </c>
      <c r="X1801" s="4">
        <v>24.11</v>
      </c>
      <c r="Y1801" s="4">
        <v>9.56</v>
      </c>
      <c r="Z1801" s="4" t="s">
        <v>2924</v>
      </c>
      <c r="AA1801" s="10">
        <v>25.682574916699998</v>
      </c>
      <c r="AB1801" s="10">
        <v>23.470464135</v>
      </c>
      <c r="AC1801" s="4">
        <v>0.76313900000000001</v>
      </c>
      <c r="AD1801" s="4">
        <v>0.88525755265289996</v>
      </c>
      <c r="AE1801" s="4">
        <v>0.90737614545519996</v>
      </c>
      <c r="AF1801" s="4">
        <v>6.2518969999999996</v>
      </c>
      <c r="AG1801" s="4">
        <v>10.1309232282408</v>
      </c>
      <c r="AH1801" s="4">
        <v>10.896321168040201</v>
      </c>
      <c r="AI1801" s="4">
        <v>1.0838410000000001</v>
      </c>
      <c r="AJ1801" s="4" t="s">
        <v>2924</v>
      </c>
    </row>
    <row r="1802" spans="1:36" x14ac:dyDescent="0.3">
      <c r="A1802" s="1" t="s">
        <v>1796</v>
      </c>
      <c r="B1802" s="2">
        <v>4912899</v>
      </c>
      <c r="C1802" s="3" t="s">
        <v>2935</v>
      </c>
      <c r="D1802" s="4">
        <v>897.90724239999997</v>
      </c>
      <c r="E1802" s="3" t="s">
        <v>3006</v>
      </c>
      <c r="F1802" s="3" t="s">
        <v>3070</v>
      </c>
      <c r="G1802" s="3" t="s">
        <v>3070</v>
      </c>
      <c r="H1802" s="3" t="s">
        <v>3071</v>
      </c>
      <c r="I1802" s="3" t="s">
        <v>3072</v>
      </c>
      <c r="J1802" s="4">
        <v>140.196078</v>
      </c>
      <c r="K1802" s="4">
        <v>38.466973000000003</v>
      </c>
      <c r="L1802" s="4">
        <v>12.708453</v>
      </c>
      <c r="M1802" s="4">
        <v>-6.6666670000000003</v>
      </c>
      <c r="N1802" s="4">
        <v>26.666667</v>
      </c>
      <c r="O1802" s="4">
        <v>25.454545</v>
      </c>
      <c r="P1802" s="4">
        <v>5.1490869999999997</v>
      </c>
      <c r="Q1802" s="4">
        <v>9.0363070000000008</v>
      </c>
      <c r="R1802" s="4">
        <v>36.296138999999997</v>
      </c>
      <c r="S1802" s="3" t="s">
        <v>5539</v>
      </c>
      <c r="T1802" s="4">
        <v>39.200000000000003</v>
      </c>
      <c r="U1802" s="4">
        <v>897.90724239999997</v>
      </c>
      <c r="V1802" s="10">
        <v>1235.543242</v>
      </c>
      <c r="W1802" s="4">
        <v>1.22448979591837</v>
      </c>
      <c r="X1802" s="4">
        <v>47.564999999999998</v>
      </c>
      <c r="Y1802" s="4">
        <v>14.31</v>
      </c>
      <c r="Z1802" s="4">
        <v>26.666667</v>
      </c>
      <c r="AA1802" s="10" t="s">
        <v>2934</v>
      </c>
      <c r="AB1802" s="10">
        <v>19.1097560975</v>
      </c>
      <c r="AC1802" s="4">
        <v>0.99513399999999996</v>
      </c>
      <c r="AD1802" s="4" t="s">
        <v>2934</v>
      </c>
      <c r="AE1802" s="4">
        <v>0.58472661690659999</v>
      </c>
      <c r="AF1802" s="4">
        <v>9.0363070000000008</v>
      </c>
      <c r="AG1802" s="4" t="s">
        <v>2934</v>
      </c>
      <c r="AH1802" s="4">
        <v>9.9124614824856003</v>
      </c>
      <c r="AI1802" s="4">
        <v>5.1490869999999997</v>
      </c>
      <c r="AJ1802" s="4">
        <v>5.5800710000000002</v>
      </c>
    </row>
    <row r="1803" spans="1:36" x14ac:dyDescent="0.3">
      <c r="A1803" s="1" t="s">
        <v>1797</v>
      </c>
      <c r="B1803" s="2">
        <v>4098968</v>
      </c>
      <c r="C1803" s="3" t="s">
        <v>2935</v>
      </c>
      <c r="D1803" s="4">
        <v>1361.4150025900001</v>
      </c>
      <c r="E1803" s="3" t="s">
        <v>3093</v>
      </c>
      <c r="F1803" s="3" t="s">
        <v>3093</v>
      </c>
      <c r="G1803" s="3" t="s">
        <v>3094</v>
      </c>
      <c r="H1803" s="3" t="s">
        <v>3095</v>
      </c>
      <c r="I1803" s="3" t="s">
        <v>3096</v>
      </c>
      <c r="J1803" s="4">
        <v>16.167465</v>
      </c>
      <c r="K1803" s="4">
        <v>7.96854</v>
      </c>
      <c r="L1803" s="4">
        <v>0.29802000000000001</v>
      </c>
      <c r="M1803" s="4">
        <v>-3.1740140000000001</v>
      </c>
      <c r="N1803" s="4">
        <v>8.2801589999999994</v>
      </c>
      <c r="O1803" s="4">
        <v>5.3458699999999997</v>
      </c>
      <c r="P1803" s="4">
        <v>2.678356</v>
      </c>
      <c r="Q1803" s="4">
        <v>6.5590250000000001</v>
      </c>
      <c r="R1803" s="4">
        <v>10.372068000000001</v>
      </c>
      <c r="S1803" s="3" t="s">
        <v>5540</v>
      </c>
      <c r="T1803" s="4">
        <v>104.33</v>
      </c>
      <c r="U1803" s="4">
        <v>1361.4150025900001</v>
      </c>
      <c r="V1803" s="10">
        <v>1540.269002</v>
      </c>
      <c r="W1803" s="4">
        <v>2.8754912297517499</v>
      </c>
      <c r="X1803" s="4">
        <v>113.04259999999999</v>
      </c>
      <c r="Y1803" s="4">
        <v>81.739999999999995</v>
      </c>
      <c r="Z1803" s="4">
        <v>8.2801589999999994</v>
      </c>
      <c r="AA1803" s="10" t="s">
        <v>2924</v>
      </c>
      <c r="AB1803" s="10" t="s">
        <v>2924</v>
      </c>
      <c r="AC1803" s="4">
        <v>6.0010640000000004</v>
      </c>
      <c r="AD1803" s="4">
        <v>4.1032176725414002</v>
      </c>
      <c r="AE1803" s="4">
        <v>5.6396481065088757</v>
      </c>
      <c r="AF1803" s="4">
        <v>6.5590250000000001</v>
      </c>
      <c r="AG1803" s="4">
        <v>5.5182227175682996</v>
      </c>
      <c r="AH1803" s="4">
        <v>7.467976728697356</v>
      </c>
      <c r="AI1803" s="4">
        <v>2.678356</v>
      </c>
      <c r="AJ1803" s="4">
        <v>2.7492890000000001</v>
      </c>
    </row>
    <row r="1804" spans="1:36" x14ac:dyDescent="0.3">
      <c r="A1804" s="1" t="s">
        <v>1798</v>
      </c>
      <c r="B1804" s="2">
        <v>102896</v>
      </c>
      <c r="C1804" s="3" t="s">
        <v>2919</v>
      </c>
      <c r="D1804" s="4">
        <v>1531.0032248</v>
      </c>
      <c r="E1804" s="3" t="s">
        <v>2930</v>
      </c>
      <c r="F1804" s="3" t="s">
        <v>2953</v>
      </c>
      <c r="G1804" s="3" t="s">
        <v>3101</v>
      </c>
      <c r="H1804" s="3" t="s">
        <v>3101</v>
      </c>
      <c r="I1804" s="3" t="s">
        <v>3041</v>
      </c>
      <c r="J1804" s="4">
        <v>-25.457397</v>
      </c>
      <c r="K1804" s="4">
        <v>-10.144928</v>
      </c>
      <c r="L1804" s="4">
        <v>-3.518268</v>
      </c>
      <c r="M1804" s="4">
        <v>-3.7786780000000002</v>
      </c>
      <c r="N1804" s="4">
        <v>20.459109999999999</v>
      </c>
      <c r="O1804" s="4">
        <v>2.1032449999999998</v>
      </c>
      <c r="P1804" s="4">
        <v>0.56830899999999995</v>
      </c>
      <c r="Q1804" s="4" t="s">
        <v>2934</v>
      </c>
      <c r="R1804" s="4" t="s">
        <v>2934</v>
      </c>
      <c r="S1804" s="3" t="s">
        <v>5541</v>
      </c>
      <c r="T1804" s="4">
        <v>14.26</v>
      </c>
      <c r="U1804" s="4">
        <v>1531.0032248</v>
      </c>
      <c r="V1804" s="10" t="s">
        <v>2934</v>
      </c>
      <c r="W1804" s="4">
        <v>4.4880785413744704</v>
      </c>
      <c r="X1804" s="4">
        <v>19.440000000000001</v>
      </c>
      <c r="Y1804" s="4">
        <v>13.71</v>
      </c>
      <c r="Z1804" s="4">
        <v>20.459109999999999</v>
      </c>
      <c r="AA1804" s="10">
        <v>10.3573503776</v>
      </c>
      <c r="AB1804" s="10">
        <v>6.0607863720999999</v>
      </c>
      <c r="AC1804" s="4" t="s">
        <v>2934</v>
      </c>
      <c r="AD1804" s="4" t="s">
        <v>2934</v>
      </c>
      <c r="AE1804" s="4" t="s">
        <v>2934</v>
      </c>
      <c r="AF1804" s="4" t="s">
        <v>2934</v>
      </c>
      <c r="AG1804" s="4" t="s">
        <v>2934</v>
      </c>
      <c r="AH1804" s="4" t="s">
        <v>2934</v>
      </c>
      <c r="AI1804" s="4">
        <v>0.56830899999999995</v>
      </c>
      <c r="AJ1804" s="4">
        <v>0.67862800000000001</v>
      </c>
    </row>
    <row r="1805" spans="1:36" x14ac:dyDescent="0.3">
      <c r="A1805" s="1" t="s">
        <v>1799</v>
      </c>
      <c r="B1805" s="2">
        <v>4318350</v>
      </c>
      <c r="C1805" s="3" t="s">
        <v>2935</v>
      </c>
      <c r="D1805" s="4">
        <v>1036.9397248299999</v>
      </c>
      <c r="E1805" s="3" t="s">
        <v>3093</v>
      </c>
      <c r="F1805" s="3" t="s">
        <v>3093</v>
      </c>
      <c r="G1805" s="3" t="s">
        <v>3094</v>
      </c>
      <c r="H1805" s="3" t="s">
        <v>3145</v>
      </c>
      <c r="I1805" s="3" t="s">
        <v>3303</v>
      </c>
      <c r="J1805" s="4">
        <v>0.33602199999999999</v>
      </c>
      <c r="K1805" s="4">
        <v>-6.394984</v>
      </c>
      <c r="L1805" s="4">
        <v>-7.0361149999999997</v>
      </c>
      <c r="M1805" s="4">
        <v>-3.3656959999999998</v>
      </c>
      <c r="N1805" s="4">
        <v>13.342269999999999</v>
      </c>
      <c r="O1805" s="4">
        <v>5.2887000000000004</v>
      </c>
      <c r="P1805" s="4">
        <v>0.872946</v>
      </c>
      <c r="Q1805" s="4">
        <v>6.3901789999999998</v>
      </c>
      <c r="R1805" s="4">
        <v>7.6100669999999999</v>
      </c>
      <c r="S1805" s="3" t="s">
        <v>5542</v>
      </c>
      <c r="T1805" s="4">
        <v>14.93</v>
      </c>
      <c r="U1805" s="4">
        <v>1036.9397248299999</v>
      </c>
      <c r="V1805" s="10">
        <v>1774.1117240000001</v>
      </c>
      <c r="W1805" s="4">
        <v>1.3395847287340901</v>
      </c>
      <c r="X1805" s="4">
        <v>18.18</v>
      </c>
      <c r="Y1805" s="4">
        <v>14.47</v>
      </c>
      <c r="Z1805" s="4">
        <v>13.342269999999999</v>
      </c>
      <c r="AA1805" s="10">
        <v>9.0080849523000008</v>
      </c>
      <c r="AB1805" s="10">
        <v>11.3864293286</v>
      </c>
      <c r="AC1805" s="4">
        <v>3.1440269999999999</v>
      </c>
      <c r="AD1805" s="4">
        <v>3.6566225611770999</v>
      </c>
      <c r="AE1805" s="4">
        <v>3.6498473898229999</v>
      </c>
      <c r="AF1805" s="4">
        <v>6.3901789999999998</v>
      </c>
      <c r="AG1805" s="4">
        <v>5.7420305182325002</v>
      </c>
      <c r="AH1805" s="4">
        <v>6.0779379095176997</v>
      </c>
      <c r="AI1805" s="4">
        <v>0.872946</v>
      </c>
      <c r="AJ1805" s="4">
        <v>0.87309899999999996</v>
      </c>
    </row>
    <row r="1806" spans="1:36" x14ac:dyDescent="0.3">
      <c r="A1806" s="1" t="s">
        <v>1800</v>
      </c>
      <c r="B1806" s="2">
        <v>4994909</v>
      </c>
      <c r="C1806" s="3" t="s">
        <v>2935</v>
      </c>
      <c r="D1806" s="4">
        <v>1295.0750086400001</v>
      </c>
      <c r="E1806" s="3" t="s">
        <v>2936</v>
      </c>
      <c r="F1806" s="3" t="s">
        <v>3056</v>
      </c>
      <c r="G1806" s="3" t="s">
        <v>3302</v>
      </c>
      <c r="H1806" s="3" t="s">
        <v>3302</v>
      </c>
      <c r="I1806" s="3" t="s">
        <v>3303</v>
      </c>
      <c r="J1806" s="4">
        <v>49.333333000000003</v>
      </c>
      <c r="K1806" s="4">
        <v>-25.464098</v>
      </c>
      <c r="L1806" s="4">
        <v>-19.210326999999999</v>
      </c>
      <c r="M1806" s="4">
        <v>-2.72</v>
      </c>
      <c r="N1806" s="4">
        <v>3.2065090000000001</v>
      </c>
      <c r="O1806" s="4" t="s">
        <v>2924</v>
      </c>
      <c r="P1806" s="4">
        <v>0.42948700000000001</v>
      </c>
      <c r="Q1806" s="4">
        <v>4.5273580000000004</v>
      </c>
      <c r="R1806" s="4" t="s">
        <v>2924</v>
      </c>
      <c r="S1806" s="3" t="s">
        <v>5543</v>
      </c>
      <c r="T1806" s="4">
        <v>42.56</v>
      </c>
      <c r="U1806" s="4">
        <v>1295.0750086400001</v>
      </c>
      <c r="V1806" s="10">
        <v>3293.1040079999998</v>
      </c>
      <c r="W1806" s="4">
        <v>0.46992481203007502</v>
      </c>
      <c r="X1806" s="4">
        <v>65.89</v>
      </c>
      <c r="Y1806" s="4">
        <v>27.47</v>
      </c>
      <c r="Z1806" s="4">
        <v>3.2065090000000001</v>
      </c>
      <c r="AA1806" s="10">
        <v>3.2145015104999999</v>
      </c>
      <c r="AB1806" s="10">
        <v>3.6595012897000001</v>
      </c>
      <c r="AC1806" s="4">
        <v>2.4782579999999998</v>
      </c>
      <c r="AD1806" s="4">
        <v>2.6034202374943001</v>
      </c>
      <c r="AE1806" s="4">
        <v>2.7232863048578002</v>
      </c>
      <c r="AF1806" s="4">
        <v>4.5273580000000004</v>
      </c>
      <c r="AG1806" s="4">
        <v>4.3488361756806002</v>
      </c>
      <c r="AH1806" s="4">
        <v>4.5363120906186998</v>
      </c>
      <c r="AI1806" s="4">
        <v>0.42948700000000001</v>
      </c>
      <c r="AJ1806" s="4">
        <v>0.43624000000000002</v>
      </c>
    </row>
    <row r="1807" spans="1:36" x14ac:dyDescent="0.3">
      <c r="A1807" s="1" t="s">
        <v>1801</v>
      </c>
      <c r="B1807" s="2">
        <v>111698547</v>
      </c>
      <c r="C1807" s="3" t="s">
        <v>2956</v>
      </c>
      <c r="D1807" s="4">
        <v>799.87830416999998</v>
      </c>
      <c r="E1807" s="3" t="s">
        <v>2930</v>
      </c>
      <c r="F1807" s="3" t="s">
        <v>2931</v>
      </c>
      <c r="G1807" s="3" t="s">
        <v>2931</v>
      </c>
      <c r="H1807" s="3" t="s">
        <v>2932</v>
      </c>
      <c r="I1807" s="3" t="s">
        <v>2933</v>
      </c>
      <c r="J1807" s="4">
        <v>36.020333999999998</v>
      </c>
      <c r="K1807" s="4">
        <v>2.0152510000000001</v>
      </c>
      <c r="L1807" s="4">
        <v>-6.0210739999999996</v>
      </c>
      <c r="M1807" s="4">
        <v>-8.0058939999999996</v>
      </c>
      <c r="N1807" s="4">
        <v>53.514285714285698</v>
      </c>
      <c r="O1807" s="4">
        <v>23.238212999999998</v>
      </c>
      <c r="P1807" s="4">
        <v>1.070163</v>
      </c>
      <c r="Q1807" s="4" t="s">
        <v>2934</v>
      </c>
      <c r="R1807" s="4" t="s">
        <v>2934</v>
      </c>
      <c r="S1807" s="3" t="s">
        <v>5544</v>
      </c>
      <c r="T1807" s="4">
        <v>18.73</v>
      </c>
      <c r="U1807" s="4">
        <v>799.87830416999998</v>
      </c>
      <c r="V1807" s="10" t="s">
        <v>2934</v>
      </c>
      <c r="W1807" s="4">
        <v>0</v>
      </c>
      <c r="X1807" s="4">
        <v>21.05</v>
      </c>
      <c r="Y1807" s="4">
        <v>13.1</v>
      </c>
      <c r="Z1807" s="4">
        <v>63.277026999999997</v>
      </c>
      <c r="AA1807" s="10">
        <v>14.297709923599999</v>
      </c>
      <c r="AB1807" s="10">
        <v>16.873873873800001</v>
      </c>
      <c r="AC1807" s="4" t="s">
        <v>2934</v>
      </c>
      <c r="AD1807" s="4" t="s">
        <v>2934</v>
      </c>
      <c r="AE1807" s="4" t="s">
        <v>2934</v>
      </c>
      <c r="AF1807" s="4" t="s">
        <v>2934</v>
      </c>
      <c r="AG1807" s="4" t="s">
        <v>2934</v>
      </c>
      <c r="AH1807" s="4" t="s">
        <v>2934</v>
      </c>
      <c r="AI1807" s="4">
        <v>1.070163</v>
      </c>
      <c r="AJ1807" s="4">
        <v>1.070163</v>
      </c>
    </row>
    <row r="1808" spans="1:36" x14ac:dyDescent="0.3">
      <c r="A1808" s="1" t="s">
        <v>1802</v>
      </c>
      <c r="B1808" s="2">
        <v>100374</v>
      </c>
      <c r="C1808" s="3" t="s">
        <v>2919</v>
      </c>
      <c r="D1808" s="4">
        <v>2305.7959059200002</v>
      </c>
      <c r="E1808" s="3" t="s">
        <v>2930</v>
      </c>
      <c r="F1808" s="3" t="s">
        <v>2931</v>
      </c>
      <c r="G1808" s="3" t="s">
        <v>2931</v>
      </c>
      <c r="H1808" s="3" t="s">
        <v>2932</v>
      </c>
      <c r="I1808" s="3" t="s">
        <v>2933</v>
      </c>
      <c r="J1808" s="4">
        <v>14.849624</v>
      </c>
      <c r="K1808" s="4">
        <v>8.0698650000000001</v>
      </c>
      <c r="L1808" s="4">
        <v>0.28723799999999999</v>
      </c>
      <c r="M1808" s="4">
        <v>-5.3813399999999998</v>
      </c>
      <c r="N1808" s="4">
        <v>17.2112676056338</v>
      </c>
      <c r="O1808" s="4">
        <v>14.050013999999999</v>
      </c>
      <c r="P1808" s="4">
        <v>1.515142</v>
      </c>
      <c r="Q1808" s="4" t="s">
        <v>2934</v>
      </c>
      <c r="R1808" s="4" t="s">
        <v>2934</v>
      </c>
      <c r="S1808" s="3" t="s">
        <v>5545</v>
      </c>
      <c r="T1808" s="4">
        <v>48.88</v>
      </c>
      <c r="U1808" s="4">
        <v>2305.7959059200002</v>
      </c>
      <c r="V1808" s="10" t="s">
        <v>2934</v>
      </c>
      <c r="W1808" s="4">
        <v>2.7823240589198002</v>
      </c>
      <c r="X1808" s="4">
        <v>52.44</v>
      </c>
      <c r="Y1808" s="4">
        <v>32.79</v>
      </c>
      <c r="Z1808" s="4">
        <v>17.138850000000001</v>
      </c>
      <c r="AA1808" s="10">
        <v>15.086419752999999</v>
      </c>
      <c r="AB1808" s="10">
        <v>16.637168141499998</v>
      </c>
      <c r="AC1808" s="4" t="s">
        <v>2934</v>
      </c>
      <c r="AD1808" s="4" t="s">
        <v>2934</v>
      </c>
      <c r="AE1808" s="4" t="s">
        <v>2934</v>
      </c>
      <c r="AF1808" s="4" t="s">
        <v>2934</v>
      </c>
      <c r="AG1808" s="4" t="s">
        <v>2934</v>
      </c>
      <c r="AH1808" s="4" t="s">
        <v>2934</v>
      </c>
      <c r="AI1808" s="4">
        <v>1.515142</v>
      </c>
      <c r="AJ1808" s="4">
        <v>2.0513680000000001</v>
      </c>
    </row>
    <row r="1809" spans="1:36" x14ac:dyDescent="0.3">
      <c r="A1809" s="1" t="s">
        <v>1803</v>
      </c>
      <c r="B1809" s="2">
        <v>5254433</v>
      </c>
      <c r="C1809" s="3" t="s">
        <v>2919</v>
      </c>
      <c r="D1809" s="4">
        <v>4078.2622850399998</v>
      </c>
      <c r="E1809" s="3" t="s">
        <v>2945</v>
      </c>
      <c r="F1809" s="3" t="s">
        <v>2946</v>
      </c>
      <c r="G1809" s="3" t="s">
        <v>2947</v>
      </c>
      <c r="H1809" s="3" t="s">
        <v>2989</v>
      </c>
      <c r="I1809" s="3" t="s">
        <v>2949</v>
      </c>
      <c r="J1809" s="4">
        <v>5.3229670000000002</v>
      </c>
      <c r="K1809" s="4">
        <v>15.703022000000001</v>
      </c>
      <c r="L1809" s="4">
        <v>-12.125749000000001</v>
      </c>
      <c r="M1809" s="4">
        <v>-0.67681899999999995</v>
      </c>
      <c r="N1809" s="4" t="s">
        <v>2924</v>
      </c>
      <c r="O1809" s="4">
        <v>56.806452</v>
      </c>
      <c r="P1809" s="4">
        <v>3.7428270000000001</v>
      </c>
      <c r="Q1809" s="4">
        <v>109.82986200000001</v>
      </c>
      <c r="R1809" s="4">
        <v>35.907953999999997</v>
      </c>
      <c r="S1809" s="3" t="s">
        <v>5546</v>
      </c>
      <c r="T1809" s="4">
        <v>35.22</v>
      </c>
      <c r="U1809" s="4">
        <v>4078.2622850399998</v>
      </c>
      <c r="V1809" s="10">
        <v>4061.5082849999999</v>
      </c>
      <c r="W1809" s="4">
        <v>0</v>
      </c>
      <c r="X1809" s="4">
        <v>43.2</v>
      </c>
      <c r="Y1809" s="4">
        <v>28.09</v>
      </c>
      <c r="Z1809" s="4" t="s">
        <v>2924</v>
      </c>
      <c r="AA1809" s="10">
        <v>41.958541815499999</v>
      </c>
      <c r="AB1809" s="10">
        <v>48.703588467099998</v>
      </c>
      <c r="AC1809" s="4">
        <v>7.7660869999999997</v>
      </c>
      <c r="AD1809" s="4">
        <v>6.7820765936427998</v>
      </c>
      <c r="AE1809" s="4">
        <v>7.5185605418936001</v>
      </c>
      <c r="AF1809" s="4">
        <v>109.82986200000001</v>
      </c>
      <c r="AG1809" s="4">
        <v>33.490346529346802</v>
      </c>
      <c r="AH1809" s="4">
        <v>39.544610250518502</v>
      </c>
      <c r="AI1809" s="4">
        <v>3.7428270000000001</v>
      </c>
      <c r="AJ1809" s="4">
        <v>79.324324000000004</v>
      </c>
    </row>
    <row r="1810" spans="1:36" x14ac:dyDescent="0.3">
      <c r="A1810" s="1" t="s">
        <v>1804</v>
      </c>
      <c r="B1810" s="2">
        <v>114112474</v>
      </c>
      <c r="C1810" s="3" t="s">
        <v>2935</v>
      </c>
      <c r="D1810" s="4">
        <v>2336.2772173399999</v>
      </c>
      <c r="E1810" s="3" t="s">
        <v>2930</v>
      </c>
      <c r="F1810" s="3" t="s">
        <v>2953</v>
      </c>
      <c r="G1810" s="3" t="s">
        <v>2953</v>
      </c>
      <c r="H1810" s="3" t="s">
        <v>3040</v>
      </c>
      <c r="I1810" s="3" t="s">
        <v>2949</v>
      </c>
      <c r="J1810" s="4">
        <v>26.789929000000001</v>
      </c>
      <c r="K1810" s="4">
        <v>12.456384999999999</v>
      </c>
      <c r="L1810" s="4">
        <v>6.4750579999999998</v>
      </c>
      <c r="M1810" s="5">
        <v>-3.0385080000000002</v>
      </c>
      <c r="N1810" s="4" t="s">
        <v>2924</v>
      </c>
      <c r="O1810" s="4">
        <v>19.736681000000001</v>
      </c>
      <c r="P1810" s="4">
        <v>8.8398240000000001</v>
      </c>
      <c r="Q1810" s="4">
        <v>6.7491260000000004</v>
      </c>
      <c r="R1810" s="4">
        <v>7.9894629999999998</v>
      </c>
      <c r="S1810" s="3" t="s">
        <v>5547</v>
      </c>
      <c r="T1810" s="4">
        <v>32.229999999999997</v>
      </c>
      <c r="U1810" s="4">
        <v>2336.2772173399999</v>
      </c>
      <c r="V1810" s="10">
        <v>5097.2772169999998</v>
      </c>
      <c r="W1810" s="4">
        <v>0</v>
      </c>
      <c r="X1810" s="4">
        <v>35.29</v>
      </c>
      <c r="Y1810" s="4">
        <v>18.414999999999999</v>
      </c>
      <c r="Z1810" s="4" t="s">
        <v>2924</v>
      </c>
      <c r="AA1810" s="10">
        <v>9.0960404143000009</v>
      </c>
      <c r="AB1810" s="10">
        <v>10.253457320700001</v>
      </c>
      <c r="AC1810" s="4">
        <v>1.183487</v>
      </c>
      <c r="AD1810" s="4">
        <v>1.1720847132709</v>
      </c>
      <c r="AE1810" s="4">
        <v>1.1825304976808999</v>
      </c>
      <c r="AF1810" s="4">
        <v>6.7491260000000004</v>
      </c>
      <c r="AG1810" s="4">
        <v>6.0972215514353998</v>
      </c>
      <c r="AH1810" s="4">
        <v>6.4754444378456002</v>
      </c>
      <c r="AI1810" s="4">
        <v>8.8398240000000001</v>
      </c>
      <c r="AJ1810" s="4" t="s">
        <v>2924</v>
      </c>
    </row>
    <row r="1811" spans="1:36" x14ac:dyDescent="0.3">
      <c r="A1811" s="1" t="s">
        <v>1805</v>
      </c>
      <c r="B1811" s="2">
        <v>4019364</v>
      </c>
      <c r="C1811" s="3" t="s">
        <v>2935</v>
      </c>
      <c r="D1811" s="4" t="s">
        <v>2934</v>
      </c>
      <c r="E1811" s="3" t="s">
        <v>2945</v>
      </c>
      <c r="F1811" s="3" t="s">
        <v>2946</v>
      </c>
      <c r="G1811" s="3" t="s">
        <v>2947</v>
      </c>
      <c r="H1811" s="3" t="s">
        <v>2989</v>
      </c>
      <c r="I1811" s="3" t="s">
        <v>2949</v>
      </c>
      <c r="J1811" s="4">
        <v>-16.185319</v>
      </c>
      <c r="K1811" s="4">
        <v>1.456664</v>
      </c>
      <c r="L1811" s="4">
        <v>-1.9014089999999999</v>
      </c>
      <c r="M1811" s="4">
        <v>-5.044308</v>
      </c>
      <c r="N1811" s="4" t="s">
        <v>2924</v>
      </c>
      <c r="O1811" s="4" t="s">
        <v>2924</v>
      </c>
      <c r="P1811" s="4" t="s">
        <v>2934</v>
      </c>
      <c r="Q1811" s="4" t="s">
        <v>2934</v>
      </c>
      <c r="R1811" s="4" t="s">
        <v>2934</v>
      </c>
      <c r="S1811" s="3" t="s">
        <v>5548</v>
      </c>
      <c r="T1811" s="4">
        <v>13.93</v>
      </c>
      <c r="U1811" s="4" t="s">
        <v>2934</v>
      </c>
      <c r="V1811" s="10" t="s">
        <v>2934</v>
      </c>
      <c r="W1811" s="4">
        <v>0</v>
      </c>
      <c r="X1811" s="4">
        <v>17.39</v>
      </c>
      <c r="Y1811" s="4">
        <v>10.87</v>
      </c>
      <c r="Z1811" s="4" t="s">
        <v>2934</v>
      </c>
      <c r="AA1811" s="10">
        <v>15.6376290974</v>
      </c>
      <c r="AB1811" s="10" t="s">
        <v>2924</v>
      </c>
      <c r="AC1811" s="4" t="s">
        <v>2934</v>
      </c>
      <c r="AD1811" s="4">
        <v>1.2369650789083999</v>
      </c>
      <c r="AE1811" s="4">
        <v>1.0008524717889999</v>
      </c>
      <c r="AF1811" s="4" t="s">
        <v>2934</v>
      </c>
      <c r="AG1811" s="4">
        <v>6.5914648503683004</v>
      </c>
      <c r="AH1811" s="4">
        <v>7.9911316018434002</v>
      </c>
      <c r="AI1811" s="4" t="s">
        <v>2934</v>
      </c>
      <c r="AJ1811" s="4" t="s">
        <v>2934</v>
      </c>
    </row>
    <row r="1812" spans="1:36" x14ac:dyDescent="0.3">
      <c r="A1812" s="1" t="s">
        <v>1806</v>
      </c>
      <c r="B1812" s="2">
        <v>4884349</v>
      </c>
      <c r="C1812" s="3" t="s">
        <v>2919</v>
      </c>
      <c r="D1812" s="4">
        <v>6288.98753149</v>
      </c>
      <c r="E1812" s="3" t="s">
        <v>3102</v>
      </c>
      <c r="F1812" s="3" t="s">
        <v>3103</v>
      </c>
      <c r="G1812" s="3" t="s">
        <v>3104</v>
      </c>
      <c r="H1812" s="3" t="s">
        <v>3104</v>
      </c>
      <c r="I1812" s="3" t="s">
        <v>3205</v>
      </c>
      <c r="J1812" s="4">
        <v>41.024287000000001</v>
      </c>
      <c r="K1812" s="4">
        <v>41.024287000000001</v>
      </c>
      <c r="L1812" s="4">
        <v>29.786200000000001</v>
      </c>
      <c r="M1812" s="4">
        <v>-13.138211</v>
      </c>
      <c r="N1812" s="4">
        <v>26.315270999999999</v>
      </c>
      <c r="O1812" s="4" t="s">
        <v>2934</v>
      </c>
      <c r="P1812" s="4">
        <v>1.8528020000000001</v>
      </c>
      <c r="Q1812" s="4">
        <v>4.6956509999999998</v>
      </c>
      <c r="R1812" s="4" t="s">
        <v>2934</v>
      </c>
      <c r="S1812" s="3" t="s">
        <v>5549</v>
      </c>
      <c r="T1812" s="4">
        <v>26.71</v>
      </c>
      <c r="U1812" s="4">
        <v>6288.98753149</v>
      </c>
      <c r="V1812" s="10">
        <v>4028.7875309999999</v>
      </c>
      <c r="W1812" s="4">
        <v>0</v>
      </c>
      <c r="X1812" s="4">
        <v>38.69</v>
      </c>
      <c r="Y1812" s="4">
        <v>14.09</v>
      </c>
      <c r="Z1812" s="4" t="s">
        <v>2924</v>
      </c>
      <c r="AA1812" s="10" t="s">
        <v>2934</v>
      </c>
      <c r="AB1812" s="10">
        <v>8.3025494832</v>
      </c>
      <c r="AC1812" s="4">
        <v>0.46537200000000001</v>
      </c>
      <c r="AD1812" s="4" t="s">
        <v>2934</v>
      </c>
      <c r="AE1812" s="4">
        <v>1.1584864710595999</v>
      </c>
      <c r="AF1812" s="4">
        <v>4.6956509999999998</v>
      </c>
      <c r="AG1812" s="4" t="s">
        <v>2934</v>
      </c>
      <c r="AH1812" s="4">
        <v>12.9263991898694</v>
      </c>
      <c r="AI1812" s="4">
        <v>1.8528020000000001</v>
      </c>
      <c r="AJ1812" s="4">
        <v>1.8584750000000001</v>
      </c>
    </row>
    <row r="1813" spans="1:36" x14ac:dyDescent="0.3">
      <c r="A1813" s="1" t="s">
        <v>1807</v>
      </c>
      <c r="B1813" s="2">
        <v>4089081</v>
      </c>
      <c r="C1813" s="3" t="s">
        <v>2935</v>
      </c>
      <c r="D1813" s="4">
        <v>3841.0989838999999</v>
      </c>
      <c r="E1813" s="3" t="s">
        <v>2930</v>
      </c>
      <c r="F1813" s="3" t="s">
        <v>2953</v>
      </c>
      <c r="G1813" s="3" t="s">
        <v>3101</v>
      </c>
      <c r="H1813" s="3" t="s">
        <v>3101</v>
      </c>
      <c r="I1813" s="3" t="s">
        <v>3041</v>
      </c>
      <c r="J1813" s="4">
        <v>21.137560000000001</v>
      </c>
      <c r="K1813" s="4">
        <v>-6.2776699999999996</v>
      </c>
      <c r="L1813" s="4">
        <v>0.47460799999999997</v>
      </c>
      <c r="M1813" s="4">
        <v>-1.9453450000000001</v>
      </c>
      <c r="N1813" s="4">
        <v>35.283332999999999</v>
      </c>
      <c r="O1813" s="4">
        <v>8.1423079999999999</v>
      </c>
      <c r="P1813" s="4">
        <v>1.1673560000000001</v>
      </c>
      <c r="Q1813" s="4" t="s">
        <v>2934</v>
      </c>
      <c r="R1813" s="4" t="s">
        <v>2934</v>
      </c>
      <c r="S1813" s="3" t="s">
        <v>5550</v>
      </c>
      <c r="T1813" s="4">
        <v>105.85</v>
      </c>
      <c r="U1813" s="4">
        <v>3841.0989838999999</v>
      </c>
      <c r="V1813" s="10" t="s">
        <v>2934</v>
      </c>
      <c r="W1813" s="4">
        <v>1.05810108644308</v>
      </c>
      <c r="X1813" s="4">
        <v>127.32</v>
      </c>
      <c r="Y1813" s="4">
        <v>82.22</v>
      </c>
      <c r="Z1813" s="4">
        <v>35.283332999999999</v>
      </c>
      <c r="AA1813" s="10" t="s">
        <v>2934</v>
      </c>
      <c r="AB1813" s="10" t="s">
        <v>2934</v>
      </c>
      <c r="AC1813" s="4" t="s">
        <v>2934</v>
      </c>
      <c r="AD1813" s="4" t="s">
        <v>2934</v>
      </c>
      <c r="AE1813" s="4" t="s">
        <v>2934</v>
      </c>
      <c r="AF1813" s="4" t="s">
        <v>2934</v>
      </c>
      <c r="AG1813" s="4" t="s">
        <v>2934</v>
      </c>
      <c r="AH1813" s="4" t="s">
        <v>2934</v>
      </c>
      <c r="AI1813" s="4">
        <v>1.1673560000000001</v>
      </c>
      <c r="AJ1813" s="4">
        <v>1.2414529999999999</v>
      </c>
    </row>
    <row r="1814" spans="1:36" x14ac:dyDescent="0.3">
      <c r="A1814" s="1" t="s">
        <v>1808</v>
      </c>
      <c r="B1814" s="2">
        <v>4812277</v>
      </c>
      <c r="C1814" s="3" t="s">
        <v>2919</v>
      </c>
      <c r="D1814" s="4">
        <v>2609.0455815199998</v>
      </c>
      <c r="E1814" s="3" t="s">
        <v>2920</v>
      </c>
      <c r="F1814" s="3" t="s">
        <v>2960</v>
      </c>
      <c r="G1814" s="3" t="s">
        <v>2961</v>
      </c>
      <c r="H1814" s="3" t="s">
        <v>3085</v>
      </c>
      <c r="I1814" s="3" t="s">
        <v>3106</v>
      </c>
      <c r="J1814" s="4">
        <v>-41.638390999999999</v>
      </c>
      <c r="K1814" s="4">
        <v>-31.042383000000001</v>
      </c>
      <c r="L1814" s="4">
        <v>-19.194631000000001</v>
      </c>
      <c r="M1814" s="4">
        <v>-0.90534999999999999</v>
      </c>
      <c r="N1814" s="4" t="s">
        <v>2924</v>
      </c>
      <c r="O1814" s="4" t="s">
        <v>2924</v>
      </c>
      <c r="P1814" s="4">
        <v>0.83218099999999995</v>
      </c>
      <c r="Q1814" s="4">
        <v>18.842765</v>
      </c>
      <c r="R1814" s="4" t="s">
        <v>2924</v>
      </c>
      <c r="S1814" s="3" t="s">
        <v>5551</v>
      </c>
      <c r="T1814" s="4">
        <v>12.04</v>
      </c>
      <c r="U1814" s="4">
        <v>2609.0455815199998</v>
      </c>
      <c r="V1814" s="10">
        <v>3382.9735810000002</v>
      </c>
      <c r="W1814" s="4">
        <v>0</v>
      </c>
      <c r="X1814" s="4">
        <v>20.89</v>
      </c>
      <c r="Y1814" s="4">
        <v>11.46</v>
      </c>
      <c r="Z1814" s="4" t="s">
        <v>2924</v>
      </c>
      <c r="AA1814" s="10">
        <v>22.933333333299998</v>
      </c>
      <c r="AB1814" s="10">
        <v>25.892473118200002</v>
      </c>
      <c r="AC1814" s="4">
        <v>3.7085919999999999</v>
      </c>
      <c r="AD1814" s="4">
        <v>3.5676595422244999</v>
      </c>
      <c r="AE1814" s="4">
        <v>3.6154468109437001</v>
      </c>
      <c r="AF1814" s="4">
        <v>18.842765</v>
      </c>
      <c r="AG1814" s="4">
        <v>14.9326154660376</v>
      </c>
      <c r="AH1814" s="4">
        <v>15.168879104344899</v>
      </c>
      <c r="AI1814" s="4">
        <v>0.83218099999999995</v>
      </c>
      <c r="AJ1814" s="4" t="s">
        <v>2924</v>
      </c>
    </row>
    <row r="1815" spans="1:36" x14ac:dyDescent="0.3">
      <c r="A1815" s="1" t="s">
        <v>1809</v>
      </c>
      <c r="B1815" s="2">
        <v>4810757</v>
      </c>
      <c r="C1815" s="3" t="s">
        <v>2956</v>
      </c>
      <c r="D1815" s="4">
        <v>2106.4018931099999</v>
      </c>
      <c r="E1815" s="3" t="s">
        <v>2920</v>
      </c>
      <c r="F1815" s="3" t="s">
        <v>2960</v>
      </c>
      <c r="G1815" s="3" t="s">
        <v>2973</v>
      </c>
      <c r="H1815" s="3" t="s">
        <v>3004</v>
      </c>
      <c r="I1815" s="3" t="s">
        <v>3465</v>
      </c>
      <c r="J1815" s="4">
        <v>-20.839362999999999</v>
      </c>
      <c r="K1815" s="4">
        <v>0.79852599999999996</v>
      </c>
      <c r="L1815" s="4">
        <v>6.8359379999999996</v>
      </c>
      <c r="M1815" s="4">
        <v>-7.4450089999999998</v>
      </c>
      <c r="N1815" s="4" t="s">
        <v>2924</v>
      </c>
      <c r="O1815" s="4" t="s">
        <v>2924</v>
      </c>
      <c r="P1815" s="4">
        <v>2.3138749999999999</v>
      </c>
      <c r="Q1815" s="4">
        <v>216.356325</v>
      </c>
      <c r="R1815" s="4">
        <v>224.37184300000001</v>
      </c>
      <c r="S1815" s="3" t="s">
        <v>5552</v>
      </c>
      <c r="T1815" s="4">
        <v>16.41</v>
      </c>
      <c r="U1815" s="4">
        <v>2106.4018931099999</v>
      </c>
      <c r="V1815" s="10">
        <v>2324.8568930000001</v>
      </c>
      <c r="W1815" s="4">
        <v>0</v>
      </c>
      <c r="X1815" s="4">
        <v>21.22</v>
      </c>
      <c r="Y1815" s="4">
        <v>12.77</v>
      </c>
      <c r="Z1815" s="4" t="s">
        <v>2924</v>
      </c>
      <c r="AA1815" s="10">
        <v>103.46784363170001</v>
      </c>
      <c r="AB1815" s="10">
        <v>167.68853464130001</v>
      </c>
      <c r="AC1815" s="4">
        <v>3.6093649999999999</v>
      </c>
      <c r="AD1815" s="4">
        <v>3.2716023380802</v>
      </c>
      <c r="AE1815" s="4">
        <v>3.5125949206896001</v>
      </c>
      <c r="AF1815" s="4">
        <v>216.356325</v>
      </c>
      <c r="AG1815" s="4">
        <v>45.5768501027258</v>
      </c>
      <c r="AH1815" s="4">
        <v>59.947930869721397</v>
      </c>
      <c r="AI1815" s="4">
        <v>2.3138749999999999</v>
      </c>
      <c r="AJ1815" s="4">
        <v>56.198630000000001</v>
      </c>
    </row>
    <row r="1816" spans="1:36" x14ac:dyDescent="0.3">
      <c r="A1816" s="1" t="s">
        <v>1810</v>
      </c>
      <c r="B1816" s="2">
        <v>115688548</v>
      </c>
      <c r="C1816" s="3" t="s">
        <v>2940</v>
      </c>
      <c r="D1816" s="4">
        <v>724.17539999999997</v>
      </c>
      <c r="E1816" s="3" t="s">
        <v>2930</v>
      </c>
      <c r="F1816" s="3" t="s">
        <v>2953</v>
      </c>
      <c r="G1816" s="3" t="s">
        <v>2954</v>
      </c>
      <c r="H1816" s="3" t="s">
        <v>2955</v>
      </c>
      <c r="I1816" s="3"/>
      <c r="J1816" s="4">
        <v>6.6907990000000002</v>
      </c>
      <c r="K1816" s="4">
        <v>3.5644719999999999</v>
      </c>
      <c r="L1816" s="4">
        <v>2.585375</v>
      </c>
      <c r="M1816" s="4">
        <v>-1.35436</v>
      </c>
      <c r="N1816" s="4" t="s">
        <v>2934</v>
      </c>
      <c r="O1816" s="4" t="s">
        <v>2934</v>
      </c>
      <c r="P1816" s="4" t="s">
        <v>2934</v>
      </c>
      <c r="Q1816" s="4" t="s">
        <v>2934</v>
      </c>
      <c r="R1816" s="4" t="s">
        <v>2934</v>
      </c>
      <c r="S1816" s="3" t="s">
        <v>5553</v>
      </c>
      <c r="T1816" s="4">
        <v>53.17</v>
      </c>
      <c r="U1816" s="4">
        <v>724.17539999999997</v>
      </c>
      <c r="V1816" s="10" t="s">
        <v>2934</v>
      </c>
      <c r="W1816" s="4">
        <v>13.803272522098901</v>
      </c>
      <c r="X1816" s="4">
        <v>54.275199999999998</v>
      </c>
      <c r="Y1816" s="4">
        <v>45.65</v>
      </c>
      <c r="Z1816" s="4" t="s">
        <v>2934</v>
      </c>
      <c r="AA1816" s="10" t="s">
        <v>2934</v>
      </c>
      <c r="AB1816" s="10" t="s">
        <v>2934</v>
      </c>
      <c r="AC1816" s="4" t="s">
        <v>2934</v>
      </c>
      <c r="AD1816" s="4" t="s">
        <v>2934</v>
      </c>
      <c r="AE1816" s="4" t="s">
        <v>2934</v>
      </c>
      <c r="AF1816" s="4" t="s">
        <v>2934</v>
      </c>
      <c r="AG1816" s="4" t="s">
        <v>2934</v>
      </c>
      <c r="AH1816" s="4" t="s">
        <v>2934</v>
      </c>
      <c r="AI1816" s="4" t="s">
        <v>2934</v>
      </c>
      <c r="AJ1816" s="4" t="s">
        <v>2934</v>
      </c>
    </row>
    <row r="1817" spans="1:36" x14ac:dyDescent="0.3">
      <c r="A1817" s="1" t="s">
        <v>1811</v>
      </c>
      <c r="B1817" s="2">
        <v>4544827</v>
      </c>
      <c r="C1817" s="3" t="s">
        <v>2940</v>
      </c>
      <c r="D1817" s="4">
        <v>954.70527100000004</v>
      </c>
      <c r="E1817" s="3" t="s">
        <v>2930</v>
      </c>
      <c r="F1817" s="3" t="s">
        <v>2953</v>
      </c>
      <c r="G1817" s="3" t="s">
        <v>3101</v>
      </c>
      <c r="H1817" s="3" t="s">
        <v>3101</v>
      </c>
      <c r="I1817" s="3" t="s">
        <v>3041</v>
      </c>
      <c r="J1817" s="4">
        <v>-10.034602</v>
      </c>
      <c r="K1817" s="4">
        <v>1.0101009999999999</v>
      </c>
      <c r="L1817" s="4">
        <v>0.3861</v>
      </c>
      <c r="M1817" s="4">
        <v>-2.5487259999999998</v>
      </c>
      <c r="N1817" s="4" t="s">
        <v>2924</v>
      </c>
      <c r="O1817" s="4">
        <v>15.276146000000001</v>
      </c>
      <c r="P1817" s="4">
        <v>2.9850750000000001</v>
      </c>
      <c r="Q1817" s="4">
        <v>26.250893000000001</v>
      </c>
      <c r="R1817" s="4">
        <v>11.190258</v>
      </c>
      <c r="S1817" s="3" t="s">
        <v>5554</v>
      </c>
      <c r="T1817" s="4">
        <v>13</v>
      </c>
      <c r="U1817" s="4">
        <v>954.70527100000004</v>
      </c>
      <c r="V1817" s="10">
        <v>889.90527099999997</v>
      </c>
      <c r="W1817" s="4">
        <v>0</v>
      </c>
      <c r="X1817" s="4">
        <v>17.3</v>
      </c>
      <c r="Y1817" s="5">
        <v>10.1</v>
      </c>
      <c r="Z1817" s="4" t="s">
        <v>2924</v>
      </c>
      <c r="AA1817" s="10">
        <v>49.205147615400001</v>
      </c>
      <c r="AB1817" s="10" t="s">
        <v>2924</v>
      </c>
      <c r="AC1817" s="4">
        <v>1.3959299999999999</v>
      </c>
      <c r="AD1817" s="4">
        <v>1.2283438505943001</v>
      </c>
      <c r="AE1817" s="4">
        <v>1.3236249304372001</v>
      </c>
      <c r="AF1817" s="4">
        <v>26.250893000000001</v>
      </c>
      <c r="AG1817" s="4">
        <v>7.0057710947327996</v>
      </c>
      <c r="AH1817" s="4">
        <v>8.9068114334396995</v>
      </c>
      <c r="AI1817" s="4">
        <v>2.9850750000000001</v>
      </c>
      <c r="AJ1817" s="4">
        <v>5.5342700000000002</v>
      </c>
    </row>
    <row r="1818" spans="1:36" x14ac:dyDescent="0.3">
      <c r="A1818" s="1" t="s">
        <v>1812</v>
      </c>
      <c r="B1818" s="2">
        <v>4334947</v>
      </c>
      <c r="C1818" s="3" t="s">
        <v>2935</v>
      </c>
      <c r="D1818" s="4">
        <v>722.38497600000005</v>
      </c>
      <c r="E1818" s="3" t="s">
        <v>2936</v>
      </c>
      <c r="F1818" s="3" t="s">
        <v>2937</v>
      </c>
      <c r="G1818" s="3" t="s">
        <v>2993</v>
      </c>
      <c r="H1818" s="3" t="s">
        <v>3255</v>
      </c>
      <c r="I1818" s="3" t="s">
        <v>3470</v>
      </c>
      <c r="J1818" s="4">
        <v>-9.6895579999999999</v>
      </c>
      <c r="K1818" s="4">
        <v>38.328530000000001</v>
      </c>
      <c r="L1818" s="4">
        <v>-23.566879</v>
      </c>
      <c r="M1818" s="4">
        <v>-3.9039039999999998</v>
      </c>
      <c r="N1818" s="4">
        <v>90.566038000000006</v>
      </c>
      <c r="O1818" s="4" t="s">
        <v>2924</v>
      </c>
      <c r="P1818" s="4">
        <v>0.94117600000000001</v>
      </c>
      <c r="Q1818" s="4" t="s">
        <v>2924</v>
      </c>
      <c r="R1818" s="4" t="s">
        <v>2924</v>
      </c>
      <c r="S1818" s="3" t="s">
        <v>5555</v>
      </c>
      <c r="T1818" s="4">
        <v>9.6</v>
      </c>
      <c r="U1818" s="4">
        <v>722.38497600000005</v>
      </c>
      <c r="V1818" s="10">
        <v>1644.663976</v>
      </c>
      <c r="W1818" s="4">
        <v>0</v>
      </c>
      <c r="X1818" s="4">
        <v>14.277699999999999</v>
      </c>
      <c r="Y1818" s="4">
        <v>6.57</v>
      </c>
      <c r="Z1818" s="4">
        <v>90.566038000000006</v>
      </c>
      <c r="AA1818" s="10" t="s">
        <v>2924</v>
      </c>
      <c r="AB1818" s="10" t="s">
        <v>2934</v>
      </c>
      <c r="AC1818" s="4" t="s">
        <v>2924</v>
      </c>
      <c r="AD1818" s="4" t="s">
        <v>2934</v>
      </c>
      <c r="AE1818" s="4" t="s">
        <v>2924</v>
      </c>
      <c r="AF1818" s="4" t="s">
        <v>2924</v>
      </c>
      <c r="AG1818" s="4" t="s">
        <v>2924</v>
      </c>
      <c r="AH1818" s="4" t="s">
        <v>2924</v>
      </c>
      <c r="AI1818" s="4">
        <v>0.94117600000000001</v>
      </c>
      <c r="AJ1818" s="4" t="s">
        <v>2924</v>
      </c>
    </row>
    <row r="1819" spans="1:36" x14ac:dyDescent="0.3">
      <c r="A1819" s="1" t="s">
        <v>1813</v>
      </c>
      <c r="B1819" s="2">
        <v>4305562</v>
      </c>
      <c r="C1819" s="3" t="s">
        <v>2919</v>
      </c>
      <c r="D1819" s="4">
        <v>24081.645922799999</v>
      </c>
      <c r="E1819" s="3" t="s">
        <v>2945</v>
      </c>
      <c r="F1819" s="3" t="s">
        <v>3021</v>
      </c>
      <c r="G1819" s="3" t="s">
        <v>3157</v>
      </c>
      <c r="H1819" s="3" t="s">
        <v>3157</v>
      </c>
      <c r="I1819" s="3" t="s">
        <v>3599</v>
      </c>
      <c r="J1819" s="4">
        <v>32.494407000000002</v>
      </c>
      <c r="K1819" s="4">
        <v>-3.0846019999999998</v>
      </c>
      <c r="L1819" s="4">
        <v>-4.0502229999999999</v>
      </c>
      <c r="M1819" s="4">
        <v>-2.8700290000000002</v>
      </c>
      <c r="N1819" s="4">
        <v>21.789919000000001</v>
      </c>
      <c r="O1819" s="4">
        <v>17.702884000000001</v>
      </c>
      <c r="P1819" s="4">
        <v>26.957214</v>
      </c>
      <c r="Q1819" s="4">
        <v>14.253487</v>
      </c>
      <c r="R1819" s="4">
        <v>19.734026</v>
      </c>
      <c r="S1819" s="3" t="s">
        <v>5556</v>
      </c>
      <c r="T1819" s="4">
        <v>118.45</v>
      </c>
      <c r="U1819" s="4">
        <v>24081.645922799999</v>
      </c>
      <c r="V1819" s="10">
        <v>24102.645922</v>
      </c>
      <c r="W1819" s="4">
        <v>1.7560151962853501</v>
      </c>
      <c r="X1819" s="4">
        <v>135.4462</v>
      </c>
      <c r="Y1819" s="4">
        <v>83.62</v>
      </c>
      <c r="Z1819" s="4">
        <v>21.789919000000001</v>
      </c>
      <c r="AA1819" s="10">
        <v>15.684794555</v>
      </c>
      <c r="AB1819" s="10">
        <v>16.1833742301</v>
      </c>
      <c r="AC1819" s="4">
        <v>3.7235659999999999</v>
      </c>
      <c r="AD1819" s="4">
        <v>3.5274855461048</v>
      </c>
      <c r="AE1819" s="4">
        <v>3.6247878672760998</v>
      </c>
      <c r="AF1819" s="4">
        <v>14.253487</v>
      </c>
      <c r="AG1819" s="4">
        <v>11.217885136719101</v>
      </c>
      <c r="AH1819" s="4">
        <v>11.4087903827317</v>
      </c>
      <c r="AI1819" s="4">
        <v>26.957214</v>
      </c>
      <c r="AJ1819" s="4" t="s">
        <v>2924</v>
      </c>
    </row>
    <row r="1820" spans="1:36" x14ac:dyDescent="0.3">
      <c r="A1820" s="1" t="s">
        <v>1814</v>
      </c>
      <c r="B1820" s="2">
        <v>4104060</v>
      </c>
      <c r="C1820" s="3" t="s">
        <v>2919</v>
      </c>
      <c r="D1820" s="4">
        <v>388580.79853169998</v>
      </c>
      <c r="E1820" s="3" t="s">
        <v>3102</v>
      </c>
      <c r="F1820" s="3" t="s">
        <v>3103</v>
      </c>
      <c r="G1820" s="3" t="s">
        <v>3196</v>
      </c>
      <c r="H1820" s="3" t="s">
        <v>3197</v>
      </c>
      <c r="I1820" s="3" t="s">
        <v>3562</v>
      </c>
      <c r="J1820" s="4">
        <v>86.755279999999999</v>
      </c>
      <c r="K1820" s="4">
        <v>29.673480999999999</v>
      </c>
      <c r="L1820" s="4">
        <v>2.8511630000000001</v>
      </c>
      <c r="M1820" s="4">
        <v>-1.0687040000000001</v>
      </c>
      <c r="N1820" s="4">
        <v>51.495497</v>
      </c>
      <c r="O1820" s="4">
        <v>55.053899999999999</v>
      </c>
      <c r="P1820" s="4">
        <v>17.102515</v>
      </c>
      <c r="Q1820" s="4">
        <v>37.399476</v>
      </c>
      <c r="R1820" s="4">
        <v>18.014669999999999</v>
      </c>
      <c r="S1820" s="3" t="s">
        <v>5557</v>
      </c>
      <c r="T1820" s="4">
        <v>909.05</v>
      </c>
      <c r="U1820" s="4">
        <v>388580.79853169998</v>
      </c>
      <c r="V1820" s="10">
        <v>397865.519531</v>
      </c>
      <c r="W1820" s="4">
        <v>0</v>
      </c>
      <c r="X1820" s="4">
        <v>941.75</v>
      </c>
      <c r="Y1820" s="4">
        <v>461.86</v>
      </c>
      <c r="Z1820" s="4">
        <v>51.495497</v>
      </c>
      <c r="AA1820" s="10">
        <v>39.826246199400003</v>
      </c>
      <c r="AB1820" s="10">
        <v>45.823741038000001</v>
      </c>
      <c r="AC1820" s="4">
        <v>10.585110999999999</v>
      </c>
      <c r="AD1820" s="4">
        <v>9.3543113256325992</v>
      </c>
      <c r="AE1820" s="4">
        <v>10.231192145042099</v>
      </c>
      <c r="AF1820" s="4">
        <v>37.399476</v>
      </c>
      <c r="AG1820" s="4">
        <v>31.6794580436218</v>
      </c>
      <c r="AH1820" s="4">
        <v>36.402720272145899</v>
      </c>
      <c r="AI1820" s="4">
        <v>17.102515</v>
      </c>
      <c r="AJ1820" s="4">
        <v>37.317323000000002</v>
      </c>
    </row>
    <row r="1821" spans="1:36" x14ac:dyDescent="0.3">
      <c r="A1821" s="1" t="s">
        <v>1815</v>
      </c>
      <c r="B1821" s="2">
        <v>4250153</v>
      </c>
      <c r="C1821" s="3" t="s">
        <v>2919</v>
      </c>
      <c r="D1821" s="4">
        <v>805.55339200000003</v>
      </c>
      <c r="E1821" s="3" t="s">
        <v>2945</v>
      </c>
      <c r="F1821" s="3" t="s">
        <v>3021</v>
      </c>
      <c r="G1821" s="3" t="s">
        <v>3022</v>
      </c>
      <c r="H1821" s="3" t="s">
        <v>3022</v>
      </c>
      <c r="I1821" s="3" t="s">
        <v>3160</v>
      </c>
      <c r="J1821" s="4">
        <v>89.830509000000006</v>
      </c>
      <c r="K1821" s="4">
        <v>38.135174999999997</v>
      </c>
      <c r="L1821" s="4">
        <v>16.182573000000001</v>
      </c>
      <c r="M1821" s="4">
        <v>10.192838</v>
      </c>
      <c r="N1821" s="4">
        <v>42.553190999999998</v>
      </c>
      <c r="O1821" s="4">
        <v>4.2754620000000001</v>
      </c>
      <c r="P1821" s="4">
        <v>1.46367</v>
      </c>
      <c r="Q1821" s="4" t="s">
        <v>2924</v>
      </c>
      <c r="R1821" s="4">
        <v>3.4405079999999999</v>
      </c>
      <c r="S1821" s="3" t="s">
        <v>5558</v>
      </c>
      <c r="T1821" s="4">
        <v>28</v>
      </c>
      <c r="U1821" s="4">
        <v>805.55339200000003</v>
      </c>
      <c r="V1821" s="10">
        <v>443.36839199999997</v>
      </c>
      <c r="W1821" s="4">
        <v>0</v>
      </c>
      <c r="X1821" s="4">
        <v>31.55</v>
      </c>
      <c r="Y1821" s="4">
        <v>10.48</v>
      </c>
      <c r="Z1821" s="4">
        <v>42.553190999999998</v>
      </c>
      <c r="AA1821" s="10" t="s">
        <v>2924</v>
      </c>
      <c r="AB1821" s="10" t="s">
        <v>2924</v>
      </c>
      <c r="AC1821" s="4">
        <v>0.651999</v>
      </c>
      <c r="AD1821" s="4">
        <v>0.64543272405420005</v>
      </c>
      <c r="AE1821" s="4">
        <v>0.67298676547150005</v>
      </c>
      <c r="AF1821" s="4" t="s">
        <v>2924</v>
      </c>
      <c r="AG1821" s="4" t="s">
        <v>2924</v>
      </c>
      <c r="AH1821" s="4" t="s">
        <v>2924</v>
      </c>
      <c r="AI1821" s="4">
        <v>1.46367</v>
      </c>
      <c r="AJ1821" s="4">
        <v>1.5669599999999999</v>
      </c>
    </row>
    <row r="1822" spans="1:36" x14ac:dyDescent="0.3">
      <c r="A1822" s="1" t="s">
        <v>1816</v>
      </c>
      <c r="B1822" s="2">
        <v>4963468</v>
      </c>
      <c r="C1822" s="3" t="s">
        <v>2919</v>
      </c>
      <c r="D1822" s="4">
        <v>1541.2046265700001</v>
      </c>
      <c r="E1822" s="3" t="s">
        <v>2945</v>
      </c>
      <c r="F1822" s="3" t="s">
        <v>3021</v>
      </c>
      <c r="G1822" s="3" t="s">
        <v>3022</v>
      </c>
      <c r="H1822" s="3" t="s">
        <v>3022</v>
      </c>
      <c r="I1822" s="3" t="s">
        <v>3160</v>
      </c>
      <c r="J1822" s="4">
        <v>-4.5313189999999999</v>
      </c>
      <c r="K1822" s="4">
        <v>1.7518940000000001</v>
      </c>
      <c r="L1822" s="4">
        <v>1.1294120000000001</v>
      </c>
      <c r="M1822" s="4">
        <v>-3.9767649999999999</v>
      </c>
      <c r="N1822" s="4" t="s">
        <v>2924</v>
      </c>
      <c r="O1822" s="4">
        <v>11.269009</v>
      </c>
      <c r="P1822" s="4">
        <v>1.05602</v>
      </c>
      <c r="Q1822" s="4">
        <v>10.097159</v>
      </c>
      <c r="R1822" s="4">
        <v>7.3185370000000001</v>
      </c>
      <c r="S1822" s="3" t="s">
        <v>5559</v>
      </c>
      <c r="T1822" s="4">
        <v>21.49</v>
      </c>
      <c r="U1822" s="4">
        <v>1541.2046265700001</v>
      </c>
      <c r="V1822" s="10">
        <v>1259.731626</v>
      </c>
      <c r="W1822" s="4">
        <v>0</v>
      </c>
      <c r="X1822" s="4">
        <v>24.42</v>
      </c>
      <c r="Y1822" s="4">
        <v>17.100000000000001</v>
      </c>
      <c r="Z1822" s="4" t="s">
        <v>2924</v>
      </c>
      <c r="AA1822" s="10">
        <v>9.7239819004000001</v>
      </c>
      <c r="AB1822" s="10">
        <v>9.9490740740000003</v>
      </c>
      <c r="AC1822" s="4">
        <v>1.600293</v>
      </c>
      <c r="AD1822" s="4">
        <v>1.5458726543134</v>
      </c>
      <c r="AE1822" s="4">
        <v>1.5485235198309</v>
      </c>
      <c r="AF1822" s="4">
        <v>10.097159</v>
      </c>
      <c r="AG1822" s="4">
        <v>7.0972795064650001</v>
      </c>
      <c r="AH1822" s="4">
        <v>7.5212348558122999</v>
      </c>
      <c r="AI1822" s="4">
        <v>1.05602</v>
      </c>
      <c r="AJ1822" s="4">
        <v>15.35</v>
      </c>
    </row>
    <row r="1823" spans="1:36" x14ac:dyDescent="0.3">
      <c r="A1823" s="1" t="s">
        <v>1817</v>
      </c>
      <c r="B1823" s="2">
        <v>19574131</v>
      </c>
      <c r="C1823" s="3" t="s">
        <v>2935</v>
      </c>
      <c r="D1823" s="4">
        <v>1155.22826472</v>
      </c>
      <c r="E1823" s="3" t="s">
        <v>2976</v>
      </c>
      <c r="F1823" s="3" t="s">
        <v>2977</v>
      </c>
      <c r="G1823" s="3" t="s">
        <v>2978</v>
      </c>
      <c r="H1823" s="3" t="s">
        <v>2978</v>
      </c>
      <c r="I1823" s="3" t="s">
        <v>2979</v>
      </c>
      <c r="J1823" s="4">
        <v>-19.636776000000001</v>
      </c>
      <c r="K1823" s="4">
        <v>-12.915129</v>
      </c>
      <c r="L1823" s="4">
        <v>-11.389237</v>
      </c>
      <c r="M1823" s="4">
        <v>-5.6</v>
      </c>
      <c r="N1823" s="4" t="s">
        <v>2924</v>
      </c>
      <c r="O1823" s="4">
        <v>11.456310999999999</v>
      </c>
      <c r="P1823" s="4">
        <v>0.86204800000000004</v>
      </c>
      <c r="Q1823" s="4">
        <v>16.252946000000001</v>
      </c>
      <c r="R1823" s="4">
        <v>24.612639999999999</v>
      </c>
      <c r="S1823" s="3" t="s">
        <v>5560</v>
      </c>
      <c r="T1823" s="4">
        <v>14.16</v>
      </c>
      <c r="U1823" s="4">
        <v>1155.22826472</v>
      </c>
      <c r="V1823" s="10">
        <v>1918.595264</v>
      </c>
      <c r="W1823" s="4">
        <v>5.9322033898305104</v>
      </c>
      <c r="X1823" s="4">
        <v>18.97</v>
      </c>
      <c r="Y1823" s="4">
        <v>13.8</v>
      </c>
      <c r="Z1823" s="4" t="s">
        <v>2924</v>
      </c>
      <c r="AA1823" s="10">
        <v>57.3047349251</v>
      </c>
      <c r="AB1823" s="10" t="s">
        <v>2924</v>
      </c>
      <c r="AC1823" s="4">
        <v>12.378273999999999</v>
      </c>
      <c r="AD1823" s="4">
        <v>10.746151175744799</v>
      </c>
      <c r="AE1823" s="4">
        <v>11.828161797026899</v>
      </c>
      <c r="AF1823" s="4">
        <v>16.252946000000001</v>
      </c>
      <c r="AG1823" s="4">
        <v>13.181076143471101</v>
      </c>
      <c r="AH1823" s="4">
        <v>15.487244092759299</v>
      </c>
      <c r="AI1823" s="4">
        <v>0.86204800000000004</v>
      </c>
      <c r="AJ1823" s="4">
        <v>0.98299199999999998</v>
      </c>
    </row>
    <row r="1824" spans="1:36" x14ac:dyDescent="0.3">
      <c r="A1824" s="1" t="s">
        <v>1818</v>
      </c>
      <c r="B1824" s="2">
        <v>5733790</v>
      </c>
      <c r="C1824" s="3" t="s">
        <v>2970</v>
      </c>
      <c r="D1824" s="4">
        <v>475.36840591999999</v>
      </c>
      <c r="E1824" s="3" t="s">
        <v>2930</v>
      </c>
      <c r="F1824" s="3" t="s">
        <v>2953</v>
      </c>
      <c r="G1824" s="3" t="s">
        <v>2954</v>
      </c>
      <c r="H1824" s="3" t="s">
        <v>2955</v>
      </c>
      <c r="I1824" s="3" t="s">
        <v>3097</v>
      </c>
      <c r="J1824" s="4">
        <v>23.564064999999999</v>
      </c>
      <c r="K1824" s="4">
        <v>4.6134659999999998</v>
      </c>
      <c r="L1824" s="4">
        <v>-8.4061140000000005</v>
      </c>
      <c r="M1824" s="4">
        <v>-6.6740820000000003</v>
      </c>
      <c r="N1824" s="4" t="s">
        <v>2934</v>
      </c>
      <c r="O1824" s="4" t="s">
        <v>2934</v>
      </c>
      <c r="P1824" s="4" t="s">
        <v>2934</v>
      </c>
      <c r="Q1824" s="4" t="s">
        <v>2934</v>
      </c>
      <c r="R1824" s="4" t="s">
        <v>2934</v>
      </c>
      <c r="S1824" s="3" t="s">
        <v>5561</v>
      </c>
      <c r="T1824" s="5">
        <v>8.39</v>
      </c>
      <c r="U1824" s="4">
        <v>475.36840591999999</v>
      </c>
      <c r="V1824" s="10" t="s">
        <v>2934</v>
      </c>
      <c r="W1824" s="4">
        <v>8.3528009535160894</v>
      </c>
      <c r="X1824" s="5">
        <v>9.4600000000000009</v>
      </c>
      <c r="Y1824" s="4">
        <v>6.33</v>
      </c>
      <c r="Z1824" s="4" t="s">
        <v>2934</v>
      </c>
      <c r="AA1824" s="10" t="s">
        <v>2934</v>
      </c>
      <c r="AB1824" s="10" t="s">
        <v>2934</v>
      </c>
      <c r="AC1824" s="4" t="s">
        <v>2934</v>
      </c>
      <c r="AD1824" s="4" t="s">
        <v>2934</v>
      </c>
      <c r="AE1824" s="4" t="s">
        <v>2934</v>
      </c>
      <c r="AF1824" s="4" t="s">
        <v>2934</v>
      </c>
      <c r="AG1824" s="4" t="s">
        <v>2934</v>
      </c>
      <c r="AH1824" s="4" t="s">
        <v>2934</v>
      </c>
      <c r="AI1824" s="4" t="s">
        <v>2934</v>
      </c>
      <c r="AJ1824" s="4" t="s">
        <v>2934</v>
      </c>
    </row>
    <row r="1825" spans="1:36" x14ac:dyDescent="0.3">
      <c r="A1825" s="1" t="s">
        <v>1819</v>
      </c>
      <c r="B1825" s="2">
        <v>28190766</v>
      </c>
      <c r="C1825" s="3" t="s">
        <v>2935</v>
      </c>
      <c r="D1825" s="4">
        <v>1004.209074</v>
      </c>
      <c r="E1825" s="3" t="s">
        <v>2930</v>
      </c>
      <c r="F1825" s="3" t="s">
        <v>2953</v>
      </c>
      <c r="G1825" s="3" t="s">
        <v>2954</v>
      </c>
      <c r="H1825" s="3" t="s">
        <v>2955</v>
      </c>
      <c r="I1825" s="3"/>
      <c r="J1825" s="4">
        <v>15.593835</v>
      </c>
      <c r="K1825" s="4">
        <v>1.1904760000000001</v>
      </c>
      <c r="L1825" s="4">
        <v>-2.1488870000000002</v>
      </c>
      <c r="M1825" s="4">
        <v>-3.6281180000000002</v>
      </c>
      <c r="N1825" s="4" t="s">
        <v>2934</v>
      </c>
      <c r="O1825" s="4" t="s">
        <v>2934</v>
      </c>
      <c r="P1825" s="4" t="s">
        <v>2934</v>
      </c>
      <c r="Q1825" s="4" t="s">
        <v>2934</v>
      </c>
      <c r="R1825" s="4" t="s">
        <v>2934</v>
      </c>
      <c r="S1825" s="3" t="s">
        <v>5562</v>
      </c>
      <c r="T1825" s="4">
        <v>12.75</v>
      </c>
      <c r="U1825" s="4">
        <v>1004.209074</v>
      </c>
      <c r="V1825" s="10" t="s">
        <v>2934</v>
      </c>
      <c r="W1825" s="4">
        <v>9.4117647058823604</v>
      </c>
      <c r="X1825" s="4">
        <v>13.6599</v>
      </c>
      <c r="Y1825" s="4">
        <v>10.56</v>
      </c>
      <c r="Z1825" s="4" t="s">
        <v>2934</v>
      </c>
      <c r="AA1825" s="10" t="s">
        <v>2934</v>
      </c>
      <c r="AB1825" s="10" t="s">
        <v>2934</v>
      </c>
      <c r="AC1825" s="4" t="s">
        <v>2934</v>
      </c>
      <c r="AD1825" s="4" t="s">
        <v>2934</v>
      </c>
      <c r="AE1825" s="4" t="s">
        <v>2934</v>
      </c>
      <c r="AF1825" s="4" t="s">
        <v>2934</v>
      </c>
      <c r="AG1825" s="4" t="s">
        <v>2934</v>
      </c>
      <c r="AH1825" s="4" t="s">
        <v>2934</v>
      </c>
      <c r="AI1825" s="4" t="s">
        <v>2934</v>
      </c>
      <c r="AJ1825" s="4" t="s">
        <v>2934</v>
      </c>
    </row>
    <row r="1826" spans="1:36" x14ac:dyDescent="0.3">
      <c r="A1826" s="1" t="s">
        <v>1820</v>
      </c>
      <c r="B1826" s="2">
        <v>100416340</v>
      </c>
      <c r="C1826" s="3" t="s">
        <v>2919</v>
      </c>
      <c r="D1826" s="4">
        <v>1752.9375444</v>
      </c>
      <c r="E1826" s="3" t="s">
        <v>2920</v>
      </c>
      <c r="F1826" s="3" t="s">
        <v>2921</v>
      </c>
      <c r="G1826" s="3" t="s">
        <v>3109</v>
      </c>
      <c r="H1826" s="3" t="s">
        <v>3109</v>
      </c>
      <c r="I1826" s="3" t="s">
        <v>3048</v>
      </c>
      <c r="J1826" s="4">
        <v>-38</v>
      </c>
      <c r="K1826" s="4">
        <v>-16.021671999999999</v>
      </c>
      <c r="L1826" s="4">
        <v>10.827375</v>
      </c>
      <c r="M1826" s="4">
        <v>5.1356590000000004</v>
      </c>
      <c r="N1826" s="4" t="s">
        <v>2924</v>
      </c>
      <c r="O1826" s="4" t="s">
        <v>2924</v>
      </c>
      <c r="P1826" s="4">
        <v>5.4277139999999999</v>
      </c>
      <c r="Q1826" s="4" t="s">
        <v>2924</v>
      </c>
      <c r="R1826" s="4" t="s">
        <v>2924</v>
      </c>
      <c r="S1826" s="3" t="s">
        <v>5563</v>
      </c>
      <c r="T1826" s="4">
        <v>10.85</v>
      </c>
      <c r="U1826" s="4">
        <v>1752.9375444</v>
      </c>
      <c r="V1826" s="10">
        <v>1414.375544</v>
      </c>
      <c r="W1826" s="4">
        <v>0</v>
      </c>
      <c r="X1826" s="4">
        <v>21</v>
      </c>
      <c r="Y1826" s="4">
        <v>8.33</v>
      </c>
      <c r="Z1826" s="4" t="s">
        <v>2924</v>
      </c>
      <c r="AA1826" s="10" t="s">
        <v>2924</v>
      </c>
      <c r="AB1826" s="10" t="s">
        <v>2924</v>
      </c>
      <c r="AC1826" s="4" t="s">
        <v>2934</v>
      </c>
      <c r="AD1826" s="4" t="s">
        <v>2934</v>
      </c>
      <c r="AE1826" s="4" t="s">
        <v>2934</v>
      </c>
      <c r="AF1826" s="4" t="s">
        <v>2924</v>
      </c>
      <c r="AG1826" s="4" t="s">
        <v>2924</v>
      </c>
      <c r="AH1826" s="4" t="s">
        <v>2924</v>
      </c>
      <c r="AI1826" s="4">
        <v>5.4277139999999999</v>
      </c>
      <c r="AJ1826" s="4">
        <v>5.4277139999999999</v>
      </c>
    </row>
    <row r="1827" spans="1:36" x14ac:dyDescent="0.3">
      <c r="A1827" s="1" t="s">
        <v>1821</v>
      </c>
      <c r="B1827" s="2">
        <v>4112883</v>
      </c>
      <c r="C1827" s="3" t="s">
        <v>2919</v>
      </c>
      <c r="D1827" s="4">
        <v>13710.85668762</v>
      </c>
      <c r="E1827" s="3" t="s">
        <v>2920</v>
      </c>
      <c r="F1827" s="3" t="s">
        <v>2921</v>
      </c>
      <c r="G1827" s="3" t="s">
        <v>2941</v>
      </c>
      <c r="H1827" s="3" t="s">
        <v>2941</v>
      </c>
      <c r="I1827" s="3" t="s">
        <v>2942</v>
      </c>
      <c r="J1827" s="4">
        <v>5.4262360000000003</v>
      </c>
      <c r="K1827" s="4">
        <v>14.423321</v>
      </c>
      <c r="L1827" s="4">
        <v>9.8385920000000002</v>
      </c>
      <c r="M1827" s="4">
        <v>6.8823990000000004</v>
      </c>
      <c r="N1827" s="4">
        <v>36.325107000000003</v>
      </c>
      <c r="O1827" s="4">
        <v>30.777273000000001</v>
      </c>
      <c r="P1827" s="4">
        <v>5.0403840000000004</v>
      </c>
      <c r="Q1827" s="4">
        <v>19.347055999999998</v>
      </c>
      <c r="R1827" s="4">
        <v>38.666283</v>
      </c>
      <c r="S1827" s="3" t="s">
        <v>5564</v>
      </c>
      <c r="T1827" s="4">
        <v>135.41999999999999</v>
      </c>
      <c r="U1827" s="4">
        <v>13710.85668762</v>
      </c>
      <c r="V1827" s="10">
        <v>12769.056687</v>
      </c>
      <c r="W1827" s="4">
        <v>0</v>
      </c>
      <c r="X1827" s="4">
        <v>157.97989999999999</v>
      </c>
      <c r="Y1827" s="4">
        <v>110.95</v>
      </c>
      <c r="Z1827" s="4">
        <v>36.325107000000003</v>
      </c>
      <c r="AA1827" s="10">
        <v>18.074315306100001</v>
      </c>
      <c r="AB1827" s="10">
        <v>20.556054791800001</v>
      </c>
      <c r="AC1827" s="4">
        <v>5.6933550000000004</v>
      </c>
      <c r="AD1827" s="4">
        <v>4.8411789050499001</v>
      </c>
      <c r="AE1827" s="4">
        <v>5.4138133629686997</v>
      </c>
      <c r="AF1827" s="4">
        <v>19.347055999999998</v>
      </c>
      <c r="AG1827" s="4">
        <v>19.775525301223499</v>
      </c>
      <c r="AH1827" s="4">
        <v>20.312380220681298</v>
      </c>
      <c r="AI1827" s="4">
        <v>5.0403840000000004</v>
      </c>
      <c r="AJ1827" s="4">
        <v>5.1169469999999997</v>
      </c>
    </row>
    <row r="1828" spans="1:36" x14ac:dyDescent="0.3">
      <c r="A1828" s="1" t="s">
        <v>1822</v>
      </c>
      <c r="B1828" s="2">
        <v>9714278</v>
      </c>
      <c r="C1828" s="3" t="s">
        <v>2919</v>
      </c>
      <c r="D1828" s="4">
        <v>3006.9748519200002</v>
      </c>
      <c r="E1828" s="3" t="s">
        <v>3093</v>
      </c>
      <c r="F1828" s="3" t="s">
        <v>3093</v>
      </c>
      <c r="G1828" s="3" t="s">
        <v>3094</v>
      </c>
      <c r="H1828" s="3" t="s">
        <v>3145</v>
      </c>
      <c r="I1828" s="3" t="s">
        <v>3600</v>
      </c>
      <c r="J1828" s="4">
        <v>-68.309486000000007</v>
      </c>
      <c r="K1828" s="4">
        <v>26.027397000000001</v>
      </c>
      <c r="L1828" s="4">
        <v>30.283224000000001</v>
      </c>
      <c r="M1828" s="4">
        <v>-6.5625</v>
      </c>
      <c r="N1828" s="4">
        <v>13.21547</v>
      </c>
      <c r="O1828" s="4" t="s">
        <v>2924</v>
      </c>
      <c r="P1828" s="4">
        <v>1.5685249999999999</v>
      </c>
      <c r="Q1828" s="4">
        <v>11.211065</v>
      </c>
      <c r="R1828" s="4" t="s">
        <v>2924</v>
      </c>
      <c r="S1828" s="3" t="s">
        <v>5565</v>
      </c>
      <c r="T1828" s="4">
        <v>11.96</v>
      </c>
      <c r="U1828" s="4">
        <v>3006.9748519200002</v>
      </c>
      <c r="V1828" s="10">
        <v>11763.658851</v>
      </c>
      <c r="W1828" s="4">
        <v>3.3444816053511701</v>
      </c>
      <c r="X1828" s="4">
        <v>39.26</v>
      </c>
      <c r="Y1828" s="4">
        <v>7.82</v>
      </c>
      <c r="Z1828" s="4">
        <v>13.21547</v>
      </c>
      <c r="AA1828" s="10" t="s">
        <v>2924</v>
      </c>
      <c r="AB1828" s="10">
        <v>40.7731906044</v>
      </c>
      <c r="AC1828" s="4">
        <v>4.8652800000000003</v>
      </c>
      <c r="AD1828" s="4">
        <v>4.6025600549975998</v>
      </c>
      <c r="AE1828" s="4">
        <v>5.1299787408894</v>
      </c>
      <c r="AF1828" s="4">
        <v>11.211065</v>
      </c>
      <c r="AG1828" s="4">
        <v>12.476742091770999</v>
      </c>
      <c r="AH1828" s="4">
        <v>13.2882389721644</v>
      </c>
      <c r="AI1828" s="4">
        <v>1.5685249999999999</v>
      </c>
      <c r="AJ1828" s="4">
        <v>4.2246560000000004</v>
      </c>
    </row>
    <row r="1829" spans="1:36" x14ac:dyDescent="0.3">
      <c r="A1829" s="1" t="s">
        <v>1823</v>
      </c>
      <c r="B1829" s="2">
        <v>4057128</v>
      </c>
      <c r="C1829" s="3" t="s">
        <v>2935</v>
      </c>
      <c r="D1829" s="4">
        <v>4640.26005033</v>
      </c>
      <c r="E1829" s="3" t="s">
        <v>3090</v>
      </c>
      <c r="F1829" s="3" t="s">
        <v>3090</v>
      </c>
      <c r="G1829" s="3" t="s">
        <v>3201</v>
      </c>
      <c r="H1829" s="3" t="s">
        <v>3201</v>
      </c>
      <c r="I1829" s="3" t="s">
        <v>3202</v>
      </c>
      <c r="J1829" s="4">
        <v>3.2179319999999998</v>
      </c>
      <c r="K1829" s="4">
        <v>-2.371956</v>
      </c>
      <c r="L1829" s="4">
        <v>-4.673089</v>
      </c>
      <c r="M1829" s="4">
        <v>-2.1871710000000002</v>
      </c>
      <c r="N1829" s="4">
        <v>15.928082</v>
      </c>
      <c r="O1829" s="4" t="s">
        <v>2924</v>
      </c>
      <c r="P1829" s="4">
        <v>2.1022419999999999</v>
      </c>
      <c r="Q1829" s="4">
        <v>12.724819999999999</v>
      </c>
      <c r="R1829" s="4" t="s">
        <v>2924</v>
      </c>
      <c r="S1829" s="3" t="s">
        <v>5566</v>
      </c>
      <c r="T1829" s="4">
        <v>46.51</v>
      </c>
      <c r="U1829" s="4">
        <v>4640.26005033</v>
      </c>
      <c r="V1829" s="10">
        <v>8163.7610500000001</v>
      </c>
      <c r="W1829" s="4">
        <v>3.8701354547409199</v>
      </c>
      <c r="X1829" s="4">
        <v>51.945</v>
      </c>
      <c r="Y1829" s="4">
        <v>39.44</v>
      </c>
      <c r="Z1829" s="4">
        <v>15.928082</v>
      </c>
      <c r="AA1829" s="10">
        <v>15.1105104305</v>
      </c>
      <c r="AB1829" s="10">
        <v>15.1105104305</v>
      </c>
      <c r="AC1829" s="4">
        <v>4.5441599999999998</v>
      </c>
      <c r="AD1829" s="4">
        <v>4.1889484772221</v>
      </c>
      <c r="AE1829" s="4">
        <v>4.1889484772221</v>
      </c>
      <c r="AF1829" s="4">
        <v>12.724819999999999</v>
      </c>
      <c r="AG1829" s="4">
        <v>12.097776143157001</v>
      </c>
      <c r="AH1829" s="4">
        <v>12.097776143157001</v>
      </c>
      <c r="AI1829" s="4">
        <v>2.1022419999999999</v>
      </c>
      <c r="AJ1829" s="4">
        <v>2.1123630000000002</v>
      </c>
    </row>
    <row r="1830" spans="1:36" x14ac:dyDescent="0.3">
      <c r="A1830" s="1" t="s">
        <v>1824</v>
      </c>
      <c r="B1830" s="2">
        <v>4296505</v>
      </c>
      <c r="C1830" s="3" t="s">
        <v>2919</v>
      </c>
      <c r="D1830" s="4">
        <v>1215.4854470499999</v>
      </c>
      <c r="E1830" s="3" t="s">
        <v>2930</v>
      </c>
      <c r="F1830" s="3" t="s">
        <v>2953</v>
      </c>
      <c r="G1830" s="3" t="s">
        <v>2954</v>
      </c>
      <c r="H1830" s="3" t="s">
        <v>2955</v>
      </c>
      <c r="I1830" s="3" t="s">
        <v>2971</v>
      </c>
      <c r="J1830" s="4">
        <v>-11.884285</v>
      </c>
      <c r="K1830" s="4">
        <v>-5.6903769999999998</v>
      </c>
      <c r="L1830" s="4">
        <v>-2.1701389999999998</v>
      </c>
      <c r="M1830" s="4">
        <v>-4.4105169999999996</v>
      </c>
      <c r="N1830" s="4">
        <v>10.846968</v>
      </c>
      <c r="O1830" s="4" t="s">
        <v>2924</v>
      </c>
      <c r="P1830" s="4">
        <v>0.89288500000000004</v>
      </c>
      <c r="Q1830" s="4" t="s">
        <v>2934</v>
      </c>
      <c r="R1830" s="4">
        <v>19.439641999999999</v>
      </c>
      <c r="S1830" s="3" t="s">
        <v>5567</v>
      </c>
      <c r="T1830" s="4">
        <v>11.27</v>
      </c>
      <c r="U1830" s="4">
        <v>1215.4854470499999</v>
      </c>
      <c r="V1830" s="10">
        <v>3153.5764469999999</v>
      </c>
      <c r="W1830" s="4">
        <v>11.7125110913931</v>
      </c>
      <c r="X1830" s="4">
        <v>13.1</v>
      </c>
      <c r="Y1830" s="5">
        <v>10.615</v>
      </c>
      <c r="Z1830" s="4">
        <v>10.846968</v>
      </c>
      <c r="AA1830" s="10">
        <v>8.5840505749999991</v>
      </c>
      <c r="AB1830" s="10">
        <v>8.0995810064999993</v>
      </c>
      <c r="AC1830" s="4">
        <v>8.4430169999999993</v>
      </c>
      <c r="AD1830" s="4">
        <v>8.6659975685782005</v>
      </c>
      <c r="AE1830" s="4">
        <v>8.4388481244857001</v>
      </c>
      <c r="AF1830" s="4" t="s">
        <v>2934</v>
      </c>
      <c r="AG1830" s="4" t="s">
        <v>2934</v>
      </c>
      <c r="AH1830" s="4" t="s">
        <v>2934</v>
      </c>
      <c r="AI1830" s="4">
        <v>0.89288500000000004</v>
      </c>
      <c r="AJ1830" s="4">
        <v>0.89288500000000004</v>
      </c>
    </row>
    <row r="1831" spans="1:36" x14ac:dyDescent="0.3">
      <c r="A1831" s="1" t="s">
        <v>1825</v>
      </c>
      <c r="B1831" s="2">
        <v>4913427</v>
      </c>
      <c r="C1831" s="3" t="s">
        <v>2935</v>
      </c>
      <c r="D1831" s="4">
        <v>10019.411597910001</v>
      </c>
      <c r="E1831" s="3" t="s">
        <v>2925</v>
      </c>
      <c r="F1831" s="3" t="s">
        <v>2980</v>
      </c>
      <c r="G1831" s="3" t="s">
        <v>3016</v>
      </c>
      <c r="H1831" s="3" t="s">
        <v>3019</v>
      </c>
      <c r="I1831" s="3" t="s">
        <v>3020</v>
      </c>
      <c r="J1831" s="4">
        <v>-12.069459999999999</v>
      </c>
      <c r="K1831" s="4">
        <v>-2.3585660000000002</v>
      </c>
      <c r="L1831" s="4">
        <v>8.0218620000000005</v>
      </c>
      <c r="M1831" s="4">
        <v>0.39324900000000002</v>
      </c>
      <c r="N1831" s="4">
        <v>26.697168000000001</v>
      </c>
      <c r="O1831" s="4">
        <v>16.699373000000001</v>
      </c>
      <c r="P1831" s="4">
        <v>2.5452810000000001</v>
      </c>
      <c r="Q1831" s="4">
        <v>8.0469799999999996</v>
      </c>
      <c r="R1831" s="4">
        <v>14.844984</v>
      </c>
      <c r="S1831" s="3" t="s">
        <v>5568</v>
      </c>
      <c r="T1831" s="4">
        <v>61.27</v>
      </c>
      <c r="U1831" s="4">
        <v>10019.411597910001</v>
      </c>
      <c r="V1831" s="10">
        <v>6193.2215969999997</v>
      </c>
      <c r="W1831" s="4">
        <v>0</v>
      </c>
      <c r="X1831" s="4">
        <v>98.2</v>
      </c>
      <c r="Y1831" s="4">
        <v>54</v>
      </c>
      <c r="Z1831" s="4">
        <v>26.697168000000001</v>
      </c>
      <c r="AA1831" s="10">
        <v>18.228066521799999</v>
      </c>
      <c r="AB1831" s="10">
        <v>18.567398109599999</v>
      </c>
      <c r="AC1831" s="4">
        <v>1.332168</v>
      </c>
      <c r="AD1831" s="4">
        <v>1.1554742748072999</v>
      </c>
      <c r="AE1831" s="4">
        <v>1.1968589270537</v>
      </c>
      <c r="AF1831" s="4">
        <v>8.0469799999999996</v>
      </c>
      <c r="AG1831" s="4">
        <v>9.0664995780194992</v>
      </c>
      <c r="AH1831" s="4">
        <v>9.3865082206606996</v>
      </c>
      <c r="AI1831" s="4">
        <v>2.5452810000000001</v>
      </c>
      <c r="AJ1831" s="4">
        <v>2.6300650000000001</v>
      </c>
    </row>
    <row r="1832" spans="1:36" x14ac:dyDescent="0.3">
      <c r="A1832" s="1" t="s">
        <v>1826</v>
      </c>
      <c r="B1832" s="2">
        <v>4091029</v>
      </c>
      <c r="C1832" s="3" t="s">
        <v>2919</v>
      </c>
      <c r="D1832" s="4">
        <v>538.04192706000003</v>
      </c>
      <c r="E1832" s="3" t="s">
        <v>2930</v>
      </c>
      <c r="F1832" s="3" t="s">
        <v>2953</v>
      </c>
      <c r="G1832" s="3" t="s">
        <v>3049</v>
      </c>
      <c r="H1832" s="3" t="s">
        <v>3050</v>
      </c>
      <c r="I1832" s="3" t="s">
        <v>2971</v>
      </c>
      <c r="J1832" s="4">
        <v>-31.170335999999999</v>
      </c>
      <c r="K1832" s="4">
        <v>-11.869436</v>
      </c>
      <c r="L1832" s="4">
        <v>2.4137930000000001</v>
      </c>
      <c r="M1832" s="4">
        <v>-8.7557600000000004</v>
      </c>
      <c r="N1832" s="4" t="s">
        <v>2924</v>
      </c>
      <c r="O1832" s="4" t="s">
        <v>2924</v>
      </c>
      <c r="P1832" s="4">
        <v>0.59210499999999999</v>
      </c>
      <c r="Q1832" s="4" t="s">
        <v>2934</v>
      </c>
      <c r="R1832" s="4" t="s">
        <v>2934</v>
      </c>
      <c r="S1832" s="3" t="s">
        <v>5569</v>
      </c>
      <c r="T1832" s="4">
        <v>5.94</v>
      </c>
      <c r="U1832" s="4">
        <v>538.04192706000003</v>
      </c>
      <c r="V1832" s="10" t="s">
        <v>2934</v>
      </c>
      <c r="W1832" s="4">
        <v>13.468013468013501</v>
      </c>
      <c r="X1832" s="4">
        <v>8.75</v>
      </c>
      <c r="Y1832" s="5">
        <v>5.14</v>
      </c>
      <c r="Z1832" s="4" t="s">
        <v>2924</v>
      </c>
      <c r="AA1832" s="10">
        <v>13.2</v>
      </c>
      <c r="AB1832" s="10" t="s">
        <v>2924</v>
      </c>
      <c r="AC1832" s="4" t="s">
        <v>2934</v>
      </c>
      <c r="AD1832" s="4" t="s">
        <v>2934</v>
      </c>
      <c r="AE1832" s="4" t="s">
        <v>2934</v>
      </c>
      <c r="AF1832" s="4" t="s">
        <v>2934</v>
      </c>
      <c r="AG1832" s="4" t="s">
        <v>2934</v>
      </c>
      <c r="AH1832" s="4" t="s">
        <v>2934</v>
      </c>
      <c r="AI1832" s="4">
        <v>0.59210499999999999</v>
      </c>
      <c r="AJ1832" s="4">
        <v>0.59210499999999999</v>
      </c>
    </row>
    <row r="1833" spans="1:36" x14ac:dyDescent="0.3">
      <c r="A1833" s="1" t="s">
        <v>1827</v>
      </c>
      <c r="B1833" s="2">
        <v>24795120</v>
      </c>
      <c r="C1833" s="3" t="s">
        <v>2940</v>
      </c>
      <c r="D1833" s="4">
        <v>2355.8397359999999</v>
      </c>
      <c r="E1833" s="3" t="s">
        <v>2920</v>
      </c>
      <c r="F1833" s="3" t="s">
        <v>2921</v>
      </c>
      <c r="G1833" s="3" t="s">
        <v>2941</v>
      </c>
      <c r="H1833" s="3" t="s">
        <v>2941</v>
      </c>
      <c r="I1833" s="3" t="s">
        <v>3048</v>
      </c>
      <c r="J1833" s="4">
        <v>131.397459</v>
      </c>
      <c r="K1833" s="4">
        <v>60.175879000000002</v>
      </c>
      <c r="L1833" s="4">
        <v>27.436281999999999</v>
      </c>
      <c r="M1833" s="4">
        <v>3.2806799999999998</v>
      </c>
      <c r="N1833" s="4" t="s">
        <v>2924</v>
      </c>
      <c r="O1833" s="4" t="s">
        <v>2924</v>
      </c>
      <c r="P1833" s="4">
        <v>6.2028699999999999</v>
      </c>
      <c r="Q1833" s="4" t="s">
        <v>2924</v>
      </c>
      <c r="R1833" s="4" t="s">
        <v>2934</v>
      </c>
      <c r="S1833" s="3" t="s">
        <v>5570</v>
      </c>
      <c r="T1833" s="4">
        <v>25.5</v>
      </c>
      <c r="U1833" s="4">
        <v>2355.8397359999999</v>
      </c>
      <c r="V1833" s="10">
        <v>1933.6167359999999</v>
      </c>
      <c r="W1833" s="4">
        <v>0</v>
      </c>
      <c r="X1833" s="4">
        <v>27.29</v>
      </c>
      <c r="Y1833" s="5">
        <v>10.502000000000001</v>
      </c>
      <c r="Z1833" s="4" t="s">
        <v>2924</v>
      </c>
      <c r="AA1833" s="10" t="s">
        <v>2924</v>
      </c>
      <c r="AB1833" s="10" t="s">
        <v>2924</v>
      </c>
      <c r="AC1833" s="4">
        <v>57.558394999999997</v>
      </c>
      <c r="AD1833" s="4" t="s">
        <v>2924</v>
      </c>
      <c r="AE1833" s="4">
        <v>60.6810074238346</v>
      </c>
      <c r="AF1833" s="4" t="s">
        <v>2924</v>
      </c>
      <c r="AG1833" s="4" t="s">
        <v>2934</v>
      </c>
      <c r="AH1833" s="4" t="s">
        <v>2934</v>
      </c>
      <c r="AI1833" s="4">
        <v>6.2028699999999999</v>
      </c>
      <c r="AJ1833" s="4">
        <v>6.2134499999999999</v>
      </c>
    </row>
    <row r="1834" spans="1:36" x14ac:dyDescent="0.3">
      <c r="A1834" s="1" t="s">
        <v>1828</v>
      </c>
      <c r="B1834" s="2">
        <v>4066321</v>
      </c>
      <c r="C1834" s="3" t="s">
        <v>2919</v>
      </c>
      <c r="D1834" s="4">
        <v>4168.32</v>
      </c>
      <c r="E1834" s="3" t="s">
        <v>2925</v>
      </c>
      <c r="F1834" s="3" t="s">
        <v>2996</v>
      </c>
      <c r="G1834" s="3" t="s">
        <v>3230</v>
      </c>
      <c r="H1834" s="3" t="s">
        <v>3601</v>
      </c>
      <c r="I1834" s="3" t="s">
        <v>3237</v>
      </c>
      <c r="J1834" s="4">
        <v>17.056075</v>
      </c>
      <c r="K1834" s="4">
        <v>34.677419</v>
      </c>
      <c r="L1834" s="4">
        <v>13.348416</v>
      </c>
      <c r="M1834" s="4">
        <v>-8.9918259999999997</v>
      </c>
      <c r="N1834" s="4" t="s">
        <v>2924</v>
      </c>
      <c r="O1834" s="4">
        <v>11.583815</v>
      </c>
      <c r="P1834" s="4">
        <v>1.4574549999999999</v>
      </c>
      <c r="Q1834" s="4">
        <v>8.2609030000000008</v>
      </c>
      <c r="R1834" s="4">
        <v>9.934291</v>
      </c>
      <c r="S1834" s="3" t="s">
        <v>5571</v>
      </c>
      <c r="T1834" s="5">
        <v>10.02</v>
      </c>
      <c r="U1834" s="4">
        <v>4168.32</v>
      </c>
      <c r="V1834" s="10">
        <v>9287.32</v>
      </c>
      <c r="W1834" s="4">
        <v>2.7944111776447098</v>
      </c>
      <c r="X1834" s="5">
        <v>11.78</v>
      </c>
      <c r="Y1834" s="5">
        <v>5.3849999999999998</v>
      </c>
      <c r="Z1834" s="4" t="s">
        <v>2924</v>
      </c>
      <c r="AA1834" s="10">
        <v>13.934084272</v>
      </c>
      <c r="AB1834" s="10">
        <v>15.256482482399999</v>
      </c>
      <c r="AC1834" s="4">
        <v>1.2047369999999999</v>
      </c>
      <c r="AD1834" s="4">
        <v>1.227898116182</v>
      </c>
      <c r="AE1834" s="4">
        <v>1.2211551643037999</v>
      </c>
      <c r="AF1834" s="4">
        <v>8.2609030000000008</v>
      </c>
      <c r="AG1834" s="4">
        <v>9.5756386494803998</v>
      </c>
      <c r="AH1834" s="4">
        <v>9.8924362707849998</v>
      </c>
      <c r="AI1834" s="4">
        <v>1.4574549999999999</v>
      </c>
      <c r="AJ1834" s="4" t="s">
        <v>2924</v>
      </c>
    </row>
    <row r="1835" spans="1:36" x14ac:dyDescent="0.3">
      <c r="A1835" s="1" t="s">
        <v>1829</v>
      </c>
      <c r="B1835" s="2">
        <v>7604708</v>
      </c>
      <c r="C1835" s="3" t="s">
        <v>2919</v>
      </c>
      <c r="D1835" s="4">
        <v>2213.1447559200001</v>
      </c>
      <c r="E1835" s="3" t="s">
        <v>2976</v>
      </c>
      <c r="F1835" s="3" t="s">
        <v>3316</v>
      </c>
      <c r="G1835" s="3" t="s">
        <v>3316</v>
      </c>
      <c r="H1835" s="3" t="s">
        <v>3317</v>
      </c>
      <c r="I1835" s="3" t="s">
        <v>3276</v>
      </c>
      <c r="J1835" s="4">
        <v>24.593301</v>
      </c>
      <c r="K1835" s="4">
        <v>-14.454665</v>
      </c>
      <c r="L1835" s="4">
        <v>-11.668927999999999</v>
      </c>
      <c r="M1835" s="4">
        <v>-10.082872999999999</v>
      </c>
      <c r="N1835" s="4">
        <v>42.970297000000002</v>
      </c>
      <c r="O1835" s="4" t="s">
        <v>2924</v>
      </c>
      <c r="P1835" s="4">
        <v>1.87069</v>
      </c>
      <c r="Q1835" s="4">
        <v>9.7582459999999998</v>
      </c>
      <c r="R1835" s="4">
        <v>113.164164</v>
      </c>
      <c r="S1835" s="3" t="s">
        <v>5572</v>
      </c>
      <c r="T1835" s="4">
        <v>13.02</v>
      </c>
      <c r="U1835" s="4">
        <v>2213.1447559200001</v>
      </c>
      <c r="V1835" s="10">
        <v>4752.8807550000001</v>
      </c>
      <c r="W1835" s="4">
        <v>0.92165898617511499</v>
      </c>
      <c r="X1835" s="4">
        <v>16.100000000000001</v>
      </c>
      <c r="Y1835" s="4">
        <v>9.2200000000000006</v>
      </c>
      <c r="Z1835" s="4">
        <v>42.970297000000002</v>
      </c>
      <c r="AA1835" s="10">
        <v>9.8636363635999995</v>
      </c>
      <c r="AB1835" s="10">
        <v>11.2048192771</v>
      </c>
      <c r="AC1835" s="4">
        <v>1.818778</v>
      </c>
      <c r="AD1835" s="4">
        <v>1.6370271402695</v>
      </c>
      <c r="AE1835" s="4">
        <v>1.7915556751296</v>
      </c>
      <c r="AF1835" s="4">
        <v>9.7582459999999998</v>
      </c>
      <c r="AG1835" s="4">
        <v>9.4547060970757997</v>
      </c>
      <c r="AH1835" s="4">
        <v>11.240979065356701</v>
      </c>
      <c r="AI1835" s="4">
        <v>1.87069</v>
      </c>
      <c r="AJ1835" s="4" t="s">
        <v>2924</v>
      </c>
    </row>
    <row r="1836" spans="1:36" x14ac:dyDescent="0.3">
      <c r="A1836" s="1" t="s">
        <v>1830</v>
      </c>
      <c r="B1836" s="2">
        <v>4985732</v>
      </c>
      <c r="C1836" s="3" t="s">
        <v>2935</v>
      </c>
      <c r="D1836" s="4">
        <v>5015.13382344</v>
      </c>
      <c r="E1836" s="3" t="s">
        <v>3031</v>
      </c>
      <c r="F1836" s="3" t="s">
        <v>3031</v>
      </c>
      <c r="G1836" s="3" t="s">
        <v>3032</v>
      </c>
      <c r="H1836" s="3" t="s">
        <v>3068</v>
      </c>
      <c r="I1836" s="3" t="s">
        <v>2939</v>
      </c>
      <c r="J1836" s="4">
        <v>-5.9436349999999996</v>
      </c>
      <c r="K1836" s="4">
        <v>-3.0511740000000001</v>
      </c>
      <c r="L1836" s="4">
        <v>-2.7342300000000002</v>
      </c>
      <c r="M1836" s="4">
        <v>-3.3161</v>
      </c>
      <c r="N1836" s="4">
        <v>11.62482</v>
      </c>
      <c r="O1836" s="4">
        <v>11.128254</v>
      </c>
      <c r="P1836" s="4">
        <v>3.6827559999999999</v>
      </c>
      <c r="Q1836" s="4">
        <v>8.3709860000000003</v>
      </c>
      <c r="R1836" s="4">
        <v>15.172330000000001</v>
      </c>
      <c r="S1836" s="3" t="s">
        <v>5573</v>
      </c>
      <c r="T1836" s="4">
        <v>523.64</v>
      </c>
      <c r="U1836" s="4">
        <v>5015.13382344</v>
      </c>
      <c r="V1836" s="10">
        <v>6093.1298230000002</v>
      </c>
      <c r="W1836" s="4">
        <v>1.9097089603544399</v>
      </c>
      <c r="X1836" s="4">
        <v>649.99990000000003</v>
      </c>
      <c r="Y1836" s="5">
        <v>494.04</v>
      </c>
      <c r="Z1836" s="4">
        <v>11.62482</v>
      </c>
      <c r="AA1836" s="10">
        <v>18.5338371693</v>
      </c>
      <c r="AB1836" s="10">
        <v>18.5338371693</v>
      </c>
      <c r="AC1836" s="4">
        <v>2.195516</v>
      </c>
      <c r="AD1836" s="4">
        <v>2.7634204049978002</v>
      </c>
      <c r="AE1836" s="4">
        <v>2.7634204049978002</v>
      </c>
      <c r="AF1836" s="4">
        <v>8.3709860000000003</v>
      </c>
      <c r="AG1836" s="4">
        <v>12.2169500190476</v>
      </c>
      <c r="AH1836" s="4">
        <v>12.2169500190476</v>
      </c>
      <c r="AI1836" s="4">
        <v>3.6827559999999999</v>
      </c>
      <c r="AJ1836" s="4">
        <v>8.274184</v>
      </c>
    </row>
    <row r="1837" spans="1:36" x14ac:dyDescent="0.3">
      <c r="A1837" s="1" t="s">
        <v>1831</v>
      </c>
      <c r="B1837" s="2">
        <v>4075105</v>
      </c>
      <c r="C1837" s="3" t="s">
        <v>2935</v>
      </c>
      <c r="D1837" s="4">
        <v>43389.075838680001</v>
      </c>
      <c r="E1837" s="3" t="s">
        <v>3031</v>
      </c>
      <c r="F1837" s="3" t="s">
        <v>3031</v>
      </c>
      <c r="G1837" s="3" t="s">
        <v>3051</v>
      </c>
      <c r="H1837" s="3" t="s">
        <v>3052</v>
      </c>
      <c r="I1837" s="3" t="s">
        <v>3053</v>
      </c>
      <c r="J1837" s="4">
        <v>-8.9871610000000004</v>
      </c>
      <c r="K1837" s="4">
        <v>-29.722783</v>
      </c>
      <c r="L1837" s="4">
        <v>-10.956035999999999</v>
      </c>
      <c r="M1837" s="4">
        <v>-4.8234709999999996</v>
      </c>
      <c r="N1837" s="4" t="s">
        <v>2924</v>
      </c>
      <c r="O1837" s="4">
        <v>41.563518000000002</v>
      </c>
      <c r="P1837" s="4">
        <v>1.473895</v>
      </c>
      <c r="Q1837" s="4">
        <v>7.6666270000000001</v>
      </c>
      <c r="R1837" s="4" t="s">
        <v>2924</v>
      </c>
      <c r="S1837" s="3" t="s">
        <v>5574</v>
      </c>
      <c r="T1837" s="4">
        <v>38.28</v>
      </c>
      <c r="U1837" s="4">
        <v>43389.075838680001</v>
      </c>
      <c r="V1837" s="10">
        <v>49350.075837999997</v>
      </c>
      <c r="W1837" s="4">
        <v>2.6123301985370899</v>
      </c>
      <c r="X1837" s="4">
        <v>58.72</v>
      </c>
      <c r="Y1837" s="4">
        <v>29.42</v>
      </c>
      <c r="Z1837" s="4" t="s">
        <v>2924</v>
      </c>
      <c r="AA1837" s="10">
        <v>10.609462043700001</v>
      </c>
      <c r="AB1837" s="10">
        <v>12.310502518</v>
      </c>
      <c r="AC1837" s="4">
        <v>2.9051670000000001</v>
      </c>
      <c r="AD1837" s="4">
        <v>2.4707264592498999</v>
      </c>
      <c r="AE1837" s="4">
        <v>2.6763251235004</v>
      </c>
      <c r="AF1837" s="4">
        <v>7.6666270000000001</v>
      </c>
      <c r="AG1837" s="4">
        <v>4.9364790494750999</v>
      </c>
      <c r="AH1837" s="4">
        <v>6.1128892915410002</v>
      </c>
      <c r="AI1837" s="4">
        <v>1.473895</v>
      </c>
      <c r="AJ1837" s="4">
        <v>1.6224460000000001</v>
      </c>
    </row>
    <row r="1838" spans="1:36" x14ac:dyDescent="0.3">
      <c r="A1838" s="1" t="s">
        <v>1832</v>
      </c>
      <c r="B1838" s="2">
        <v>4064598</v>
      </c>
      <c r="C1838" s="3" t="s">
        <v>2935</v>
      </c>
      <c r="D1838" s="4">
        <v>634.02519433999998</v>
      </c>
      <c r="E1838" s="3" t="s">
        <v>3093</v>
      </c>
      <c r="F1838" s="3" t="s">
        <v>3093</v>
      </c>
      <c r="G1838" s="3" t="s">
        <v>3172</v>
      </c>
      <c r="H1838" s="3" t="s">
        <v>3173</v>
      </c>
      <c r="I1838" s="3" t="s">
        <v>3174</v>
      </c>
      <c r="J1838" s="4">
        <v>5.0143269999999998</v>
      </c>
      <c r="K1838" s="4">
        <v>-1.874163</v>
      </c>
      <c r="L1838" s="4">
        <v>-0.94594599999999995</v>
      </c>
      <c r="M1838" s="4">
        <v>-5.2971579999999996</v>
      </c>
      <c r="N1838" s="4">
        <v>18.940567999999999</v>
      </c>
      <c r="O1838" s="4">
        <v>15.900217</v>
      </c>
      <c r="P1838" s="4">
        <v>2.0032800000000002</v>
      </c>
      <c r="Q1838" s="4">
        <v>7.2639449999999997</v>
      </c>
      <c r="R1838" s="4">
        <v>2.8873340000000001</v>
      </c>
      <c r="S1838" s="3" t="s">
        <v>6649</v>
      </c>
      <c r="T1838" s="4">
        <v>7.33</v>
      </c>
      <c r="U1838" s="4">
        <v>634.02519433999998</v>
      </c>
      <c r="V1838" s="10">
        <v>615.03819399999998</v>
      </c>
      <c r="W1838" s="4">
        <v>0</v>
      </c>
      <c r="X1838" s="4">
        <v>8.65</v>
      </c>
      <c r="Y1838" s="5">
        <v>5.6101000000000001</v>
      </c>
      <c r="Z1838" s="4" t="s">
        <v>2924</v>
      </c>
      <c r="AA1838" s="10">
        <v>22.436486072800001</v>
      </c>
      <c r="AB1838" s="10">
        <v>21.349721841899999</v>
      </c>
      <c r="AC1838" s="4">
        <v>0.82183499999999998</v>
      </c>
      <c r="AD1838" s="4">
        <v>2.5939092635189001</v>
      </c>
      <c r="AE1838" s="4">
        <v>2.8154859046073</v>
      </c>
      <c r="AF1838" s="4">
        <v>7.2639449999999997</v>
      </c>
      <c r="AG1838" s="4">
        <v>9.3534533238436008</v>
      </c>
      <c r="AH1838" s="4">
        <v>11.5209499491705</v>
      </c>
      <c r="AI1838" s="4">
        <v>2.0032800000000002</v>
      </c>
      <c r="AJ1838" s="4">
        <v>2.4564339999999998</v>
      </c>
    </row>
    <row r="1839" spans="1:36" x14ac:dyDescent="0.3">
      <c r="A1839" s="1" t="s">
        <v>1833</v>
      </c>
      <c r="B1839" s="2">
        <v>4382367</v>
      </c>
      <c r="C1839" s="3" t="s">
        <v>2919</v>
      </c>
      <c r="D1839" s="4">
        <v>16368.75438558</v>
      </c>
      <c r="E1839" s="3" t="s">
        <v>3102</v>
      </c>
      <c r="F1839" s="3" t="s">
        <v>3103</v>
      </c>
      <c r="G1839" s="3" t="s">
        <v>3292</v>
      </c>
      <c r="H1839" s="3" t="s">
        <v>3468</v>
      </c>
      <c r="I1839" s="3" t="s">
        <v>3392</v>
      </c>
      <c r="J1839" s="4">
        <v>17.058824000000001</v>
      </c>
      <c r="K1839" s="4">
        <v>5.7706910000000002</v>
      </c>
      <c r="L1839" s="4">
        <v>-4.4253859999999996</v>
      </c>
      <c r="M1839" s="4">
        <v>-2.621461</v>
      </c>
      <c r="N1839" s="4">
        <v>44.935484000000002</v>
      </c>
      <c r="O1839" s="4">
        <v>21.186312000000001</v>
      </c>
      <c r="P1839" s="4">
        <v>1.9216439999999999</v>
      </c>
      <c r="Q1839" s="4">
        <v>13.442003</v>
      </c>
      <c r="R1839" s="4">
        <v>28.412284</v>
      </c>
      <c r="S1839" s="3" t="s">
        <v>5575</v>
      </c>
      <c r="T1839" s="4">
        <v>27.86</v>
      </c>
      <c r="U1839" s="4">
        <v>16368.75438558</v>
      </c>
      <c r="V1839" s="10">
        <v>19554.754385</v>
      </c>
      <c r="W1839" s="4">
        <v>0.71787508973438596</v>
      </c>
      <c r="X1839" s="4">
        <v>30.035</v>
      </c>
      <c r="Y1839" s="4">
        <v>22.65</v>
      </c>
      <c r="Z1839" s="4">
        <v>44.935484000000002</v>
      </c>
      <c r="AA1839" s="10">
        <v>29.506460495599999</v>
      </c>
      <c r="AB1839" s="10">
        <v>30.615384615300002</v>
      </c>
      <c r="AC1839" s="5">
        <v>1.924112</v>
      </c>
      <c r="AD1839" s="4">
        <v>1.8554856544914</v>
      </c>
      <c r="AE1839" s="4">
        <v>1.8748072843123</v>
      </c>
      <c r="AF1839" s="4">
        <v>13.442003</v>
      </c>
      <c r="AG1839" s="4">
        <v>11.3065306225227</v>
      </c>
      <c r="AH1839" s="4">
        <v>11.4230462961757</v>
      </c>
      <c r="AI1839" s="4">
        <v>1.9216439999999999</v>
      </c>
      <c r="AJ1839" s="4">
        <v>23.630195000000001</v>
      </c>
    </row>
    <row r="1840" spans="1:36" x14ac:dyDescent="0.3">
      <c r="A1840" s="1" t="s">
        <v>1834</v>
      </c>
      <c r="B1840" s="2">
        <v>4666985</v>
      </c>
      <c r="C1840" s="3" t="s">
        <v>2935</v>
      </c>
      <c r="D1840" s="4">
        <v>1043.6162546800001</v>
      </c>
      <c r="E1840" s="3" t="s">
        <v>3031</v>
      </c>
      <c r="F1840" s="3" t="s">
        <v>3031</v>
      </c>
      <c r="G1840" s="3" t="s">
        <v>3051</v>
      </c>
      <c r="H1840" s="3" t="s">
        <v>3270</v>
      </c>
      <c r="I1840" s="3" t="s">
        <v>3557</v>
      </c>
      <c r="J1840" s="4">
        <v>12.571429</v>
      </c>
      <c r="K1840" s="4">
        <v>16.395864</v>
      </c>
      <c r="L1840" s="4">
        <v>3.5479630000000002</v>
      </c>
      <c r="M1840" s="4">
        <v>-2.5957970000000001</v>
      </c>
      <c r="N1840" s="4" t="s">
        <v>2924</v>
      </c>
      <c r="O1840" s="4" t="s">
        <v>2924</v>
      </c>
      <c r="P1840" s="5">
        <v>1.0446770000000001</v>
      </c>
      <c r="Q1840" s="4">
        <v>5.4184340000000004</v>
      </c>
      <c r="R1840" s="4">
        <v>22.183693000000002</v>
      </c>
      <c r="S1840" s="3" t="s">
        <v>5576</v>
      </c>
      <c r="T1840" s="5">
        <v>7.88</v>
      </c>
      <c r="U1840" s="4">
        <v>1043.6162546800001</v>
      </c>
      <c r="V1840" s="10">
        <v>2719.837254</v>
      </c>
      <c r="W1840" s="4">
        <v>0</v>
      </c>
      <c r="X1840" s="5">
        <v>8.6300000000000008</v>
      </c>
      <c r="Y1840" s="5">
        <v>5.0999999999999996</v>
      </c>
      <c r="Z1840" s="4" t="s">
        <v>2924</v>
      </c>
      <c r="AA1840" s="10">
        <v>12.1755253399</v>
      </c>
      <c r="AB1840" s="10">
        <v>23.640236402300001</v>
      </c>
      <c r="AC1840" s="4">
        <v>1.024251</v>
      </c>
      <c r="AD1840" s="4">
        <v>1.0101909308248</v>
      </c>
      <c r="AE1840" s="4">
        <v>1.0128331154221999</v>
      </c>
      <c r="AF1840" s="4">
        <v>5.4184340000000004</v>
      </c>
      <c r="AG1840" s="4">
        <v>4.6642463507376997</v>
      </c>
      <c r="AH1840" s="4">
        <v>4.2349119377555002</v>
      </c>
      <c r="AI1840" s="5">
        <v>1.0446770000000001</v>
      </c>
      <c r="AJ1840" s="4">
        <v>7.5842159999999996</v>
      </c>
    </row>
    <row r="1841" spans="1:36" x14ac:dyDescent="0.3">
      <c r="A1841" s="1" t="s">
        <v>1835</v>
      </c>
      <c r="B1841" s="2">
        <v>4561930</v>
      </c>
      <c r="C1841" s="3" t="s">
        <v>2935</v>
      </c>
      <c r="D1841" s="4">
        <v>1080.1583932399999</v>
      </c>
      <c r="E1841" s="3" t="s">
        <v>2976</v>
      </c>
      <c r="F1841" s="3" t="s">
        <v>2977</v>
      </c>
      <c r="G1841" s="3" t="s">
        <v>3127</v>
      </c>
      <c r="H1841" s="3" t="s">
        <v>3150</v>
      </c>
      <c r="I1841" s="3" t="s">
        <v>2979</v>
      </c>
      <c r="J1841" s="4">
        <v>23.174970999999999</v>
      </c>
      <c r="K1841" s="4">
        <v>-5.2162280000000001</v>
      </c>
      <c r="L1841" s="4">
        <v>-7.1007210000000001</v>
      </c>
      <c r="M1841" s="4">
        <v>-5.2584669999999996</v>
      </c>
      <c r="N1841" s="4">
        <v>24.297142857142902</v>
      </c>
      <c r="O1841" s="4">
        <v>13.270911</v>
      </c>
      <c r="P1841" s="4">
        <v>2.415635</v>
      </c>
      <c r="Q1841" s="4">
        <v>18.728476000000001</v>
      </c>
      <c r="R1841" s="4">
        <v>10.639965</v>
      </c>
      <c r="S1841" s="3" t="s">
        <v>5577</v>
      </c>
      <c r="T1841" s="4">
        <v>42.52</v>
      </c>
      <c r="U1841" s="4">
        <v>1080.1583932399999</v>
      </c>
      <c r="V1841" s="10">
        <v>2481.5043930000002</v>
      </c>
      <c r="W1841" s="4">
        <v>4.7977422389463804</v>
      </c>
      <c r="X1841" s="4">
        <v>48.37</v>
      </c>
      <c r="Y1841" s="4">
        <v>28.2</v>
      </c>
      <c r="Z1841" s="4">
        <v>24.036179000000001</v>
      </c>
      <c r="AA1841" s="10" t="s">
        <v>2924</v>
      </c>
      <c r="AB1841" s="10">
        <v>48.136030701999999</v>
      </c>
      <c r="AC1841" s="4">
        <v>9.3650859999999998</v>
      </c>
      <c r="AD1841" s="4">
        <v>9.5927389608315998</v>
      </c>
      <c r="AE1841" s="4">
        <v>9.5469123554986002</v>
      </c>
      <c r="AF1841" s="4">
        <v>18.728476000000001</v>
      </c>
      <c r="AG1841" s="4">
        <v>19.7440431257196</v>
      </c>
      <c r="AH1841" s="4">
        <v>19.502330278746498</v>
      </c>
      <c r="AI1841" s="4">
        <v>2.415635</v>
      </c>
      <c r="AJ1841" s="4">
        <v>2.415635</v>
      </c>
    </row>
    <row r="1842" spans="1:36" x14ac:dyDescent="0.3">
      <c r="A1842" s="1" t="s">
        <v>1836</v>
      </c>
      <c r="B1842" s="2">
        <v>4121714</v>
      </c>
      <c r="C1842" s="3" t="s">
        <v>2919</v>
      </c>
      <c r="D1842" s="4">
        <v>4916.6669536199997</v>
      </c>
      <c r="E1842" s="3" t="s">
        <v>3102</v>
      </c>
      <c r="F1842" s="3" t="s">
        <v>3103</v>
      </c>
      <c r="G1842" s="3" t="s">
        <v>3292</v>
      </c>
      <c r="H1842" s="3" t="s">
        <v>3455</v>
      </c>
      <c r="I1842" s="3" t="s">
        <v>3456</v>
      </c>
      <c r="J1842" s="4">
        <v>0.96190600000000004</v>
      </c>
      <c r="K1842" s="4">
        <v>-4.7536060000000004</v>
      </c>
      <c r="L1842" s="4">
        <v>-4.9991009999999996</v>
      </c>
      <c r="M1842" s="4">
        <v>-3.7120289999999998</v>
      </c>
      <c r="N1842" s="4">
        <v>9.1851640000000003</v>
      </c>
      <c r="O1842" s="4">
        <v>5.9830120000000004</v>
      </c>
      <c r="P1842" s="4">
        <v>2.2481490000000002</v>
      </c>
      <c r="Q1842" s="4">
        <v>6.5807659999999997</v>
      </c>
      <c r="R1842" s="4">
        <v>8.3882300000000001</v>
      </c>
      <c r="S1842" s="3" t="s">
        <v>5578</v>
      </c>
      <c r="T1842" s="4">
        <v>158.49</v>
      </c>
      <c r="U1842" s="4">
        <v>4916.6669536199997</v>
      </c>
      <c r="V1842" s="10">
        <v>11746.666953</v>
      </c>
      <c r="W1842" s="4">
        <v>4.2652533282857004</v>
      </c>
      <c r="X1842" s="4">
        <v>191.8553</v>
      </c>
      <c r="Y1842" s="4">
        <v>147.25</v>
      </c>
      <c r="Z1842" s="4">
        <v>9.1851640000000003</v>
      </c>
      <c r="AA1842" s="10">
        <v>8.8516679605000004</v>
      </c>
      <c r="AB1842" s="10">
        <v>7.1536899118999999</v>
      </c>
      <c r="AC1842" s="4">
        <v>2.248596</v>
      </c>
      <c r="AD1842" s="4">
        <v>2.2419871789891999</v>
      </c>
      <c r="AE1842" s="4">
        <v>2.1644538666690001</v>
      </c>
      <c r="AF1842" s="4">
        <v>6.5807659999999997</v>
      </c>
      <c r="AG1842" s="4">
        <v>6.6750894889107002</v>
      </c>
      <c r="AH1842" s="4">
        <v>5.9233341765176002</v>
      </c>
      <c r="AI1842" s="4">
        <v>2.2481490000000002</v>
      </c>
      <c r="AJ1842" s="4" t="s">
        <v>2924</v>
      </c>
    </row>
    <row r="1843" spans="1:36" x14ac:dyDescent="0.3">
      <c r="A1843" s="1" t="s">
        <v>1837</v>
      </c>
      <c r="B1843" s="2">
        <v>4571228</v>
      </c>
      <c r="C1843" s="3" t="s">
        <v>2956</v>
      </c>
      <c r="D1843" s="4">
        <v>1809.0237427</v>
      </c>
      <c r="E1843" s="3" t="s">
        <v>3093</v>
      </c>
      <c r="F1843" s="3" t="s">
        <v>3093</v>
      </c>
      <c r="G1843" s="3" t="s">
        <v>3094</v>
      </c>
      <c r="H1843" s="3" t="s">
        <v>3145</v>
      </c>
      <c r="I1843" s="3" t="s">
        <v>3419</v>
      </c>
      <c r="J1843" s="4">
        <v>39.558233000000001</v>
      </c>
      <c r="K1843" s="4">
        <v>47.245762999999997</v>
      </c>
      <c r="L1843" s="4">
        <v>-6.5860219999999998</v>
      </c>
      <c r="M1843" s="4">
        <v>-0.85592000000000001</v>
      </c>
      <c r="N1843" s="4" t="s">
        <v>2924</v>
      </c>
      <c r="O1843" s="4" t="s">
        <v>2924</v>
      </c>
      <c r="P1843" s="4">
        <v>2.6990289999999999</v>
      </c>
      <c r="Q1843" s="4" t="s">
        <v>2924</v>
      </c>
      <c r="R1843" s="4" t="s">
        <v>2924</v>
      </c>
      <c r="S1843" s="3" t="s">
        <v>5579</v>
      </c>
      <c r="T1843" s="4">
        <v>6.95</v>
      </c>
      <c r="U1843" s="4">
        <v>1809.0237427</v>
      </c>
      <c r="V1843" s="10">
        <v>5609.3627420000003</v>
      </c>
      <c r="W1843" s="4">
        <v>0</v>
      </c>
      <c r="X1843" s="4">
        <v>8.52</v>
      </c>
      <c r="Y1843" s="5">
        <v>4.2549999999999999</v>
      </c>
      <c r="Z1843" s="4" t="s">
        <v>2924</v>
      </c>
      <c r="AA1843" s="10" t="s">
        <v>2924</v>
      </c>
      <c r="AB1843" s="10" t="s">
        <v>2924</v>
      </c>
      <c r="AC1843" s="4" t="s">
        <v>2934</v>
      </c>
      <c r="AD1843" s="4" t="s">
        <v>2934</v>
      </c>
      <c r="AE1843" s="4" t="s">
        <v>2934</v>
      </c>
      <c r="AF1843" s="4" t="s">
        <v>2924</v>
      </c>
      <c r="AG1843" s="4" t="s">
        <v>2924</v>
      </c>
      <c r="AH1843" s="4" t="s">
        <v>2924</v>
      </c>
      <c r="AI1843" s="4">
        <v>2.6990289999999999</v>
      </c>
      <c r="AJ1843" s="4">
        <v>2.6990289999999999</v>
      </c>
    </row>
    <row r="1844" spans="1:36" x14ac:dyDescent="0.3">
      <c r="A1844" s="1" t="s">
        <v>1838</v>
      </c>
      <c r="B1844" s="2">
        <v>4550347</v>
      </c>
      <c r="C1844" s="3" t="s">
        <v>2935</v>
      </c>
      <c r="D1844" s="4">
        <v>1647.1368393600001</v>
      </c>
      <c r="E1844" s="3" t="s">
        <v>3090</v>
      </c>
      <c r="F1844" s="3" t="s">
        <v>3090</v>
      </c>
      <c r="G1844" s="3" t="s">
        <v>3199</v>
      </c>
      <c r="H1844" s="3" t="s">
        <v>3200</v>
      </c>
      <c r="I1844" s="3" t="s">
        <v>3098</v>
      </c>
      <c r="J1844" s="4">
        <v>-41.976936000000002</v>
      </c>
      <c r="K1844" s="4">
        <v>-34.850166999999999</v>
      </c>
      <c r="L1844" s="4">
        <v>9.5149249999999999</v>
      </c>
      <c r="M1844" s="4">
        <v>-1.6750419999999999</v>
      </c>
      <c r="N1844" s="4" t="s">
        <v>2924</v>
      </c>
      <c r="O1844" s="4">
        <v>5.4503250000000003</v>
      </c>
      <c r="P1844" s="4">
        <v>0.48261100000000001</v>
      </c>
      <c r="Q1844" s="4">
        <v>20.318514</v>
      </c>
      <c r="R1844" s="4">
        <v>54.226629000000003</v>
      </c>
      <c r="S1844" s="3" t="s">
        <v>5580</v>
      </c>
      <c r="T1844" s="4">
        <v>17.61</v>
      </c>
      <c r="U1844" s="4">
        <v>1647.1368393600001</v>
      </c>
      <c r="V1844" s="10">
        <v>16722.136838999999</v>
      </c>
      <c r="W1844" s="4">
        <v>20.840431572969901</v>
      </c>
      <c r="X1844" s="4">
        <v>35.15</v>
      </c>
      <c r="Y1844" s="4">
        <v>15.55</v>
      </c>
      <c r="Z1844" s="4">
        <v>8.1077349999999999</v>
      </c>
      <c r="AA1844" s="10">
        <v>6.8050081149999997</v>
      </c>
      <c r="AB1844" s="10">
        <v>8.6977137013999997</v>
      </c>
      <c r="AC1844" s="4">
        <v>14.329166000000001</v>
      </c>
      <c r="AD1844" s="4">
        <v>12.2292346515841</v>
      </c>
      <c r="AE1844" s="4">
        <v>13.1673969627532</v>
      </c>
      <c r="AF1844" s="4">
        <v>20.318514</v>
      </c>
      <c r="AG1844" s="4">
        <v>8.2069525202087998</v>
      </c>
      <c r="AH1844" s="4">
        <v>8.4439880016971998</v>
      </c>
      <c r="AI1844" s="4">
        <v>0.48261100000000001</v>
      </c>
      <c r="AJ1844" s="4">
        <v>2.2719649999999998</v>
      </c>
    </row>
    <row r="1845" spans="1:36" x14ac:dyDescent="0.3">
      <c r="A1845" s="1" t="s">
        <v>1839</v>
      </c>
      <c r="B1845" s="2">
        <v>3010401</v>
      </c>
      <c r="C1845" s="3" t="s">
        <v>2935</v>
      </c>
      <c r="D1845" s="4">
        <v>147382.5133818</v>
      </c>
      <c r="E1845" s="3" t="s">
        <v>3090</v>
      </c>
      <c r="F1845" s="3" t="s">
        <v>3090</v>
      </c>
      <c r="G1845" s="3" t="s">
        <v>3091</v>
      </c>
      <c r="H1845" s="3" t="s">
        <v>3091</v>
      </c>
      <c r="I1845" s="3" t="s">
        <v>3092</v>
      </c>
      <c r="J1845" s="4">
        <v>19.949791000000001</v>
      </c>
      <c r="K1845" s="4">
        <v>-13.400193</v>
      </c>
      <c r="L1845" s="4">
        <v>-6.7767949999999999</v>
      </c>
      <c r="M1845" s="4">
        <v>-2.6487370000000001</v>
      </c>
      <c r="N1845" s="4">
        <v>21.235555999999999</v>
      </c>
      <c r="O1845" s="4" t="s">
        <v>2924</v>
      </c>
      <c r="P1845" s="4">
        <v>2.9446569999999999</v>
      </c>
      <c r="Q1845" s="4">
        <v>15.494355000000001</v>
      </c>
      <c r="R1845" s="4" t="s">
        <v>2924</v>
      </c>
      <c r="S1845" s="3" t="s">
        <v>5581</v>
      </c>
      <c r="T1845" s="4">
        <v>71.67</v>
      </c>
      <c r="U1845" s="4">
        <v>147382.5133818</v>
      </c>
      <c r="V1845" s="10">
        <v>237373.513381</v>
      </c>
      <c r="W1845" s="4">
        <v>2.8742849169806099</v>
      </c>
      <c r="X1845" s="4">
        <v>86.1</v>
      </c>
      <c r="Y1845" s="4">
        <v>53.95</v>
      </c>
      <c r="Z1845" s="4">
        <v>21.235555999999999</v>
      </c>
      <c r="AA1845" s="10">
        <v>21.219837157600001</v>
      </c>
      <c r="AB1845" s="10">
        <v>20.950198335500001</v>
      </c>
      <c r="AC1845" s="4">
        <v>9.0441789999999997</v>
      </c>
      <c r="AD1845" s="4">
        <v>7.9307865302350997</v>
      </c>
      <c r="AE1845" s="4">
        <v>8.7984281400250008</v>
      </c>
      <c r="AF1845" s="4">
        <v>15.494355000000001</v>
      </c>
      <c r="AG1845" s="4">
        <v>13.0723622483388</v>
      </c>
      <c r="AH1845" s="4">
        <v>15.185104407818301</v>
      </c>
      <c r="AI1845" s="4">
        <v>2.9446569999999999</v>
      </c>
      <c r="AJ1845" s="4">
        <v>3.2655940000000001</v>
      </c>
    </row>
    <row r="1846" spans="1:36" x14ac:dyDescent="0.3">
      <c r="A1846" s="1" t="s">
        <v>1840</v>
      </c>
      <c r="B1846" s="2">
        <v>5200556</v>
      </c>
      <c r="C1846" s="3" t="s">
        <v>2956</v>
      </c>
      <c r="D1846" s="4">
        <v>2008.2279983999999</v>
      </c>
      <c r="E1846" s="3" t="s">
        <v>2945</v>
      </c>
      <c r="F1846" s="3" t="s">
        <v>2946</v>
      </c>
      <c r="G1846" s="3" t="s">
        <v>2947</v>
      </c>
      <c r="H1846" s="3" t="s">
        <v>2989</v>
      </c>
      <c r="I1846" s="3" t="s">
        <v>2949</v>
      </c>
      <c r="J1846" s="4">
        <v>260.27713599999998</v>
      </c>
      <c r="K1846" s="4">
        <v>102.86085799999999</v>
      </c>
      <c r="L1846" s="4">
        <v>1.628665</v>
      </c>
      <c r="M1846" s="4">
        <v>-7.0875519999999996</v>
      </c>
      <c r="N1846" s="4" t="s">
        <v>2924</v>
      </c>
      <c r="O1846" s="4" t="s">
        <v>2924</v>
      </c>
      <c r="P1846" s="4">
        <v>30.350194999999999</v>
      </c>
      <c r="Q1846" s="4" t="s">
        <v>2924</v>
      </c>
      <c r="R1846" s="4" t="s">
        <v>2924</v>
      </c>
      <c r="S1846" s="3" t="s">
        <v>5582</v>
      </c>
      <c r="T1846" s="4">
        <v>15.6</v>
      </c>
      <c r="U1846" s="4">
        <v>2008.2279983999999</v>
      </c>
      <c r="V1846" s="10">
        <v>1992.3509979999999</v>
      </c>
      <c r="W1846" s="4">
        <v>0</v>
      </c>
      <c r="X1846" s="4">
        <v>18.5382</v>
      </c>
      <c r="Y1846" s="4">
        <v>3.55</v>
      </c>
      <c r="Z1846" s="4" t="s">
        <v>2924</v>
      </c>
      <c r="AA1846" s="10" t="s">
        <v>2924</v>
      </c>
      <c r="AB1846" s="10" t="s">
        <v>2924</v>
      </c>
      <c r="AC1846" s="4" t="s">
        <v>2924</v>
      </c>
      <c r="AD1846" s="4">
        <v>273.87773870728279</v>
      </c>
      <c r="AE1846" s="4" t="s">
        <v>2924</v>
      </c>
      <c r="AF1846" s="4" t="s">
        <v>2924</v>
      </c>
      <c r="AG1846" s="4" t="s">
        <v>2924</v>
      </c>
      <c r="AH1846" s="4" t="s">
        <v>2924</v>
      </c>
      <c r="AI1846" s="4">
        <v>30.350194999999999</v>
      </c>
      <c r="AJ1846" s="4">
        <v>53.424658000000001</v>
      </c>
    </row>
    <row r="1847" spans="1:36" x14ac:dyDescent="0.3">
      <c r="A1847" s="1" t="s">
        <v>1841</v>
      </c>
      <c r="B1847" s="2">
        <v>4646110</v>
      </c>
      <c r="C1847" s="3" t="s">
        <v>2919</v>
      </c>
      <c r="D1847" s="4">
        <v>5048.9335569000004</v>
      </c>
      <c r="E1847" s="3" t="s">
        <v>2936</v>
      </c>
      <c r="F1847" s="3" t="s">
        <v>2937</v>
      </c>
      <c r="G1847" s="3" t="s">
        <v>2993</v>
      </c>
      <c r="H1847" s="3" t="s">
        <v>2994</v>
      </c>
      <c r="I1847" s="3" t="s">
        <v>3183</v>
      </c>
      <c r="J1847" s="4">
        <v>-28.629442000000001</v>
      </c>
      <c r="K1847" s="4">
        <v>-4.1189309999999999</v>
      </c>
      <c r="L1847" s="4">
        <v>-6.4910880000000004</v>
      </c>
      <c r="M1847" s="4">
        <v>-0.90217099999999995</v>
      </c>
      <c r="N1847" s="4">
        <v>8.8250060000000001</v>
      </c>
      <c r="O1847" s="4">
        <v>9.9069900000000004</v>
      </c>
      <c r="P1847" s="4">
        <v>3.9875210000000001</v>
      </c>
      <c r="Q1847" s="4">
        <v>6.4141690000000002</v>
      </c>
      <c r="R1847" s="4">
        <v>16.201944999999998</v>
      </c>
      <c r="S1847" s="3" t="s">
        <v>5583</v>
      </c>
      <c r="T1847" s="4">
        <v>35.15</v>
      </c>
      <c r="U1847" s="4">
        <v>5048.9335569000004</v>
      </c>
      <c r="V1847" s="10">
        <v>4649.4965560000001</v>
      </c>
      <c r="W1847" s="4">
        <v>0</v>
      </c>
      <c r="X1847" s="4">
        <v>62.31</v>
      </c>
      <c r="Y1847" s="4">
        <v>30.93</v>
      </c>
      <c r="Z1847" s="4">
        <v>8.8250060000000001</v>
      </c>
      <c r="AA1847" s="10">
        <v>11.7929275984</v>
      </c>
      <c r="AB1847" s="10">
        <v>10.846489008400001</v>
      </c>
      <c r="AC1847" s="4">
        <v>1.6590929999999999</v>
      </c>
      <c r="AD1847" s="4">
        <v>1.5448190415676</v>
      </c>
      <c r="AE1847" s="4">
        <v>1.6299517919533999</v>
      </c>
      <c r="AF1847" s="4">
        <v>6.4141690000000002</v>
      </c>
      <c r="AG1847" s="4">
        <v>7.4028600679289998</v>
      </c>
      <c r="AH1847" s="4">
        <v>7.3548735125332998</v>
      </c>
      <c r="AI1847" s="4">
        <v>3.9875210000000001</v>
      </c>
      <c r="AJ1847" s="4">
        <v>5.9667289999999999</v>
      </c>
    </row>
    <row r="1848" spans="1:36" x14ac:dyDescent="0.3">
      <c r="A1848" s="1" t="s">
        <v>1842</v>
      </c>
      <c r="B1848" s="2">
        <v>4076774</v>
      </c>
      <c r="C1848" s="3" t="s">
        <v>2935</v>
      </c>
      <c r="D1848" s="4">
        <v>1606.83767016</v>
      </c>
      <c r="E1848" s="3" t="s">
        <v>2930</v>
      </c>
      <c r="F1848" s="3" t="s">
        <v>2931</v>
      </c>
      <c r="G1848" s="3" t="s">
        <v>2931</v>
      </c>
      <c r="H1848" s="3" t="s">
        <v>2932</v>
      </c>
      <c r="I1848" s="3" t="s">
        <v>2933</v>
      </c>
      <c r="J1848" s="4">
        <v>29.850563000000001</v>
      </c>
      <c r="K1848" s="4">
        <v>9.0862320000000008</v>
      </c>
      <c r="L1848" s="4">
        <v>-3.1695289999999998</v>
      </c>
      <c r="M1848" s="4">
        <v>-5.4748109999999999</v>
      </c>
      <c r="N1848" s="4">
        <v>13.487277353689599</v>
      </c>
      <c r="O1848" s="4">
        <v>12.781529000000001</v>
      </c>
      <c r="P1848" s="4">
        <v>1.3931819999999999</v>
      </c>
      <c r="Q1848" s="4" t="s">
        <v>2934</v>
      </c>
      <c r="R1848" s="4" t="s">
        <v>2934</v>
      </c>
      <c r="S1848" s="3" t="s">
        <v>5584</v>
      </c>
      <c r="T1848" s="4">
        <v>106.01</v>
      </c>
      <c r="U1848" s="4">
        <v>1606.83767016</v>
      </c>
      <c r="V1848" s="10" t="s">
        <v>2934</v>
      </c>
      <c r="W1848" s="4">
        <v>1.0565041033864699</v>
      </c>
      <c r="X1848" s="4">
        <v>116.17</v>
      </c>
      <c r="Y1848" s="4">
        <v>73</v>
      </c>
      <c r="Z1848" s="4">
        <v>13.483846</v>
      </c>
      <c r="AA1848" s="10">
        <v>13.418987341699999</v>
      </c>
      <c r="AB1848" s="10">
        <v>13.6399897066</v>
      </c>
      <c r="AC1848" s="4" t="s">
        <v>2934</v>
      </c>
      <c r="AD1848" s="4" t="s">
        <v>2934</v>
      </c>
      <c r="AE1848" s="4" t="s">
        <v>2934</v>
      </c>
      <c r="AF1848" s="4" t="s">
        <v>2934</v>
      </c>
      <c r="AG1848" s="4" t="s">
        <v>2934</v>
      </c>
      <c r="AH1848" s="4" t="s">
        <v>2934</v>
      </c>
      <c r="AI1848" s="4">
        <v>1.3931819999999999</v>
      </c>
      <c r="AJ1848" s="4">
        <v>2.107974</v>
      </c>
    </row>
    <row r="1849" spans="1:36" x14ac:dyDescent="0.3">
      <c r="A1849" s="1" t="s">
        <v>1843</v>
      </c>
      <c r="B1849" s="2">
        <v>4004236</v>
      </c>
      <c r="C1849" s="3" t="s">
        <v>2935</v>
      </c>
      <c r="D1849" s="4">
        <v>114524.86192784</v>
      </c>
      <c r="E1849" s="3" t="s">
        <v>2925</v>
      </c>
      <c r="F1849" s="3" t="s">
        <v>2996</v>
      </c>
      <c r="G1849" s="3" t="s">
        <v>3120</v>
      </c>
      <c r="H1849" s="3" t="s">
        <v>3247</v>
      </c>
      <c r="I1849" s="3" t="s">
        <v>3248</v>
      </c>
      <c r="J1849" s="4">
        <v>-28.785634999999999</v>
      </c>
      <c r="K1849" s="4">
        <v>-11.072584000000001</v>
      </c>
      <c r="L1849" s="4">
        <v>4.8800439999999998</v>
      </c>
      <c r="M1849" s="4">
        <v>-0.40129500000000001</v>
      </c>
      <c r="N1849" s="4">
        <v>25.646667000000001</v>
      </c>
      <c r="O1849" s="4">
        <v>19.234999999999999</v>
      </c>
      <c r="P1849" s="4">
        <v>8.2271169999999998</v>
      </c>
      <c r="Q1849" s="4">
        <v>14.130672000000001</v>
      </c>
      <c r="R1849" s="4">
        <v>17.314713000000001</v>
      </c>
      <c r="S1849" s="3" t="s">
        <v>5585</v>
      </c>
      <c r="T1849" s="4">
        <v>76.94</v>
      </c>
      <c r="U1849" s="4">
        <v>114524.86192784</v>
      </c>
      <c r="V1849" s="10">
        <v>116828.86192700001</v>
      </c>
      <c r="W1849" s="4">
        <v>2.0795425006498598</v>
      </c>
      <c r="X1849" s="4">
        <v>110.8</v>
      </c>
      <c r="Y1849" s="4">
        <v>70.750200000000007</v>
      </c>
      <c r="Z1849" s="4">
        <v>25.646667000000001</v>
      </c>
      <c r="AA1849" s="10">
        <v>40.131441685699997</v>
      </c>
      <c r="AB1849" s="10">
        <v>34.819206227000002</v>
      </c>
      <c r="AC1849" s="4">
        <v>2.336017</v>
      </c>
      <c r="AD1849" s="4">
        <v>2.5568169786513</v>
      </c>
      <c r="AE1849" s="4">
        <v>2.5347160131112001</v>
      </c>
      <c r="AF1849" s="4">
        <v>14.130672000000001</v>
      </c>
      <c r="AG1849" s="4">
        <v>29.5297273519976</v>
      </c>
      <c r="AH1849" s="4">
        <v>25.523657836913401</v>
      </c>
      <c r="AI1849" s="4">
        <v>8.2271169999999998</v>
      </c>
      <c r="AJ1849" s="4">
        <v>8.5327710000000003</v>
      </c>
    </row>
    <row r="1850" spans="1:36" x14ac:dyDescent="0.3">
      <c r="A1850" s="1" t="s">
        <v>1844</v>
      </c>
      <c r="B1850" s="2">
        <v>4057051</v>
      </c>
      <c r="C1850" s="3" t="s">
        <v>2935</v>
      </c>
      <c r="D1850" s="4">
        <v>16883.394368310001</v>
      </c>
      <c r="E1850" s="3" t="s">
        <v>3090</v>
      </c>
      <c r="F1850" s="3" t="s">
        <v>3090</v>
      </c>
      <c r="G1850" s="3" t="s">
        <v>3122</v>
      </c>
      <c r="H1850" s="3" t="s">
        <v>3122</v>
      </c>
      <c r="I1850" s="3" t="s">
        <v>3202</v>
      </c>
      <c r="J1850" s="4">
        <v>37.790475999999998</v>
      </c>
      <c r="K1850" s="4">
        <v>6.1326289999999997</v>
      </c>
      <c r="L1850" s="4">
        <v>-3.0294910000000002</v>
      </c>
      <c r="M1850" s="4">
        <v>-1.0396719999999999</v>
      </c>
      <c r="N1850" s="4">
        <v>36.17</v>
      </c>
      <c r="O1850" s="4" t="s">
        <v>2924</v>
      </c>
      <c r="P1850" s="4">
        <v>2.022818</v>
      </c>
      <c r="Q1850" s="4">
        <v>13.849031999999999</v>
      </c>
      <c r="R1850" s="4" t="s">
        <v>2924</v>
      </c>
      <c r="S1850" s="3" t="s">
        <v>5586</v>
      </c>
      <c r="T1850" s="4">
        <v>36.17</v>
      </c>
      <c r="U1850" s="4">
        <v>16883.394368310001</v>
      </c>
      <c r="V1850" s="10">
        <v>32355.494368</v>
      </c>
      <c r="W1850" s="4">
        <v>2.93060547414985</v>
      </c>
      <c r="X1850" s="4">
        <v>38.555</v>
      </c>
      <c r="Y1850" s="4">
        <v>24.795000000000002</v>
      </c>
      <c r="Z1850" s="4">
        <v>36.17</v>
      </c>
      <c r="AA1850" s="10">
        <v>19.710097542300002</v>
      </c>
      <c r="AB1850" s="10">
        <v>20.854714652999998</v>
      </c>
      <c r="AC1850" s="4">
        <v>6.1171600000000002</v>
      </c>
      <c r="AD1850" s="4">
        <v>5.0660064275529999</v>
      </c>
      <c r="AE1850" s="4">
        <v>5.5274583668988999</v>
      </c>
      <c r="AF1850" s="4">
        <v>13.849031999999999</v>
      </c>
      <c r="AG1850" s="4">
        <v>11.782932946612901</v>
      </c>
      <c r="AH1850" s="4">
        <v>12.7757758911624</v>
      </c>
      <c r="AI1850" s="4">
        <v>2.022818</v>
      </c>
      <c r="AJ1850" s="4">
        <v>2.4610460000000001</v>
      </c>
    </row>
    <row r="1851" spans="1:36" x14ac:dyDescent="0.3">
      <c r="A1851" s="1" t="s">
        <v>112</v>
      </c>
      <c r="B1851" s="2">
        <v>4970266</v>
      </c>
      <c r="C1851" s="3" t="s">
        <v>2919</v>
      </c>
      <c r="D1851" s="4">
        <v>2957.9195262899998</v>
      </c>
      <c r="E1851" s="3" t="s">
        <v>2945</v>
      </c>
      <c r="F1851" s="3" t="s">
        <v>2990</v>
      </c>
      <c r="G1851" s="3" t="s">
        <v>2990</v>
      </c>
      <c r="H1851" s="3" t="s">
        <v>3029</v>
      </c>
      <c r="I1851" s="3" t="s">
        <v>3030</v>
      </c>
      <c r="J1851" s="18">
        <v>13.198213000000001</v>
      </c>
      <c r="K1851" s="18">
        <v>30.386029000000001</v>
      </c>
      <c r="L1851" s="18">
        <v>20.077874000000001</v>
      </c>
      <c r="M1851" s="18">
        <v>-2.2059839999999999</v>
      </c>
      <c r="N1851" s="4" t="s">
        <v>2924</v>
      </c>
      <c r="O1851" s="4" t="s">
        <v>2924</v>
      </c>
      <c r="P1851" s="4">
        <v>5.332281</v>
      </c>
      <c r="Q1851" s="4" t="s">
        <v>2924</v>
      </c>
      <c r="R1851" s="4">
        <v>55.945034</v>
      </c>
      <c r="S1851" s="3" t="s">
        <v>3859</v>
      </c>
      <c r="T1851" s="4">
        <v>70.930000000000007</v>
      </c>
      <c r="U1851" s="4">
        <v>2957.9195262899998</v>
      </c>
      <c r="V1851" s="10">
        <v>2737.3625259999999</v>
      </c>
      <c r="W1851" s="4">
        <v>0</v>
      </c>
      <c r="X1851" s="18">
        <v>81.319999999999993</v>
      </c>
      <c r="Y1851" s="18">
        <v>39.69</v>
      </c>
      <c r="Z1851" s="4" t="s">
        <v>2924</v>
      </c>
      <c r="AA1851" s="10" t="s">
        <v>2924</v>
      </c>
      <c r="AB1851" s="10" t="s">
        <v>2924</v>
      </c>
      <c r="AC1851" s="4">
        <v>10.842499999999999</v>
      </c>
      <c r="AD1851" s="4">
        <v>8.5736208806576997</v>
      </c>
      <c r="AE1851" s="4">
        <v>9.8114913585005006</v>
      </c>
      <c r="AF1851" s="4" t="s">
        <v>2924</v>
      </c>
      <c r="AG1851" s="4" t="s">
        <v>2924</v>
      </c>
      <c r="AH1851" s="4" t="s">
        <v>2924</v>
      </c>
      <c r="AI1851" s="4">
        <v>5.332281</v>
      </c>
      <c r="AJ1851" s="4">
        <v>14.367025</v>
      </c>
    </row>
    <row r="1852" spans="1:36" x14ac:dyDescent="0.3">
      <c r="A1852" s="1" t="s">
        <v>1846</v>
      </c>
      <c r="B1852" s="2">
        <v>4333424</v>
      </c>
      <c r="C1852" s="3" t="s">
        <v>2940</v>
      </c>
      <c r="D1852" s="4">
        <v>2891.4833530800001</v>
      </c>
      <c r="E1852" s="3" t="s">
        <v>2930</v>
      </c>
      <c r="F1852" s="3" t="s">
        <v>2953</v>
      </c>
      <c r="G1852" s="3" t="s">
        <v>2953</v>
      </c>
      <c r="H1852" s="3" t="s">
        <v>3414</v>
      </c>
      <c r="I1852" s="3" t="s">
        <v>3125</v>
      </c>
      <c r="J1852" s="4">
        <v>21.881253999999998</v>
      </c>
      <c r="K1852" s="4">
        <v>-10.528893</v>
      </c>
      <c r="L1852" s="4">
        <v>-3.6392410000000002</v>
      </c>
      <c r="M1852" s="4">
        <v>-3.7661310000000001</v>
      </c>
      <c r="N1852" s="4">
        <v>8.3615560640732305</v>
      </c>
      <c r="O1852" s="4">
        <v>7.8255765765797198</v>
      </c>
      <c r="P1852" s="4">
        <v>1.320325</v>
      </c>
      <c r="Q1852" s="4">
        <v>6.248812</v>
      </c>
      <c r="R1852" s="4">
        <v>15.014519</v>
      </c>
      <c r="S1852" s="3" t="s">
        <v>5588</v>
      </c>
      <c r="T1852" s="4">
        <v>36.54</v>
      </c>
      <c r="U1852" s="4">
        <v>2891.4833530800001</v>
      </c>
      <c r="V1852" s="10">
        <v>3184.2323529999999</v>
      </c>
      <c r="W1852" s="4">
        <v>0</v>
      </c>
      <c r="X1852" s="4">
        <v>42.49</v>
      </c>
      <c r="Y1852" s="4">
        <v>28.67</v>
      </c>
      <c r="Z1852" s="5">
        <v>8.3615560000000002</v>
      </c>
      <c r="AA1852" s="10">
        <v>7.8307830782999996</v>
      </c>
      <c r="AB1852" s="10">
        <v>8.0205452390000005</v>
      </c>
      <c r="AC1852" s="4">
        <v>5.0078589999999998</v>
      </c>
      <c r="AD1852" s="4">
        <v>4.6110504405446999</v>
      </c>
      <c r="AE1852" s="4">
        <v>4.8733842871944999</v>
      </c>
      <c r="AF1852" s="4">
        <v>6.248812</v>
      </c>
      <c r="AG1852" s="4" t="s">
        <v>2934</v>
      </c>
      <c r="AH1852" s="4" t="s">
        <v>2934</v>
      </c>
      <c r="AI1852" s="4">
        <v>1.320325</v>
      </c>
      <c r="AJ1852" s="4">
        <v>1.3225229999999999</v>
      </c>
    </row>
    <row r="1853" spans="1:36" x14ac:dyDescent="0.3">
      <c r="A1853" s="1" t="s">
        <v>1847</v>
      </c>
      <c r="B1853" s="2">
        <v>103064</v>
      </c>
      <c r="C1853" s="3" t="s">
        <v>2935</v>
      </c>
      <c r="D1853" s="4">
        <v>7566.6818068499997</v>
      </c>
      <c r="E1853" s="3" t="s">
        <v>2976</v>
      </c>
      <c r="F1853" s="3" t="s">
        <v>2977</v>
      </c>
      <c r="G1853" s="3" t="s">
        <v>2978</v>
      </c>
      <c r="H1853" s="3" t="s">
        <v>2978</v>
      </c>
      <c r="I1853" s="3" t="s">
        <v>2979</v>
      </c>
      <c r="J1853" s="4">
        <v>-5.3927319999999996</v>
      </c>
      <c r="K1853" s="4">
        <v>-15.568111</v>
      </c>
      <c r="L1853" s="4">
        <v>-8.1284150000000004</v>
      </c>
      <c r="M1853" s="4">
        <v>-5.2372009999999998</v>
      </c>
      <c r="N1853" s="4">
        <v>18.6805555555556</v>
      </c>
      <c r="O1853" s="4">
        <v>11.512126</v>
      </c>
      <c r="P1853" s="4">
        <v>1.731908</v>
      </c>
      <c r="Q1853" s="4">
        <v>14.875838</v>
      </c>
      <c r="R1853" s="4">
        <v>18.913848000000002</v>
      </c>
      <c r="S1853" s="3" t="s">
        <v>5589</v>
      </c>
      <c r="T1853" s="4">
        <v>40.35</v>
      </c>
      <c r="U1853" s="4">
        <v>7566.6818068499997</v>
      </c>
      <c r="V1853" s="10">
        <v>11765.448806</v>
      </c>
      <c r="W1853" s="4">
        <v>5.74969021065675</v>
      </c>
      <c r="X1853" s="4">
        <v>49.57</v>
      </c>
      <c r="Y1853" s="4">
        <v>38.880000000000003</v>
      </c>
      <c r="Z1853" s="4">
        <v>18.680555999999999</v>
      </c>
      <c r="AA1853" s="10">
        <v>20.2875961586</v>
      </c>
      <c r="AB1853" s="10">
        <v>19.138279404599999</v>
      </c>
      <c r="AC1853" s="4">
        <v>13.570064</v>
      </c>
      <c r="AD1853" s="4">
        <v>13.1683008122847</v>
      </c>
      <c r="AE1853" s="4">
        <v>13.609532734027001</v>
      </c>
      <c r="AF1853" s="4">
        <v>14.875838</v>
      </c>
      <c r="AG1853" s="4">
        <v>14.3025477086953</v>
      </c>
      <c r="AH1853" s="4">
        <v>14.719866977514</v>
      </c>
      <c r="AI1853" s="4">
        <v>1.731908</v>
      </c>
      <c r="AJ1853" s="4">
        <v>1.745997</v>
      </c>
    </row>
    <row r="1854" spans="1:36" x14ac:dyDescent="0.3">
      <c r="A1854" s="1" t="s">
        <v>1848</v>
      </c>
      <c r="B1854" s="2">
        <v>4275091</v>
      </c>
      <c r="C1854" s="3" t="s">
        <v>2935</v>
      </c>
      <c r="D1854" s="4">
        <v>743.69078693999995</v>
      </c>
      <c r="E1854" s="3" t="s">
        <v>2930</v>
      </c>
      <c r="F1854" s="3" t="s">
        <v>2953</v>
      </c>
      <c r="G1854" s="3" t="s">
        <v>2954</v>
      </c>
      <c r="H1854" s="3" t="s">
        <v>2955</v>
      </c>
      <c r="I1854" s="3" t="s">
        <v>3097</v>
      </c>
      <c r="J1854" s="4">
        <v>-12.968515999999999</v>
      </c>
      <c r="K1854" s="4">
        <v>31.038374999999998</v>
      </c>
      <c r="L1854" s="4">
        <v>-0.769231</v>
      </c>
      <c r="M1854" s="4">
        <v>-2.2727270000000002</v>
      </c>
      <c r="N1854" s="4">
        <v>9.7870860000000004</v>
      </c>
      <c r="O1854" s="4" t="s">
        <v>2934</v>
      </c>
      <c r="P1854" s="4">
        <v>0.58430300000000002</v>
      </c>
      <c r="Q1854" s="4">
        <v>0.59878900000000002</v>
      </c>
      <c r="R1854" s="4" t="s">
        <v>2934</v>
      </c>
      <c r="S1854" s="3" t="s">
        <v>5590</v>
      </c>
      <c r="T1854" s="4">
        <v>11.61</v>
      </c>
      <c r="U1854" s="4">
        <v>743.69078693999995</v>
      </c>
      <c r="V1854" s="10">
        <v>79.920025999999993</v>
      </c>
      <c r="W1854" s="4">
        <v>9.0998363479758808</v>
      </c>
      <c r="X1854" s="4">
        <v>15.44</v>
      </c>
      <c r="Y1854" s="5">
        <v>7.14</v>
      </c>
      <c r="Z1854" s="4">
        <v>9.7870860000000004</v>
      </c>
      <c r="AA1854" s="10">
        <v>9.0300962624543999</v>
      </c>
      <c r="AB1854" s="10">
        <v>10.1285770820331</v>
      </c>
      <c r="AC1854" s="4">
        <v>0.203959</v>
      </c>
      <c r="AD1854" s="4">
        <v>0.2120360113344</v>
      </c>
      <c r="AE1854" s="4">
        <v>0.21950576638569999</v>
      </c>
      <c r="AF1854" s="4">
        <v>0.59878900000000002</v>
      </c>
      <c r="AG1854" s="4">
        <v>0.9080536962197</v>
      </c>
      <c r="AH1854" s="4">
        <v>1.0027525210039001</v>
      </c>
      <c r="AI1854" s="4">
        <v>0.58430300000000002</v>
      </c>
      <c r="AJ1854" s="4">
        <v>0.58430300000000002</v>
      </c>
    </row>
    <row r="1855" spans="1:36" x14ac:dyDescent="0.3">
      <c r="A1855" s="1" t="s">
        <v>1849</v>
      </c>
      <c r="B1855" s="2">
        <v>4977197</v>
      </c>
      <c r="C1855" s="3" t="s">
        <v>2935</v>
      </c>
      <c r="D1855" s="4">
        <v>4625.0812977599999</v>
      </c>
      <c r="E1855" s="3" t="s">
        <v>3093</v>
      </c>
      <c r="F1855" s="3" t="s">
        <v>3093</v>
      </c>
      <c r="G1855" s="3" t="s">
        <v>3172</v>
      </c>
      <c r="H1855" s="3" t="s">
        <v>3501</v>
      </c>
      <c r="I1855" s="3" t="s">
        <v>3502</v>
      </c>
      <c r="J1855" s="4">
        <v>-39.143279</v>
      </c>
      <c r="K1855" s="4">
        <v>-19.53125</v>
      </c>
      <c r="L1855" s="4">
        <v>-16.11402</v>
      </c>
      <c r="M1855" s="4">
        <v>-6.7270380000000003</v>
      </c>
      <c r="N1855" s="4">
        <v>8.4923439999999992</v>
      </c>
      <c r="O1855" s="4">
        <v>17.991266</v>
      </c>
      <c r="P1855" s="4">
        <v>0.98702900000000005</v>
      </c>
      <c r="Q1855" s="4">
        <v>6.5648770000000001</v>
      </c>
      <c r="R1855" s="4">
        <v>22.038474999999998</v>
      </c>
      <c r="S1855" s="3" t="s">
        <v>5591</v>
      </c>
      <c r="T1855" s="4">
        <v>28.84</v>
      </c>
      <c r="U1855" s="4">
        <v>4625.0812977599999</v>
      </c>
      <c r="V1855" s="10">
        <v>6342.5242969999999</v>
      </c>
      <c r="W1855" s="4">
        <v>6.9348127600554799</v>
      </c>
      <c r="X1855" s="4">
        <v>52.155000000000001</v>
      </c>
      <c r="Y1855" s="4">
        <v>28.4</v>
      </c>
      <c r="Z1855" s="4">
        <v>8.4923439999999992</v>
      </c>
      <c r="AA1855" s="10">
        <v>11.43808995</v>
      </c>
      <c r="AB1855" s="10">
        <v>10.6265774977</v>
      </c>
      <c r="AC1855" s="4">
        <v>2.397097</v>
      </c>
      <c r="AD1855" s="4">
        <v>1.7976116406789999</v>
      </c>
      <c r="AE1855" s="4">
        <v>2.1228900359625</v>
      </c>
      <c r="AF1855" s="4">
        <v>6.5648770000000001</v>
      </c>
      <c r="AG1855" s="4">
        <v>5.2997573000378004</v>
      </c>
      <c r="AH1855" s="4">
        <v>6.0800177084331004</v>
      </c>
      <c r="AI1855" s="4">
        <v>0.98702900000000005</v>
      </c>
      <c r="AJ1855" s="4">
        <v>0.98736699999999999</v>
      </c>
    </row>
    <row r="1856" spans="1:36" x14ac:dyDescent="0.3">
      <c r="A1856" s="1" t="s">
        <v>1850</v>
      </c>
      <c r="B1856" s="2">
        <v>4913192</v>
      </c>
      <c r="C1856" s="3" t="s">
        <v>2935</v>
      </c>
      <c r="D1856" s="4">
        <v>2705.0818655799999</v>
      </c>
      <c r="E1856" s="3" t="s">
        <v>3006</v>
      </c>
      <c r="F1856" s="3" t="s">
        <v>3007</v>
      </c>
      <c r="G1856" s="3" t="s">
        <v>3008</v>
      </c>
      <c r="H1856" s="3" t="s">
        <v>3009</v>
      </c>
      <c r="I1856" s="3" t="s">
        <v>3602</v>
      </c>
      <c r="J1856" s="4">
        <v>0.96038400000000002</v>
      </c>
      <c r="K1856" s="4">
        <v>-14.749112999999999</v>
      </c>
      <c r="L1856" s="4">
        <v>-1.637427</v>
      </c>
      <c r="M1856" s="4">
        <v>-5.2927929999999996</v>
      </c>
      <c r="N1856" s="4">
        <v>12.250863000000001</v>
      </c>
      <c r="O1856" s="4">
        <v>7.8833310000000001</v>
      </c>
      <c r="P1856" s="4">
        <v>0.90559100000000003</v>
      </c>
      <c r="Q1856" s="4">
        <v>8.1481600000000007</v>
      </c>
      <c r="R1856" s="4">
        <v>14.894401</v>
      </c>
      <c r="S1856" s="3" t="s">
        <v>5592</v>
      </c>
      <c r="T1856" s="4">
        <v>16.82</v>
      </c>
      <c r="U1856" s="4">
        <v>2705.0818655799999</v>
      </c>
      <c r="V1856" s="10">
        <v>4709.320095</v>
      </c>
      <c r="W1856" s="4">
        <v>3.56718192627824</v>
      </c>
      <c r="X1856" s="4">
        <v>20.05</v>
      </c>
      <c r="Y1856" s="4">
        <v>15.99</v>
      </c>
      <c r="Z1856" s="4">
        <v>12.250863000000001</v>
      </c>
      <c r="AA1856" s="10">
        <v>8.8067630214719994</v>
      </c>
      <c r="AB1856" s="10">
        <v>9.2663667247679999</v>
      </c>
      <c r="AC1856" s="4">
        <v>1.376622</v>
      </c>
      <c r="AD1856" s="4">
        <v>1.418797764732</v>
      </c>
      <c r="AE1856" s="4">
        <v>1.4586481969775</v>
      </c>
      <c r="AF1856" s="4">
        <v>8.1481600000000007</v>
      </c>
      <c r="AG1856" s="4">
        <v>7.9452889760421996</v>
      </c>
      <c r="AH1856" s="4">
        <v>8.1022365627248991</v>
      </c>
      <c r="AI1856" s="4">
        <v>0.90559100000000003</v>
      </c>
      <c r="AJ1856" s="4" t="s">
        <v>2924</v>
      </c>
    </row>
    <row r="1857" spans="1:36" x14ac:dyDescent="0.3">
      <c r="A1857" s="1" t="s">
        <v>1851</v>
      </c>
      <c r="B1857" s="2">
        <v>4298336</v>
      </c>
      <c r="C1857" s="3" t="s">
        <v>2919</v>
      </c>
      <c r="D1857" s="4">
        <v>11957.971132979999</v>
      </c>
      <c r="E1857" s="3" t="s">
        <v>2936</v>
      </c>
      <c r="F1857" s="3" t="s">
        <v>2937</v>
      </c>
      <c r="G1857" s="3" t="s">
        <v>3044</v>
      </c>
      <c r="H1857" s="3" t="s">
        <v>3066</v>
      </c>
      <c r="I1857" s="3" t="s">
        <v>3401</v>
      </c>
      <c r="J1857" s="4">
        <v>-19.754362</v>
      </c>
      <c r="K1857" s="4">
        <v>-17.939588000000001</v>
      </c>
      <c r="L1857" s="4">
        <v>-16.958347</v>
      </c>
      <c r="M1857" s="4">
        <v>-7.3876179999999998</v>
      </c>
      <c r="N1857" s="4">
        <v>25.860665999999998</v>
      </c>
      <c r="O1857" s="4">
        <v>24.384374000000001</v>
      </c>
      <c r="P1857" s="4">
        <v>4.0904569999999998</v>
      </c>
      <c r="Q1857" s="4">
        <v>17.480609000000001</v>
      </c>
      <c r="R1857" s="4">
        <v>33.131480000000003</v>
      </c>
      <c r="S1857" s="3" t="s">
        <v>5593</v>
      </c>
      <c r="T1857" s="4">
        <v>209.73</v>
      </c>
      <c r="U1857" s="4">
        <v>11957.971132979999</v>
      </c>
      <c r="V1857" s="10">
        <v>14162.370132</v>
      </c>
      <c r="W1857" s="4">
        <v>1.4876269489343401</v>
      </c>
      <c r="X1857" s="4">
        <v>279.38</v>
      </c>
      <c r="Y1857" s="4">
        <v>207.15</v>
      </c>
      <c r="Z1857" s="4">
        <v>25.860665999999998</v>
      </c>
      <c r="AA1857" s="10">
        <v>20.9357761899</v>
      </c>
      <c r="AB1857" s="10">
        <v>20.9357761899</v>
      </c>
      <c r="AC1857" s="4">
        <v>5.2649759999999999</v>
      </c>
      <c r="AD1857" s="4">
        <v>5.0351115482708</v>
      </c>
      <c r="AE1857" s="4">
        <v>5.0351115482708</v>
      </c>
      <c r="AF1857" s="4">
        <v>17.480609000000001</v>
      </c>
      <c r="AG1857" s="4">
        <v>15.9921372187528</v>
      </c>
      <c r="AH1857" s="4">
        <v>15.9921372187528</v>
      </c>
      <c r="AI1857" s="4">
        <v>4.0904569999999998</v>
      </c>
      <c r="AJ1857" s="4" t="s">
        <v>2924</v>
      </c>
    </row>
    <row r="1858" spans="1:36" x14ac:dyDescent="0.3">
      <c r="A1858" s="1" t="s">
        <v>1852</v>
      </c>
      <c r="B1858" s="2">
        <v>4053619</v>
      </c>
      <c r="C1858" s="3" t="s">
        <v>2935</v>
      </c>
      <c r="D1858" s="4">
        <v>4045.1671400800001</v>
      </c>
      <c r="E1858" s="3" t="s">
        <v>2925</v>
      </c>
      <c r="F1858" s="3" t="s">
        <v>2926</v>
      </c>
      <c r="G1858" s="3" t="s">
        <v>3081</v>
      </c>
      <c r="H1858" s="3" t="s">
        <v>3081</v>
      </c>
      <c r="I1858" s="3" t="s">
        <v>3396</v>
      </c>
      <c r="J1858" s="4">
        <v>33.170467000000002</v>
      </c>
      <c r="K1858" s="4">
        <v>6.5595140000000001</v>
      </c>
      <c r="L1858" s="4">
        <v>10.247191000000001</v>
      </c>
      <c r="M1858" s="4">
        <v>5.8239859999999997</v>
      </c>
      <c r="N1858" s="4">
        <v>15.77492</v>
      </c>
      <c r="O1858" s="4">
        <v>10.849182000000001</v>
      </c>
      <c r="P1858" s="4">
        <v>4.0985800000000001</v>
      </c>
      <c r="Q1858" s="4">
        <v>5.2639990000000001</v>
      </c>
      <c r="R1858" s="4">
        <v>16.858177999999999</v>
      </c>
      <c r="S1858" s="3" t="s">
        <v>5594</v>
      </c>
      <c r="T1858" s="4">
        <v>24.53</v>
      </c>
      <c r="U1858" s="4">
        <v>4045.1671400800001</v>
      </c>
      <c r="V1858" s="10">
        <v>7959.1671399999996</v>
      </c>
      <c r="W1858" s="4">
        <v>3.09824704443538</v>
      </c>
      <c r="X1858" s="4">
        <v>24.99</v>
      </c>
      <c r="Y1858" s="4">
        <v>16.63</v>
      </c>
      <c r="Z1858" s="4">
        <v>15.77492</v>
      </c>
      <c r="AA1858" s="10">
        <v>12.5627368636</v>
      </c>
      <c r="AB1858" s="10">
        <v>12.5566276778</v>
      </c>
      <c r="AC1858" s="4">
        <v>0.52667900000000001</v>
      </c>
      <c r="AD1858" s="4">
        <v>0.5258422477711</v>
      </c>
      <c r="AE1858" s="4">
        <v>0.53531240214410003</v>
      </c>
      <c r="AF1858" s="4">
        <v>5.2639990000000001</v>
      </c>
      <c r="AG1858" s="4">
        <v>6.8958271461500997</v>
      </c>
      <c r="AH1858" s="4">
        <v>7.0411694610501998</v>
      </c>
      <c r="AI1858" s="4">
        <v>4.0985800000000001</v>
      </c>
      <c r="AJ1858" s="4">
        <v>5.4815639999999997</v>
      </c>
    </row>
    <row r="1859" spans="1:36" x14ac:dyDescent="0.3">
      <c r="A1859" s="1" t="s">
        <v>1853</v>
      </c>
      <c r="B1859" s="2">
        <v>4021829</v>
      </c>
      <c r="C1859" s="3" t="s">
        <v>2935</v>
      </c>
      <c r="D1859" s="4">
        <v>52974.016857299997</v>
      </c>
      <c r="E1859" s="3" t="s">
        <v>2936</v>
      </c>
      <c r="F1859" s="3" t="s">
        <v>3056</v>
      </c>
      <c r="G1859" s="3" t="s">
        <v>3166</v>
      </c>
      <c r="H1859" s="3" t="s">
        <v>3381</v>
      </c>
      <c r="I1859" s="3" t="s">
        <v>3382</v>
      </c>
      <c r="J1859" s="4">
        <v>1.2814000000000001E-2</v>
      </c>
      <c r="K1859" s="4">
        <v>-5.5313480000000004</v>
      </c>
      <c r="L1859" s="4">
        <v>-9.5701540000000005</v>
      </c>
      <c r="M1859" s="4">
        <v>-4.90212</v>
      </c>
      <c r="N1859" s="4">
        <v>21.961171</v>
      </c>
      <c r="O1859" s="4" t="s">
        <v>2924</v>
      </c>
      <c r="P1859" s="4">
        <v>3.8428710000000001</v>
      </c>
      <c r="Q1859" s="4">
        <v>11.112672</v>
      </c>
      <c r="R1859" s="4">
        <v>126.814307</v>
      </c>
      <c r="S1859" s="3" t="s">
        <v>5595</v>
      </c>
      <c r="T1859" s="4">
        <v>234.15</v>
      </c>
      <c r="U1859" s="4">
        <v>52974.016857299997</v>
      </c>
      <c r="V1859" s="10">
        <v>69732.016856999995</v>
      </c>
      <c r="W1859" s="4">
        <v>2.3062139654067901</v>
      </c>
      <c r="X1859" s="5">
        <v>277.60000000000002</v>
      </c>
      <c r="Y1859" s="4">
        <v>206.71</v>
      </c>
      <c r="Z1859" s="4">
        <v>21.961171</v>
      </c>
      <c r="AA1859" s="10">
        <v>17.929613917899999</v>
      </c>
      <c r="AB1859" s="10">
        <v>19.7847547121</v>
      </c>
      <c r="AC1859" s="4">
        <v>5.7288870000000003</v>
      </c>
      <c r="AD1859" s="4">
        <v>5.5882234315790003</v>
      </c>
      <c r="AE1859" s="4">
        <v>5.7341241551123998</v>
      </c>
      <c r="AF1859" s="4">
        <v>11.112672</v>
      </c>
      <c r="AG1859" s="4">
        <v>11.764462807194301</v>
      </c>
      <c r="AH1859" s="4">
        <v>12.5793299237979</v>
      </c>
      <c r="AI1859" s="4">
        <v>3.8428710000000001</v>
      </c>
      <c r="AJ1859" s="4">
        <v>3.8428710000000001</v>
      </c>
    </row>
    <row r="1860" spans="1:36" x14ac:dyDescent="0.3">
      <c r="A1860" s="1" t="s">
        <v>1854</v>
      </c>
      <c r="B1860" s="2">
        <v>101687</v>
      </c>
      <c r="C1860" s="3" t="s">
        <v>2940</v>
      </c>
      <c r="D1860" s="4">
        <v>753.17366331999995</v>
      </c>
      <c r="E1860" s="3" t="s">
        <v>2930</v>
      </c>
      <c r="F1860" s="3" t="s">
        <v>2931</v>
      </c>
      <c r="G1860" s="3" t="s">
        <v>2931</v>
      </c>
      <c r="H1860" s="3" t="s">
        <v>2932</v>
      </c>
      <c r="I1860" s="3" t="s">
        <v>2933</v>
      </c>
      <c r="J1860" s="4">
        <v>61.926606</v>
      </c>
      <c r="K1860" s="4">
        <v>31.358236999999999</v>
      </c>
      <c r="L1860" s="4">
        <v>-5.7506680000000001</v>
      </c>
      <c r="M1860" s="4">
        <v>-6.8223349999999998</v>
      </c>
      <c r="N1860" s="4">
        <v>11.9194805194805</v>
      </c>
      <c r="O1860" s="4">
        <v>83.893967000000004</v>
      </c>
      <c r="P1860" s="4">
        <v>1.9199630000000001</v>
      </c>
      <c r="Q1860" s="4" t="s">
        <v>2934</v>
      </c>
      <c r="R1860" s="4" t="s">
        <v>2934</v>
      </c>
      <c r="S1860" s="3" t="s">
        <v>5596</v>
      </c>
      <c r="T1860" s="5">
        <v>91.78</v>
      </c>
      <c r="U1860" s="4">
        <v>753.17366331999995</v>
      </c>
      <c r="V1860" s="10" t="s">
        <v>2934</v>
      </c>
      <c r="W1860" s="4">
        <v>4.3582479843103102E-2</v>
      </c>
      <c r="X1860" s="4">
        <v>105.44</v>
      </c>
      <c r="Y1860" s="4">
        <v>49.07</v>
      </c>
      <c r="Z1860" s="4">
        <v>11.931877</v>
      </c>
      <c r="AA1860" s="10">
        <v>8.7785748444999996</v>
      </c>
      <c r="AB1860" s="10">
        <v>9.0290211510000002</v>
      </c>
      <c r="AC1860" s="4" t="s">
        <v>2934</v>
      </c>
      <c r="AD1860" s="4" t="s">
        <v>2934</v>
      </c>
      <c r="AE1860" s="4" t="s">
        <v>2934</v>
      </c>
      <c r="AF1860" s="4" t="s">
        <v>2934</v>
      </c>
      <c r="AG1860" s="4" t="s">
        <v>2934</v>
      </c>
      <c r="AH1860" s="4" t="s">
        <v>2934</v>
      </c>
      <c r="AI1860" s="4">
        <v>1.9199630000000001</v>
      </c>
      <c r="AJ1860" s="4">
        <v>1.9199630000000001</v>
      </c>
    </row>
    <row r="1861" spans="1:36" x14ac:dyDescent="0.3">
      <c r="A1861" s="1" t="s">
        <v>1855</v>
      </c>
      <c r="B1861" s="2">
        <v>4162569</v>
      </c>
      <c r="C1861" s="3" t="s">
        <v>2935</v>
      </c>
      <c r="D1861" s="4">
        <v>3532.35326244</v>
      </c>
      <c r="E1861" s="3" t="s">
        <v>3093</v>
      </c>
      <c r="F1861" s="3" t="s">
        <v>3093</v>
      </c>
      <c r="G1861" s="3" t="s">
        <v>3094</v>
      </c>
      <c r="H1861" s="3" t="s">
        <v>3147</v>
      </c>
      <c r="I1861" s="3" t="s">
        <v>3148</v>
      </c>
      <c r="J1861" s="4">
        <v>-5.9740950000000002</v>
      </c>
      <c r="K1861" s="4">
        <v>-4.1498249999999999</v>
      </c>
      <c r="L1861" s="4">
        <v>-14.433486</v>
      </c>
      <c r="M1861" s="4">
        <v>-12.62589</v>
      </c>
      <c r="N1861" s="4">
        <v>4.2907120000000001</v>
      </c>
      <c r="O1861" s="4">
        <v>31.422260999999999</v>
      </c>
      <c r="P1861" s="4">
        <v>1.526872</v>
      </c>
      <c r="Q1861" s="4">
        <v>2.903759</v>
      </c>
      <c r="R1861" s="4" t="s">
        <v>2924</v>
      </c>
      <c r="S1861" s="3" t="s">
        <v>5597</v>
      </c>
      <c r="T1861" s="4">
        <v>35.57</v>
      </c>
      <c r="U1861" s="4">
        <v>3532.35326244</v>
      </c>
      <c r="V1861" s="10">
        <v>5451.096262</v>
      </c>
      <c r="W1861" s="4">
        <v>4.7230812482428997</v>
      </c>
      <c r="X1861" s="4">
        <v>44.31</v>
      </c>
      <c r="Y1861" s="4">
        <v>31.13</v>
      </c>
      <c r="Z1861" s="4">
        <v>4.2907120000000001</v>
      </c>
      <c r="AA1861" s="10">
        <v>7.3447727600999997</v>
      </c>
      <c r="AB1861" s="10">
        <v>6.5885621671000001</v>
      </c>
      <c r="AC1861" s="4">
        <v>2.7250960000000002</v>
      </c>
      <c r="AD1861" s="4">
        <v>2.3583114070343001</v>
      </c>
      <c r="AE1861" s="4">
        <v>2.4207224239833001</v>
      </c>
      <c r="AF1861" s="4">
        <v>2.903759</v>
      </c>
      <c r="AG1861" s="4">
        <v>3.2854194094402001</v>
      </c>
      <c r="AH1861" s="4">
        <v>3.3585590667010998</v>
      </c>
      <c r="AI1861" s="4">
        <v>1.526872</v>
      </c>
      <c r="AJ1861" s="4">
        <v>1.526872</v>
      </c>
    </row>
    <row r="1862" spans="1:36" x14ac:dyDescent="0.3">
      <c r="A1862" s="1" t="s">
        <v>1856</v>
      </c>
      <c r="B1862" s="2">
        <v>100386</v>
      </c>
      <c r="C1862" s="3" t="s">
        <v>2919</v>
      </c>
      <c r="D1862" s="4">
        <v>20313.430137840001</v>
      </c>
      <c r="E1862" s="3" t="s">
        <v>2930</v>
      </c>
      <c r="F1862" s="3" t="s">
        <v>2953</v>
      </c>
      <c r="G1862" s="3" t="s">
        <v>2954</v>
      </c>
      <c r="H1862" s="3" t="s">
        <v>2955</v>
      </c>
      <c r="I1862" s="3" t="s">
        <v>3603</v>
      </c>
      <c r="J1862" s="4">
        <v>22.232824000000001</v>
      </c>
      <c r="K1862" s="4">
        <v>11.512513999999999</v>
      </c>
      <c r="L1862" s="4">
        <v>-5.0055620000000003</v>
      </c>
      <c r="M1862" s="4">
        <v>-2.3814060000000001</v>
      </c>
      <c r="N1862" s="4">
        <v>12.81</v>
      </c>
      <c r="O1862" s="4">
        <v>4.9880750000000003</v>
      </c>
      <c r="P1862" s="4">
        <v>1.7121660000000001</v>
      </c>
      <c r="Q1862" s="4" t="s">
        <v>2934</v>
      </c>
      <c r="R1862" s="4" t="s">
        <v>2934</v>
      </c>
      <c r="S1862" s="3" t="s">
        <v>5598</v>
      </c>
      <c r="T1862" s="4">
        <v>102.48</v>
      </c>
      <c r="U1862" s="4">
        <v>20313.430137840001</v>
      </c>
      <c r="V1862" s="10" t="s">
        <v>2934</v>
      </c>
      <c r="W1862" s="4">
        <v>2.9274004683840702</v>
      </c>
      <c r="X1862" s="4">
        <v>111.87</v>
      </c>
      <c r="Y1862" s="4">
        <v>76.665000000000006</v>
      </c>
      <c r="Z1862" s="4">
        <v>12.81</v>
      </c>
      <c r="AA1862" s="10">
        <v>13.212655681899999</v>
      </c>
      <c r="AB1862" s="10">
        <v>13.687944778</v>
      </c>
      <c r="AC1862" s="4" t="s">
        <v>2934</v>
      </c>
      <c r="AD1862" s="4" t="s">
        <v>2934</v>
      </c>
      <c r="AE1862" s="4" t="s">
        <v>2934</v>
      </c>
      <c r="AF1862" s="4" t="s">
        <v>2934</v>
      </c>
      <c r="AG1862" s="4" t="s">
        <v>2934</v>
      </c>
      <c r="AH1862" s="4" t="s">
        <v>2934</v>
      </c>
      <c r="AI1862" s="4">
        <v>1.7121660000000001</v>
      </c>
      <c r="AJ1862" s="4">
        <v>2.2488969999999999</v>
      </c>
    </row>
    <row r="1863" spans="1:36" x14ac:dyDescent="0.3">
      <c r="A1863" s="1" t="s">
        <v>1857</v>
      </c>
      <c r="B1863" s="2">
        <v>4087277</v>
      </c>
      <c r="C1863" s="3" t="s">
        <v>2919</v>
      </c>
      <c r="D1863" s="4">
        <v>514.848972</v>
      </c>
      <c r="E1863" s="3" t="s">
        <v>2930</v>
      </c>
      <c r="F1863" s="3" t="s">
        <v>2931</v>
      </c>
      <c r="G1863" s="3" t="s">
        <v>2931</v>
      </c>
      <c r="H1863" s="3" t="s">
        <v>2932</v>
      </c>
      <c r="I1863" s="3" t="s">
        <v>3216</v>
      </c>
      <c r="J1863" s="4">
        <v>-2.7552669999999999</v>
      </c>
      <c r="K1863" s="4">
        <v>0</v>
      </c>
      <c r="L1863" s="4">
        <v>-8.0459770000000006</v>
      </c>
      <c r="M1863" s="4">
        <v>-6.9767440000000001</v>
      </c>
      <c r="N1863" s="4">
        <v>18.75</v>
      </c>
      <c r="O1863" s="4">
        <v>13.651877000000001</v>
      </c>
      <c r="P1863" s="4">
        <v>0.73597100000000004</v>
      </c>
      <c r="Q1863" s="4" t="s">
        <v>2934</v>
      </c>
      <c r="R1863" s="4" t="s">
        <v>2934</v>
      </c>
      <c r="S1863" s="3" t="s">
        <v>5599</v>
      </c>
      <c r="T1863" s="4">
        <v>12</v>
      </c>
      <c r="U1863" s="4">
        <v>514.848972</v>
      </c>
      <c r="V1863" s="10" t="s">
        <v>2934</v>
      </c>
      <c r="W1863" s="4">
        <v>4.3333333333333304</v>
      </c>
      <c r="X1863" s="4">
        <v>14.39</v>
      </c>
      <c r="Y1863" s="4">
        <v>6.98</v>
      </c>
      <c r="Z1863" s="4">
        <v>18.75</v>
      </c>
      <c r="AA1863" s="10">
        <v>14.457831325300001</v>
      </c>
      <c r="AB1863" s="10">
        <v>18.274018913599999</v>
      </c>
      <c r="AC1863" s="4" t="s">
        <v>2934</v>
      </c>
      <c r="AD1863" s="4" t="s">
        <v>2934</v>
      </c>
      <c r="AE1863" s="4" t="s">
        <v>2934</v>
      </c>
      <c r="AF1863" s="4" t="s">
        <v>2934</v>
      </c>
      <c r="AG1863" s="4" t="s">
        <v>2934</v>
      </c>
      <c r="AH1863" s="4" t="s">
        <v>2934</v>
      </c>
      <c r="AI1863" s="4">
        <v>0.73597100000000004</v>
      </c>
      <c r="AJ1863" s="4">
        <v>0.78181</v>
      </c>
    </row>
    <row r="1864" spans="1:36" x14ac:dyDescent="0.3">
      <c r="A1864" s="1" t="s">
        <v>1858</v>
      </c>
      <c r="B1864" s="2">
        <v>4069910</v>
      </c>
      <c r="C1864" s="3" t="s">
        <v>2935</v>
      </c>
      <c r="D1864" s="4">
        <v>68409.790882679998</v>
      </c>
      <c r="E1864" s="3" t="s">
        <v>2936</v>
      </c>
      <c r="F1864" s="3" t="s">
        <v>2937</v>
      </c>
      <c r="G1864" s="3" t="s">
        <v>2951</v>
      </c>
      <c r="H1864" s="3" t="s">
        <v>2951</v>
      </c>
      <c r="I1864" s="3" t="s">
        <v>3547</v>
      </c>
      <c r="J1864" s="4">
        <v>1.384061</v>
      </c>
      <c r="K1864" s="4">
        <v>-10.58595</v>
      </c>
      <c r="L1864" s="4">
        <v>-4.5611610000000002</v>
      </c>
      <c r="M1864" s="4">
        <v>-2.1791670000000001</v>
      </c>
      <c r="N1864" s="4">
        <v>31.302667</v>
      </c>
      <c r="O1864" s="4">
        <v>28.005486999999999</v>
      </c>
      <c r="P1864" s="4">
        <v>4.6423379999999996</v>
      </c>
      <c r="Q1864" s="4">
        <v>16.646695000000001</v>
      </c>
      <c r="R1864" s="4">
        <v>27.900561</v>
      </c>
      <c r="S1864" s="3" t="s">
        <v>5600</v>
      </c>
      <c r="T1864" s="4">
        <v>469.54</v>
      </c>
      <c r="U1864" s="4">
        <v>68409.790882679998</v>
      </c>
      <c r="V1864" s="10">
        <v>82829.790882000001</v>
      </c>
      <c r="W1864" s="4">
        <v>1.754909059931</v>
      </c>
      <c r="X1864" s="4">
        <v>555.56569999999999</v>
      </c>
      <c r="Y1864" s="5">
        <v>418.6</v>
      </c>
      <c r="Z1864" s="4">
        <v>31.302667</v>
      </c>
      <c r="AA1864" s="10">
        <v>17.592686262299999</v>
      </c>
      <c r="AB1864" s="10">
        <v>18.072861877699999</v>
      </c>
      <c r="AC1864" s="4">
        <v>2.0209779999999999</v>
      </c>
      <c r="AD1864" s="4">
        <v>1.9632252142919999</v>
      </c>
      <c r="AE1864" s="4">
        <v>2.0048543074880998</v>
      </c>
      <c r="AF1864" s="4">
        <v>16.646695000000001</v>
      </c>
      <c r="AG1864" s="4">
        <v>14.222674916377001</v>
      </c>
      <c r="AH1864" s="4">
        <v>14.403580196528599</v>
      </c>
      <c r="AI1864" s="4">
        <v>4.6423379999999996</v>
      </c>
      <c r="AJ1864" s="4" t="s">
        <v>2924</v>
      </c>
    </row>
    <row r="1865" spans="1:36" x14ac:dyDescent="0.3">
      <c r="A1865" s="1" t="s">
        <v>1859</v>
      </c>
      <c r="B1865" s="2">
        <v>1137118</v>
      </c>
      <c r="C1865" s="3" t="s">
        <v>2919</v>
      </c>
      <c r="D1865" s="4">
        <v>1700.7860884500001</v>
      </c>
      <c r="E1865" s="3" t="s">
        <v>2930</v>
      </c>
      <c r="F1865" s="3" t="s">
        <v>2931</v>
      </c>
      <c r="G1865" s="3" t="s">
        <v>2931</v>
      </c>
      <c r="H1865" s="3" t="s">
        <v>2932</v>
      </c>
      <c r="I1865" s="3" t="s">
        <v>3216</v>
      </c>
      <c r="J1865" s="4">
        <v>4.4600939999999998</v>
      </c>
      <c r="K1865" s="4">
        <v>-0.59568100000000002</v>
      </c>
      <c r="L1865" s="4">
        <v>-7.6763490000000001</v>
      </c>
      <c r="M1865" s="4">
        <v>-6.8388</v>
      </c>
      <c r="N1865" s="4">
        <v>17.565789473684202</v>
      </c>
      <c r="O1865" s="4">
        <v>7.0374280000000002</v>
      </c>
      <c r="P1865" s="4">
        <v>1.06877</v>
      </c>
      <c r="Q1865" s="4" t="s">
        <v>2934</v>
      </c>
      <c r="R1865" s="4" t="s">
        <v>2934</v>
      </c>
      <c r="S1865" s="3" t="s">
        <v>5601</v>
      </c>
      <c r="T1865" s="4">
        <v>13.35</v>
      </c>
      <c r="U1865" s="4">
        <v>1700.7860884500001</v>
      </c>
      <c r="V1865" s="10" t="s">
        <v>2934</v>
      </c>
      <c r="W1865" s="4">
        <v>5.9925093632958797</v>
      </c>
      <c r="X1865" s="4">
        <v>15.42</v>
      </c>
      <c r="Y1865" s="4">
        <v>10.45</v>
      </c>
      <c r="Z1865" s="4">
        <v>17.588933000000001</v>
      </c>
      <c r="AA1865" s="10">
        <v>13.261150293</v>
      </c>
      <c r="AB1865" s="10">
        <v>12.9822138807</v>
      </c>
      <c r="AC1865" s="4" t="s">
        <v>2934</v>
      </c>
      <c r="AD1865" s="4" t="s">
        <v>2934</v>
      </c>
      <c r="AE1865" s="4" t="s">
        <v>2934</v>
      </c>
      <c r="AF1865" s="4" t="s">
        <v>2934</v>
      </c>
      <c r="AG1865" s="4" t="s">
        <v>2934</v>
      </c>
      <c r="AH1865" s="4" t="s">
        <v>2934</v>
      </c>
      <c r="AI1865" s="4">
        <v>1.06877</v>
      </c>
      <c r="AJ1865" s="4">
        <v>1.4091199999999999</v>
      </c>
    </row>
    <row r="1866" spans="1:36" x14ac:dyDescent="0.3">
      <c r="A1866" s="1" t="s">
        <v>1860</v>
      </c>
      <c r="B1866" s="2">
        <v>4057132</v>
      </c>
      <c r="C1866" s="3" t="s">
        <v>2935</v>
      </c>
      <c r="D1866" s="4">
        <v>1588.0251393599999</v>
      </c>
      <c r="E1866" s="3" t="s">
        <v>3090</v>
      </c>
      <c r="F1866" s="3" t="s">
        <v>3090</v>
      </c>
      <c r="G1866" s="3" t="s">
        <v>3201</v>
      </c>
      <c r="H1866" s="3" t="s">
        <v>3201</v>
      </c>
      <c r="I1866" s="3" t="s">
        <v>3202</v>
      </c>
      <c r="J1866" s="4">
        <v>1.0469869999999999</v>
      </c>
      <c r="K1866" s="4">
        <v>0.227964</v>
      </c>
      <c r="L1866" s="4">
        <v>-6.0541309999999999</v>
      </c>
      <c r="M1866" s="4">
        <v>-5.3575699999999999</v>
      </c>
      <c r="N1866" s="4">
        <v>19.218067000000001</v>
      </c>
      <c r="O1866" s="4" t="s">
        <v>2924</v>
      </c>
      <c r="P1866" s="4">
        <v>1.1698789999999999</v>
      </c>
      <c r="Q1866" s="4">
        <v>9.7715309999999995</v>
      </c>
      <c r="R1866" s="4" t="s">
        <v>2924</v>
      </c>
      <c r="S1866" s="3" t="s">
        <v>5602</v>
      </c>
      <c r="T1866" s="4">
        <v>39.57</v>
      </c>
      <c r="U1866" s="4">
        <v>1588.0251393599999</v>
      </c>
      <c r="V1866" s="10">
        <v>3366.9861390000001</v>
      </c>
      <c r="W1866" s="4">
        <v>4.9532474096537804</v>
      </c>
      <c r="X1866" s="4">
        <v>44.25</v>
      </c>
      <c r="Y1866" s="4">
        <v>34.82</v>
      </c>
      <c r="Z1866" s="4">
        <v>19.218067000000001</v>
      </c>
      <c r="AA1866" s="10">
        <v>14.5131120484</v>
      </c>
      <c r="AB1866" s="10">
        <v>17.0037041175</v>
      </c>
      <c r="AC1866" s="4">
        <v>2.9591240000000001</v>
      </c>
      <c r="AD1866" s="4">
        <v>2.6875972893070998</v>
      </c>
      <c r="AE1866" s="4">
        <v>2.8269971692129001</v>
      </c>
      <c r="AF1866" s="4">
        <v>9.7715309999999995</v>
      </c>
      <c r="AG1866" s="4">
        <v>9.2869566652874997</v>
      </c>
      <c r="AH1866" s="4">
        <v>10.158276492106699</v>
      </c>
      <c r="AI1866" s="4">
        <v>1.1698789999999999</v>
      </c>
      <c r="AJ1866" s="4">
        <v>1.350374</v>
      </c>
    </row>
    <row r="1867" spans="1:36" x14ac:dyDescent="0.3">
      <c r="A1867" s="1" t="s">
        <v>1861</v>
      </c>
      <c r="B1867" s="2">
        <v>4990518</v>
      </c>
      <c r="C1867" s="3" t="s">
        <v>2919</v>
      </c>
      <c r="D1867" s="4">
        <v>488.69489097000002</v>
      </c>
      <c r="E1867" s="3" t="s">
        <v>2936</v>
      </c>
      <c r="F1867" s="3" t="s">
        <v>2937</v>
      </c>
      <c r="G1867" s="3" t="s">
        <v>3035</v>
      </c>
      <c r="H1867" s="3" t="s">
        <v>3035</v>
      </c>
      <c r="I1867" s="3" t="s">
        <v>3604</v>
      </c>
      <c r="J1867" s="4">
        <v>64.178607</v>
      </c>
      <c r="K1867" s="4">
        <v>13.056448</v>
      </c>
      <c r="L1867" s="4">
        <v>-8.9951980000000002</v>
      </c>
      <c r="M1867" s="4">
        <v>-6.7562449999999998</v>
      </c>
      <c r="N1867" s="4">
        <v>16.758503000000001</v>
      </c>
      <c r="O1867" s="4">
        <v>77.468553</v>
      </c>
      <c r="P1867" s="4">
        <v>1.348644</v>
      </c>
      <c r="Q1867" s="4">
        <v>8.6991809999999994</v>
      </c>
      <c r="R1867" s="4">
        <v>89.437807000000006</v>
      </c>
      <c r="S1867" s="3" t="s">
        <v>5603</v>
      </c>
      <c r="T1867" s="4">
        <v>49.27</v>
      </c>
      <c r="U1867" s="4">
        <v>488.69489097000002</v>
      </c>
      <c r="V1867" s="10">
        <v>648.09988999999996</v>
      </c>
      <c r="W1867" s="4">
        <v>0</v>
      </c>
      <c r="X1867" s="4">
        <v>57.76</v>
      </c>
      <c r="Y1867" s="4">
        <v>27.89</v>
      </c>
      <c r="Z1867" s="4">
        <v>16.758503000000001</v>
      </c>
      <c r="AA1867" s="10">
        <v>14.0904281179</v>
      </c>
      <c r="AB1867" s="10">
        <v>14.870236287899999</v>
      </c>
      <c r="AC1867" s="4">
        <v>1.3415859999999999</v>
      </c>
      <c r="AD1867" s="4">
        <v>1.3048561960042999</v>
      </c>
      <c r="AE1867" s="4">
        <v>1.3136361188417001</v>
      </c>
      <c r="AF1867" s="4">
        <v>8.6991809999999994</v>
      </c>
      <c r="AG1867" s="4">
        <v>8.9599104423549996</v>
      </c>
      <c r="AH1867" s="4">
        <v>9.3245074455074999</v>
      </c>
      <c r="AI1867" s="4">
        <v>1.348644</v>
      </c>
      <c r="AJ1867" s="5">
        <v>1.7528189999999999</v>
      </c>
    </row>
    <row r="1868" spans="1:36" x14ac:dyDescent="0.3">
      <c r="A1868" s="1" t="s">
        <v>1862</v>
      </c>
      <c r="B1868" s="2">
        <v>4057053</v>
      </c>
      <c r="C1868" s="3" t="s">
        <v>2919</v>
      </c>
      <c r="D1868" s="4">
        <v>3225.1278142000001</v>
      </c>
      <c r="E1868" s="3" t="s">
        <v>3090</v>
      </c>
      <c r="F1868" s="3" t="s">
        <v>3090</v>
      </c>
      <c r="G1868" s="3" t="s">
        <v>3122</v>
      </c>
      <c r="H1868" s="3" t="s">
        <v>3122</v>
      </c>
      <c r="I1868" s="3" t="s">
        <v>3092</v>
      </c>
      <c r="J1868" s="4">
        <v>2.774521</v>
      </c>
      <c r="K1868" s="4">
        <v>-6.8531959999999996</v>
      </c>
      <c r="L1868" s="4">
        <v>-5.3446100000000003</v>
      </c>
      <c r="M1868" s="4">
        <v>3.27901</v>
      </c>
      <c r="N1868" s="4">
        <v>14.223905</v>
      </c>
      <c r="O1868" s="4" t="s">
        <v>2924</v>
      </c>
      <c r="P1868" s="4">
        <v>1.1449720000000001</v>
      </c>
      <c r="Q1868" s="4">
        <v>11.136044999999999</v>
      </c>
      <c r="R1868" s="4" t="s">
        <v>2924</v>
      </c>
      <c r="S1868" s="3" t="s">
        <v>5604</v>
      </c>
      <c r="T1868" s="4">
        <v>52.6</v>
      </c>
      <c r="U1868" s="4">
        <v>3225.1278142000001</v>
      </c>
      <c r="V1868" s="10">
        <v>6196.7858139999998</v>
      </c>
      <c r="W1868" s="4">
        <v>4.9429657794676798</v>
      </c>
      <c r="X1868" s="4">
        <v>57.49</v>
      </c>
      <c r="Y1868" s="4">
        <v>46.15</v>
      </c>
      <c r="Z1868" s="4">
        <v>14.223905</v>
      </c>
      <c r="AA1868" s="10">
        <v>14.123080227599999</v>
      </c>
      <c r="AB1868" s="10">
        <v>15.449504206</v>
      </c>
      <c r="AC1868" s="4">
        <v>4.1410159999999996</v>
      </c>
      <c r="AD1868" s="4">
        <v>3.8896168146219998</v>
      </c>
      <c r="AE1868" s="4">
        <v>3.9952378973682001</v>
      </c>
      <c r="AF1868" s="4">
        <v>11.136044999999999</v>
      </c>
      <c r="AG1868" s="4">
        <v>9.8738358588941004</v>
      </c>
      <c r="AH1868" s="4">
        <v>10.872539836594299</v>
      </c>
      <c r="AI1868" s="4">
        <v>1.1449720000000001</v>
      </c>
      <c r="AJ1868" s="4">
        <v>1.3114920000000001</v>
      </c>
    </row>
    <row r="1869" spans="1:36" x14ac:dyDescent="0.3">
      <c r="A1869" s="1" t="s">
        <v>1863</v>
      </c>
      <c r="B1869" s="2">
        <v>4232236</v>
      </c>
      <c r="C1869" s="3" t="s">
        <v>2935</v>
      </c>
      <c r="D1869" s="4">
        <v>11832.54976098</v>
      </c>
      <c r="E1869" s="3" t="s">
        <v>2925</v>
      </c>
      <c r="F1869" s="3" t="s">
        <v>2980</v>
      </c>
      <c r="G1869" s="3" t="s">
        <v>2981</v>
      </c>
      <c r="H1869" s="3" t="s">
        <v>3059</v>
      </c>
      <c r="I1869" s="3" t="s">
        <v>3605</v>
      </c>
      <c r="J1869" s="4">
        <v>28.448687</v>
      </c>
      <c r="K1869" s="4">
        <v>28.817616000000001</v>
      </c>
      <c r="L1869" s="4">
        <v>3.3410139999999999</v>
      </c>
      <c r="M1869" s="4">
        <v>0.41044799999999998</v>
      </c>
      <c r="N1869" s="4">
        <v>26.91</v>
      </c>
      <c r="O1869" s="4">
        <v>39.457478000000002</v>
      </c>
      <c r="P1869" s="4">
        <v>10.422153</v>
      </c>
      <c r="Q1869" s="4">
        <v>10.434067000000001</v>
      </c>
      <c r="R1869" s="4">
        <v>42.146101000000002</v>
      </c>
      <c r="S1869" s="3" t="s">
        <v>5605</v>
      </c>
      <c r="T1869" s="4">
        <v>26.91</v>
      </c>
      <c r="U1869" s="4">
        <v>11832.54976098</v>
      </c>
      <c r="V1869" s="10">
        <v>25585.659759999999</v>
      </c>
      <c r="W1869" s="4">
        <v>0</v>
      </c>
      <c r="X1869" s="4">
        <v>28.64</v>
      </c>
      <c r="Y1869" s="4">
        <v>14.69</v>
      </c>
      <c r="Z1869" s="4">
        <v>26.91</v>
      </c>
      <c r="AA1869" s="10">
        <v>13.513784964499999</v>
      </c>
      <c r="AB1869" s="10">
        <v>16.201181223199999</v>
      </c>
      <c r="AC1869" s="4">
        <v>2.7344629999999999</v>
      </c>
      <c r="AD1869" s="4">
        <v>2.5603895878801</v>
      </c>
      <c r="AE1869" s="4">
        <v>2.6997845770968998</v>
      </c>
      <c r="AF1869" s="4">
        <v>10.434067000000001</v>
      </c>
      <c r="AG1869" s="4">
        <v>9.6508630557288004</v>
      </c>
      <c r="AH1869" s="4">
        <v>10.5061182876864</v>
      </c>
      <c r="AI1869" s="4">
        <v>10.422153</v>
      </c>
      <c r="AJ1869" s="4">
        <v>23.709250999999998</v>
      </c>
    </row>
    <row r="1870" spans="1:36" x14ac:dyDescent="0.3">
      <c r="A1870" s="1" t="s">
        <v>1864</v>
      </c>
      <c r="B1870" s="2">
        <v>4135913</v>
      </c>
      <c r="C1870" s="3" t="s">
        <v>2935</v>
      </c>
      <c r="D1870" s="4">
        <v>5474.4141312000002</v>
      </c>
      <c r="E1870" s="3" t="s">
        <v>3093</v>
      </c>
      <c r="F1870" s="3" t="s">
        <v>3093</v>
      </c>
      <c r="G1870" s="3" t="s">
        <v>3172</v>
      </c>
      <c r="H1870" s="3" t="s">
        <v>3173</v>
      </c>
      <c r="I1870" s="3" t="s">
        <v>3174</v>
      </c>
      <c r="J1870" s="4">
        <v>-31.198043999999999</v>
      </c>
      <c r="K1870" s="4">
        <v>-16.745562</v>
      </c>
      <c r="L1870" s="4">
        <v>-13.468635000000001</v>
      </c>
      <c r="M1870" s="5">
        <v>-6.0120240000000003</v>
      </c>
      <c r="N1870" s="4">
        <v>5.2169080000000001</v>
      </c>
      <c r="O1870" s="4">
        <v>7.0953099999999996</v>
      </c>
      <c r="P1870" s="4">
        <v>0.84692699999999999</v>
      </c>
      <c r="Q1870" s="4">
        <v>5.2864380000000004</v>
      </c>
      <c r="R1870" s="4">
        <v>9.8508890000000005</v>
      </c>
      <c r="S1870" s="3" t="s">
        <v>5606</v>
      </c>
      <c r="T1870" s="4">
        <v>14.07</v>
      </c>
      <c r="U1870" s="4">
        <v>5474.4141312000002</v>
      </c>
      <c r="V1870" s="10">
        <v>6942.4141310000005</v>
      </c>
      <c r="W1870" s="4">
        <v>2.1321961620469101</v>
      </c>
      <c r="X1870" s="4">
        <v>21.23</v>
      </c>
      <c r="Y1870" s="4">
        <v>13.97</v>
      </c>
      <c r="Z1870" s="4">
        <v>5.2169080000000001</v>
      </c>
      <c r="AA1870" s="10">
        <v>10.233471525200001</v>
      </c>
      <c r="AB1870" s="10">
        <v>9.6172248803000002</v>
      </c>
      <c r="AC1870" s="4">
        <v>0.779609</v>
      </c>
      <c r="AD1870" s="4">
        <v>0.7795508335918</v>
      </c>
      <c r="AE1870" s="4">
        <v>0.78652739000829996</v>
      </c>
      <c r="AF1870" s="4">
        <v>5.2864380000000004</v>
      </c>
      <c r="AG1870" s="4">
        <v>6.0223162266496999</v>
      </c>
      <c r="AH1870" s="4">
        <v>6.2968360522155002</v>
      </c>
      <c r="AI1870" s="4">
        <v>0.84692699999999999</v>
      </c>
      <c r="AJ1870" s="4">
        <v>1.255914</v>
      </c>
    </row>
    <row r="1871" spans="1:36" x14ac:dyDescent="0.3">
      <c r="A1871" s="1" t="s">
        <v>1865</v>
      </c>
      <c r="B1871" s="2">
        <v>4963774</v>
      </c>
      <c r="C1871" s="3" t="s">
        <v>2919</v>
      </c>
      <c r="D1871" s="4">
        <v>5621.3389543200001</v>
      </c>
      <c r="E1871" s="3" t="s">
        <v>2945</v>
      </c>
      <c r="F1871" s="3" t="s">
        <v>2990</v>
      </c>
      <c r="G1871" s="3" t="s">
        <v>2990</v>
      </c>
      <c r="H1871" s="3" t="s">
        <v>2991</v>
      </c>
      <c r="I1871" s="3" t="s">
        <v>3233</v>
      </c>
      <c r="J1871" s="4">
        <v>43.079993999999999</v>
      </c>
      <c r="K1871" s="4">
        <v>-3.4233250000000002</v>
      </c>
      <c r="L1871" s="4">
        <v>11.109197</v>
      </c>
      <c r="M1871" s="4">
        <v>2.7611110000000001</v>
      </c>
      <c r="N1871" s="4">
        <v>36.228003999999999</v>
      </c>
      <c r="O1871" s="4">
        <v>31.315534</v>
      </c>
      <c r="P1871" s="4">
        <v>6.2068630000000002</v>
      </c>
      <c r="Q1871" s="4">
        <v>26.675535</v>
      </c>
      <c r="R1871" s="4">
        <v>39.519666999999998</v>
      </c>
      <c r="S1871" s="3" t="s">
        <v>5607</v>
      </c>
      <c r="T1871" s="4">
        <v>193.53</v>
      </c>
      <c r="U1871" s="4">
        <v>5621.3389543200001</v>
      </c>
      <c r="V1871" s="10">
        <v>5060.4489540000004</v>
      </c>
      <c r="W1871" s="4">
        <v>0</v>
      </c>
      <c r="X1871" s="4">
        <v>247.21</v>
      </c>
      <c r="Y1871" s="4">
        <v>128.74</v>
      </c>
      <c r="Z1871" s="4">
        <v>36.228003999999999</v>
      </c>
      <c r="AA1871" s="10">
        <v>25.874378309000001</v>
      </c>
      <c r="AB1871" s="10">
        <v>29.523486984200002</v>
      </c>
      <c r="AC1871" s="4">
        <v>8.2707479999999993</v>
      </c>
      <c r="AD1871" s="4">
        <v>6.5435971203485996</v>
      </c>
      <c r="AE1871" s="4">
        <v>7.6176774500578999</v>
      </c>
      <c r="AF1871" s="4">
        <v>26.675535</v>
      </c>
      <c r="AG1871" s="4">
        <v>20.1063194356426</v>
      </c>
      <c r="AH1871" s="4">
        <v>22.3266661528165</v>
      </c>
      <c r="AI1871" s="4">
        <v>6.2068630000000002</v>
      </c>
      <c r="AJ1871" s="4">
        <v>6.853288</v>
      </c>
    </row>
    <row r="1872" spans="1:36" x14ac:dyDescent="0.3">
      <c r="A1872" s="1" t="s">
        <v>1866</v>
      </c>
      <c r="B1872" s="2">
        <v>4051430</v>
      </c>
      <c r="C1872" s="3" t="s">
        <v>2919</v>
      </c>
      <c r="D1872" s="4">
        <v>5513.9238480000004</v>
      </c>
      <c r="E1872" s="3" t="s">
        <v>2945</v>
      </c>
      <c r="F1872" s="3" t="s">
        <v>3021</v>
      </c>
      <c r="G1872" s="3" t="s">
        <v>3027</v>
      </c>
      <c r="H1872" s="3" t="s">
        <v>3028</v>
      </c>
      <c r="I1872" s="3" t="s">
        <v>3181</v>
      </c>
      <c r="J1872" s="4">
        <v>-9.0154700000000005</v>
      </c>
      <c r="K1872" s="4">
        <v>-12.049504000000001</v>
      </c>
      <c r="L1872" s="4">
        <v>-6.9358560000000002</v>
      </c>
      <c r="M1872" s="4">
        <v>-7.6413960000000003</v>
      </c>
      <c r="N1872" s="4">
        <v>92.469880000000003</v>
      </c>
      <c r="O1872" s="4">
        <v>48.028785999999997</v>
      </c>
      <c r="P1872" s="4">
        <v>7.4280179999999998</v>
      </c>
      <c r="Q1872" s="4">
        <v>33.453701000000002</v>
      </c>
      <c r="R1872" s="4">
        <v>51.870508999999998</v>
      </c>
      <c r="S1872" s="3" t="s">
        <v>5608</v>
      </c>
      <c r="T1872" s="4">
        <v>153.5</v>
      </c>
      <c r="U1872" s="4">
        <v>5513.9238480000004</v>
      </c>
      <c r="V1872" s="10">
        <v>5935.5228479999996</v>
      </c>
      <c r="W1872" s="4">
        <v>0</v>
      </c>
      <c r="X1872" s="5">
        <v>187.12</v>
      </c>
      <c r="Y1872" s="4">
        <v>146.86000000000001</v>
      </c>
      <c r="Z1872" s="4">
        <v>92.469880000000003</v>
      </c>
      <c r="AA1872" s="10">
        <v>44.622093023200001</v>
      </c>
      <c r="AB1872" s="10">
        <v>50.604451213600001</v>
      </c>
      <c r="AC1872" s="4">
        <v>6.4324000000000003</v>
      </c>
      <c r="AD1872" s="4">
        <v>5.8684407023315996</v>
      </c>
      <c r="AE1872" s="4">
        <v>6.2363388907333999</v>
      </c>
      <c r="AF1872" s="4">
        <v>33.453701000000002</v>
      </c>
      <c r="AG1872" s="4">
        <v>26.086942286350901</v>
      </c>
      <c r="AH1872" s="4">
        <v>28.192614774564198</v>
      </c>
      <c r="AI1872" s="4">
        <v>7.4280179999999998</v>
      </c>
      <c r="AJ1872" s="4" t="s">
        <v>2924</v>
      </c>
    </row>
    <row r="1873" spans="1:36" x14ac:dyDescent="0.3">
      <c r="A1873" s="1" t="s">
        <v>1867</v>
      </c>
      <c r="B1873" s="2">
        <v>4167942</v>
      </c>
      <c r="C1873" s="3" t="s">
        <v>2919</v>
      </c>
      <c r="D1873" s="4">
        <v>1393.6094478</v>
      </c>
      <c r="E1873" s="3" t="s">
        <v>2920</v>
      </c>
      <c r="F1873" s="3" t="s">
        <v>2921</v>
      </c>
      <c r="G1873" s="3" t="s">
        <v>2941</v>
      </c>
      <c r="H1873" s="3" t="s">
        <v>2941</v>
      </c>
      <c r="I1873" s="3" t="s">
        <v>3048</v>
      </c>
      <c r="J1873" s="4">
        <v>71.936758999999995</v>
      </c>
      <c r="K1873" s="4">
        <v>-32.610379999999999</v>
      </c>
      <c r="L1873" s="4">
        <v>7.9404469999999998</v>
      </c>
      <c r="M1873" s="4">
        <v>-4.5005490000000004</v>
      </c>
      <c r="N1873" s="4" t="s">
        <v>2924</v>
      </c>
      <c r="O1873" s="4" t="s">
        <v>2924</v>
      </c>
      <c r="P1873" s="4" t="s">
        <v>2924</v>
      </c>
      <c r="Q1873" s="4" t="s">
        <v>2924</v>
      </c>
      <c r="R1873" s="4" t="s">
        <v>2924</v>
      </c>
      <c r="S1873" s="3" t="s">
        <v>5609</v>
      </c>
      <c r="T1873" s="4">
        <v>8.6999999999999993</v>
      </c>
      <c r="U1873" s="4">
        <v>1393.6094478</v>
      </c>
      <c r="V1873" s="10">
        <v>746.30344700000001</v>
      </c>
      <c r="W1873" s="4">
        <v>0</v>
      </c>
      <c r="X1873" s="4">
        <v>23.8599</v>
      </c>
      <c r="Y1873" s="5">
        <v>3.5324</v>
      </c>
      <c r="Z1873" s="4" t="s">
        <v>2924</v>
      </c>
      <c r="AA1873" s="10" t="s">
        <v>2924</v>
      </c>
      <c r="AB1873" s="10" t="s">
        <v>2924</v>
      </c>
      <c r="AC1873" s="4">
        <v>0.84309699999999999</v>
      </c>
      <c r="AD1873" s="4">
        <v>1.8196975239255999</v>
      </c>
      <c r="AE1873" s="4">
        <v>1.0909551668176001</v>
      </c>
      <c r="AF1873" s="4" t="s">
        <v>2924</v>
      </c>
      <c r="AG1873" s="4">
        <v>14.827908187796799</v>
      </c>
      <c r="AH1873" s="4" t="s">
        <v>2924</v>
      </c>
      <c r="AI1873" s="4" t="s">
        <v>2924</v>
      </c>
      <c r="AJ1873" s="4" t="s">
        <v>2924</v>
      </c>
    </row>
    <row r="1874" spans="1:36" x14ac:dyDescent="0.3">
      <c r="A1874" s="1" t="s">
        <v>1868</v>
      </c>
      <c r="B1874" s="2">
        <v>4810386</v>
      </c>
      <c r="C1874" s="3" t="s">
        <v>2919</v>
      </c>
      <c r="D1874" s="4">
        <v>3332.6041672000001</v>
      </c>
      <c r="E1874" s="3" t="s">
        <v>2920</v>
      </c>
      <c r="F1874" s="3" t="s">
        <v>2960</v>
      </c>
      <c r="G1874" s="3" t="s">
        <v>2961</v>
      </c>
      <c r="H1874" s="3" t="s">
        <v>2962</v>
      </c>
      <c r="I1874" s="3" t="s">
        <v>3263</v>
      </c>
      <c r="J1874" s="4">
        <v>131.578947</v>
      </c>
      <c r="K1874" s="4">
        <v>76.504298000000006</v>
      </c>
      <c r="L1874" s="4">
        <v>82.680902000000003</v>
      </c>
      <c r="M1874" s="4">
        <v>-7.8120320000000003</v>
      </c>
      <c r="N1874" s="4" t="s">
        <v>2924</v>
      </c>
      <c r="O1874" s="4" t="s">
        <v>2924</v>
      </c>
      <c r="P1874" s="4">
        <v>9.2298469999999995</v>
      </c>
      <c r="Q1874" s="4" t="s">
        <v>2924</v>
      </c>
      <c r="R1874" s="4" t="s">
        <v>2924</v>
      </c>
      <c r="S1874" s="3" t="s">
        <v>5610</v>
      </c>
      <c r="T1874" s="4">
        <v>30.8</v>
      </c>
      <c r="U1874" s="4">
        <v>3332.6041672000001</v>
      </c>
      <c r="V1874" s="10">
        <v>3048.332167</v>
      </c>
      <c r="W1874" s="4">
        <v>0</v>
      </c>
      <c r="X1874" s="4">
        <v>34.130000000000003</v>
      </c>
      <c r="Y1874" s="5">
        <v>11.7</v>
      </c>
      <c r="Z1874" s="4" t="s">
        <v>2924</v>
      </c>
      <c r="AA1874" s="10" t="s">
        <v>2924</v>
      </c>
      <c r="AB1874" s="10" t="s">
        <v>2924</v>
      </c>
      <c r="AC1874" s="4">
        <v>5.2763229999999997</v>
      </c>
      <c r="AD1874" s="4">
        <v>4.8725976411397003</v>
      </c>
      <c r="AE1874" s="4">
        <v>5.1064998223725002</v>
      </c>
      <c r="AF1874" s="4" t="s">
        <v>2924</v>
      </c>
      <c r="AG1874" s="4" t="s">
        <v>2924</v>
      </c>
      <c r="AH1874" s="4" t="s">
        <v>2924</v>
      </c>
      <c r="AI1874" s="4">
        <v>9.2298469999999995</v>
      </c>
      <c r="AJ1874" s="4">
        <v>9.2298469999999995</v>
      </c>
    </row>
    <row r="1875" spans="1:36" x14ac:dyDescent="0.3">
      <c r="A1875" s="1" t="s">
        <v>1869</v>
      </c>
      <c r="B1875" s="2">
        <v>4057436</v>
      </c>
      <c r="C1875" s="3" t="s">
        <v>2935</v>
      </c>
      <c r="D1875" s="4">
        <v>18322.128437849999</v>
      </c>
      <c r="E1875" s="3" t="s">
        <v>3090</v>
      </c>
      <c r="F1875" s="3" t="s">
        <v>3090</v>
      </c>
      <c r="G1875" s="3" t="s">
        <v>3091</v>
      </c>
      <c r="H1875" s="3" t="s">
        <v>3091</v>
      </c>
      <c r="I1875" s="3" t="s">
        <v>3098</v>
      </c>
      <c r="J1875" s="4">
        <v>80.900000000000006</v>
      </c>
      <c r="K1875" s="4">
        <v>3.8580779999999999</v>
      </c>
      <c r="L1875" s="4">
        <v>-4.3059669999999999</v>
      </c>
      <c r="M1875" s="4">
        <v>-4.769425</v>
      </c>
      <c r="N1875" s="4">
        <v>22.612500000000001</v>
      </c>
      <c r="O1875" s="4">
        <v>18.09</v>
      </c>
      <c r="P1875" s="4">
        <v>9.9123289999999997</v>
      </c>
      <c r="Q1875" s="4">
        <v>11.669962999999999</v>
      </c>
      <c r="R1875" s="4">
        <v>12.949996000000001</v>
      </c>
      <c r="S1875" s="3" t="s">
        <v>5611</v>
      </c>
      <c r="T1875" s="4">
        <v>90.45</v>
      </c>
      <c r="U1875" s="4">
        <v>18322.128437849999</v>
      </c>
      <c r="V1875" s="10">
        <v>28778.128436999999</v>
      </c>
      <c r="W1875" s="4">
        <v>1.80210060807076</v>
      </c>
      <c r="X1875" s="4">
        <v>103.14</v>
      </c>
      <c r="Y1875" s="4">
        <v>49.749899999999997</v>
      </c>
      <c r="Z1875" s="4">
        <v>22.612500000000001</v>
      </c>
      <c r="AA1875" s="10">
        <v>12.938988627400001</v>
      </c>
      <c r="AB1875" s="10">
        <v>14.5891097013</v>
      </c>
      <c r="AC1875" s="4">
        <v>1.023477</v>
      </c>
      <c r="AD1875" s="4">
        <v>0.91350220953670003</v>
      </c>
      <c r="AE1875" s="4">
        <v>0.98375164732160003</v>
      </c>
      <c r="AF1875" s="4">
        <v>11.669962999999999</v>
      </c>
      <c r="AG1875" s="4">
        <v>7.7250100976581999</v>
      </c>
      <c r="AH1875" s="4">
        <v>7.8859773646770002</v>
      </c>
      <c r="AI1875" s="4">
        <v>9.9123289999999997</v>
      </c>
      <c r="AJ1875" s="4" t="s">
        <v>2924</v>
      </c>
    </row>
    <row r="1876" spans="1:36" x14ac:dyDescent="0.3">
      <c r="A1876" s="1" t="s">
        <v>1870</v>
      </c>
      <c r="B1876" s="2">
        <v>9956217</v>
      </c>
      <c r="C1876" s="3" t="s">
        <v>2935</v>
      </c>
      <c r="D1876" s="4">
        <v>49892.451252539999</v>
      </c>
      <c r="E1876" s="3" t="s">
        <v>2930</v>
      </c>
      <c r="F1876" s="3" t="s">
        <v>2931</v>
      </c>
      <c r="G1876" s="3" t="s">
        <v>2931</v>
      </c>
      <c r="H1876" s="3" t="s">
        <v>3225</v>
      </c>
      <c r="I1876" s="3" t="s">
        <v>2933</v>
      </c>
      <c r="J1876" s="4">
        <v>26.277372</v>
      </c>
      <c r="K1876" s="4">
        <v>-29.049897999999999</v>
      </c>
      <c r="L1876" s="4">
        <v>-22.072071999999999</v>
      </c>
      <c r="M1876" s="4">
        <v>-13.065327</v>
      </c>
      <c r="N1876" s="4">
        <v>28.516483999999998</v>
      </c>
      <c r="O1876" s="4">
        <v>13.693930999999999</v>
      </c>
      <c r="P1876" s="4">
        <v>6.528302</v>
      </c>
      <c r="Q1876" s="4" t="s">
        <v>2934</v>
      </c>
      <c r="R1876" s="4" t="s">
        <v>2934</v>
      </c>
      <c r="S1876" s="3" t="s">
        <v>5612</v>
      </c>
      <c r="T1876" s="4">
        <v>10.38</v>
      </c>
      <c r="U1876" s="4">
        <v>49892.451252539999</v>
      </c>
      <c r="V1876" s="10" t="s">
        <v>2934</v>
      </c>
      <c r="W1876" s="4">
        <v>0</v>
      </c>
      <c r="X1876" s="4">
        <v>16.145</v>
      </c>
      <c r="Y1876" s="5">
        <v>8.06</v>
      </c>
      <c r="Z1876" s="4">
        <v>28.516483999999998</v>
      </c>
      <c r="AA1876" s="10">
        <v>20.0502221363</v>
      </c>
      <c r="AB1876" s="10">
        <v>25.423728813499999</v>
      </c>
      <c r="AC1876" s="4" t="s">
        <v>2934</v>
      </c>
      <c r="AD1876" s="4" t="s">
        <v>2934</v>
      </c>
      <c r="AE1876" s="4" t="s">
        <v>2934</v>
      </c>
      <c r="AF1876" s="4" t="s">
        <v>2934</v>
      </c>
      <c r="AG1876" s="4" t="s">
        <v>2934</v>
      </c>
      <c r="AH1876" s="4" t="s">
        <v>2934</v>
      </c>
      <c r="AI1876" s="4">
        <v>6.528302</v>
      </c>
      <c r="AJ1876" s="4">
        <v>7.289326</v>
      </c>
    </row>
    <row r="1877" spans="1:36" x14ac:dyDescent="0.3">
      <c r="A1877" s="1" t="s">
        <v>1871</v>
      </c>
      <c r="B1877" s="2">
        <v>4121108</v>
      </c>
      <c r="C1877" s="3" t="s">
        <v>2935</v>
      </c>
      <c r="D1877" s="4">
        <v>27374.48974728</v>
      </c>
      <c r="E1877" s="3" t="s">
        <v>3031</v>
      </c>
      <c r="F1877" s="3" t="s">
        <v>3031</v>
      </c>
      <c r="G1877" s="3" t="s">
        <v>3051</v>
      </c>
      <c r="H1877" s="3" t="s">
        <v>3079</v>
      </c>
      <c r="I1877" s="3" t="s">
        <v>3194</v>
      </c>
      <c r="J1877" s="4">
        <v>-34.527687</v>
      </c>
      <c r="K1877" s="4">
        <v>-20.319869000000001</v>
      </c>
      <c r="L1877" s="4">
        <v>-21.320105000000002</v>
      </c>
      <c r="M1877" s="4">
        <v>-6.9221560000000002</v>
      </c>
      <c r="N1877" s="4">
        <v>11.657999999999999</v>
      </c>
      <c r="O1877" s="4">
        <v>16.049009000000002</v>
      </c>
      <c r="P1877" s="4">
        <v>1.3371109999999999</v>
      </c>
      <c r="Q1877" s="4">
        <v>6.103739</v>
      </c>
      <c r="R1877" s="4">
        <v>26.053804</v>
      </c>
      <c r="S1877" s="3" t="s">
        <v>5613</v>
      </c>
      <c r="T1877" s="4">
        <v>116.58</v>
      </c>
      <c r="U1877" s="4">
        <v>27374.48974728</v>
      </c>
      <c r="V1877" s="10">
        <v>30538.790746999999</v>
      </c>
      <c r="W1877" s="4">
        <v>1.8871161434208299</v>
      </c>
      <c r="X1877" s="4">
        <v>203</v>
      </c>
      <c r="Y1877" s="4">
        <v>113.9375</v>
      </c>
      <c r="Z1877" s="4">
        <v>11.657999999999999</v>
      </c>
      <c r="AA1877" s="10">
        <v>17.869405272800002</v>
      </c>
      <c r="AB1877" s="10">
        <v>13.9637670309</v>
      </c>
      <c r="AC1877" s="4">
        <v>0.97372199999999998</v>
      </c>
      <c r="AD1877" s="4">
        <v>1.0174331766806</v>
      </c>
      <c r="AE1877" s="4">
        <v>1.0005027678636</v>
      </c>
      <c r="AF1877" s="4">
        <v>6.103739</v>
      </c>
      <c r="AG1877" s="4">
        <v>8.1735069094695998</v>
      </c>
      <c r="AH1877" s="4">
        <v>7.1569604328649001</v>
      </c>
      <c r="AI1877" s="4">
        <v>1.3371109999999999</v>
      </c>
      <c r="AJ1877" s="4">
        <v>2.10494</v>
      </c>
    </row>
    <row r="1878" spans="1:36" x14ac:dyDescent="0.3">
      <c r="A1878" s="1" t="s">
        <v>1872</v>
      </c>
      <c r="B1878" s="2">
        <v>5986244</v>
      </c>
      <c r="C1878" s="3" t="s">
        <v>2940</v>
      </c>
      <c r="D1878" s="4">
        <v>1404.68347206</v>
      </c>
      <c r="E1878" s="3" t="s">
        <v>2920</v>
      </c>
      <c r="F1878" s="3" t="s">
        <v>2921</v>
      </c>
      <c r="G1878" s="3" t="s">
        <v>2941</v>
      </c>
      <c r="H1878" s="3" t="s">
        <v>2941</v>
      </c>
      <c r="I1878" s="3" t="s">
        <v>3048</v>
      </c>
      <c r="J1878" s="4">
        <v>107.210031</v>
      </c>
      <c r="K1878" s="4">
        <v>-22.599532</v>
      </c>
      <c r="L1878" s="4">
        <v>-12.411661</v>
      </c>
      <c r="M1878" s="4">
        <v>-2.170696</v>
      </c>
      <c r="N1878" s="4" t="s">
        <v>2924</v>
      </c>
      <c r="O1878" s="4" t="s">
        <v>2924</v>
      </c>
      <c r="P1878" s="4">
        <v>3.5297260000000001</v>
      </c>
      <c r="Q1878" s="4" t="s">
        <v>2924</v>
      </c>
      <c r="R1878" s="4" t="s">
        <v>2924</v>
      </c>
      <c r="S1878" s="3" t="s">
        <v>5614</v>
      </c>
      <c r="T1878" s="4">
        <v>19.829999999999998</v>
      </c>
      <c r="U1878" s="4">
        <v>1404.68347206</v>
      </c>
      <c r="V1878" s="10">
        <v>974.30247199999997</v>
      </c>
      <c r="W1878" s="4">
        <v>0</v>
      </c>
      <c r="X1878" s="4">
        <v>29.56</v>
      </c>
      <c r="Y1878" s="4">
        <v>7.65</v>
      </c>
      <c r="Z1878" s="4" t="s">
        <v>2924</v>
      </c>
      <c r="AA1878" s="10" t="s">
        <v>2924</v>
      </c>
      <c r="AB1878" s="10" t="s">
        <v>2924</v>
      </c>
      <c r="AC1878" s="4">
        <v>17.267519</v>
      </c>
      <c r="AD1878" s="4">
        <v>16.940118961305402</v>
      </c>
      <c r="AE1878" s="4">
        <v>17.826068147990899</v>
      </c>
      <c r="AF1878" s="4" t="s">
        <v>2924</v>
      </c>
      <c r="AG1878" s="4" t="s">
        <v>2924</v>
      </c>
      <c r="AH1878" s="4" t="s">
        <v>2924</v>
      </c>
      <c r="AI1878" s="4">
        <v>3.5297260000000001</v>
      </c>
      <c r="AJ1878" s="4">
        <v>3.5297260000000001</v>
      </c>
    </row>
    <row r="1879" spans="1:36" x14ac:dyDescent="0.3">
      <c r="A1879" s="1" t="s">
        <v>1873</v>
      </c>
      <c r="B1879" s="2">
        <v>4261521</v>
      </c>
      <c r="C1879" s="3" t="s">
        <v>2935</v>
      </c>
      <c r="D1879" s="4">
        <v>1998.6899240099999</v>
      </c>
      <c r="E1879" s="3" t="s">
        <v>2936</v>
      </c>
      <c r="F1879" s="3" t="s">
        <v>2937</v>
      </c>
      <c r="G1879" s="3" t="s">
        <v>2993</v>
      </c>
      <c r="H1879" s="3" t="s">
        <v>3255</v>
      </c>
      <c r="I1879" s="3" t="s">
        <v>3606</v>
      </c>
      <c r="J1879" s="4">
        <v>502.74390199999999</v>
      </c>
      <c r="K1879" s="4">
        <v>84.766355000000004</v>
      </c>
      <c r="L1879" s="4">
        <v>-23.193473000000001</v>
      </c>
      <c r="M1879" s="4">
        <v>-6.4363460000000003</v>
      </c>
      <c r="N1879" s="4" t="s">
        <v>2924</v>
      </c>
      <c r="O1879" s="4" t="s">
        <v>2924</v>
      </c>
      <c r="P1879" s="4">
        <v>12.091742999999999</v>
      </c>
      <c r="Q1879" s="4" t="s">
        <v>2924</v>
      </c>
      <c r="R1879" s="4" t="s">
        <v>2924</v>
      </c>
      <c r="S1879" s="3" t="s">
        <v>5615</v>
      </c>
      <c r="T1879" s="4">
        <v>19.77</v>
      </c>
      <c r="U1879" s="4">
        <v>1998.6899240099999</v>
      </c>
      <c r="V1879" s="10">
        <v>1774.2039239999999</v>
      </c>
      <c r="W1879" s="4">
        <v>0</v>
      </c>
      <c r="X1879" s="4">
        <v>32.299999999999997</v>
      </c>
      <c r="Y1879" s="4">
        <v>1.88</v>
      </c>
      <c r="Z1879" s="4" t="s">
        <v>2924</v>
      </c>
      <c r="AA1879" s="10" t="s">
        <v>2924</v>
      </c>
      <c r="AB1879" s="10" t="s">
        <v>2924</v>
      </c>
      <c r="AC1879" s="4">
        <v>240.37446499999999</v>
      </c>
      <c r="AD1879" s="4" t="s">
        <v>2924</v>
      </c>
      <c r="AE1879" s="4">
        <v>77.645685951859903</v>
      </c>
      <c r="AF1879" s="4" t="s">
        <v>2924</v>
      </c>
      <c r="AG1879" s="4" t="s">
        <v>2924</v>
      </c>
      <c r="AH1879" s="4" t="s">
        <v>2924</v>
      </c>
      <c r="AI1879" s="4">
        <v>12.091742999999999</v>
      </c>
      <c r="AJ1879" s="4">
        <v>12.812703000000001</v>
      </c>
    </row>
    <row r="1880" spans="1:36" x14ac:dyDescent="0.3">
      <c r="A1880" s="1" t="s">
        <v>1874</v>
      </c>
      <c r="B1880" s="2">
        <v>4781455</v>
      </c>
      <c r="C1880" s="3" t="s">
        <v>2919</v>
      </c>
      <c r="D1880" s="4">
        <v>17434.09096722</v>
      </c>
      <c r="E1880" s="3" t="s">
        <v>2945</v>
      </c>
      <c r="F1880" s="3" t="s">
        <v>2946</v>
      </c>
      <c r="G1880" s="3" t="s">
        <v>2947</v>
      </c>
      <c r="H1880" s="3" t="s">
        <v>2989</v>
      </c>
      <c r="I1880" s="3" t="s">
        <v>2949</v>
      </c>
      <c r="J1880" s="4">
        <v>37.743437999999998</v>
      </c>
      <c r="K1880" s="4">
        <v>6.9878330000000002</v>
      </c>
      <c r="L1880" s="4">
        <v>-6.2932030000000001</v>
      </c>
      <c r="M1880" s="4">
        <v>-1.483725</v>
      </c>
      <c r="N1880" s="4" t="s">
        <v>2924</v>
      </c>
      <c r="O1880" s="4">
        <v>26.461976</v>
      </c>
      <c r="P1880" s="4" t="s">
        <v>2924</v>
      </c>
      <c r="Q1880" s="4">
        <v>102.212767</v>
      </c>
      <c r="R1880" s="4">
        <v>42.534916000000003</v>
      </c>
      <c r="S1880" s="3" t="s">
        <v>5616</v>
      </c>
      <c r="T1880" s="4">
        <v>65.069999999999993</v>
      </c>
      <c r="U1880" s="4">
        <v>17434.09096722</v>
      </c>
      <c r="V1880" s="10">
        <v>17062.785967</v>
      </c>
      <c r="W1880" s="4">
        <v>0</v>
      </c>
      <c r="X1880" s="4">
        <v>75.8</v>
      </c>
      <c r="Y1880" s="4">
        <v>43.35</v>
      </c>
      <c r="Z1880" s="4" t="s">
        <v>2924</v>
      </c>
      <c r="AA1880" s="10">
        <v>42.891042119799998</v>
      </c>
      <c r="AB1880" s="10">
        <v>43.419077169399998</v>
      </c>
      <c r="AC1880" s="4">
        <v>7.655875</v>
      </c>
      <c r="AD1880" s="4">
        <v>6.6908485928200001</v>
      </c>
      <c r="AE1880" s="4">
        <v>6.9398944108440999</v>
      </c>
      <c r="AF1880" s="4">
        <v>102.212767</v>
      </c>
      <c r="AG1880" s="4">
        <v>33.445340531074699</v>
      </c>
      <c r="AH1880" s="4">
        <v>34.907569919023203</v>
      </c>
      <c r="AI1880" s="4" t="s">
        <v>2924</v>
      </c>
      <c r="AJ1880" s="4" t="s">
        <v>2924</v>
      </c>
    </row>
    <row r="1881" spans="1:36" x14ac:dyDescent="0.3">
      <c r="A1881" s="1" t="s">
        <v>1875</v>
      </c>
      <c r="B1881" s="2">
        <v>27664129</v>
      </c>
      <c r="C1881" s="3" t="s">
        <v>2919</v>
      </c>
      <c r="D1881" s="4">
        <v>5984.0465189799997</v>
      </c>
      <c r="E1881" s="3" t="s">
        <v>2920</v>
      </c>
      <c r="F1881" s="3" t="s">
        <v>2921</v>
      </c>
      <c r="G1881" s="3" t="s">
        <v>2941</v>
      </c>
      <c r="H1881" s="3" t="s">
        <v>2941</v>
      </c>
      <c r="I1881" s="3" t="s">
        <v>2942</v>
      </c>
      <c r="J1881" s="4">
        <v>15.180524999999999</v>
      </c>
      <c r="K1881" s="4">
        <v>-22.018519000000001</v>
      </c>
      <c r="L1881" s="4">
        <v>-7.6231220000000004</v>
      </c>
      <c r="M1881" s="4">
        <v>-3.039374</v>
      </c>
      <c r="N1881" s="4" t="s">
        <v>2924</v>
      </c>
      <c r="O1881" s="4" t="s">
        <v>2924</v>
      </c>
      <c r="P1881" s="5">
        <v>5.3283560000000003</v>
      </c>
      <c r="Q1881" s="4" t="s">
        <v>2934</v>
      </c>
      <c r="R1881" s="4" t="s">
        <v>2924</v>
      </c>
      <c r="S1881" s="3" t="s">
        <v>5617</v>
      </c>
      <c r="T1881" s="4">
        <v>84.22</v>
      </c>
      <c r="U1881" s="4">
        <v>5984.0465189799997</v>
      </c>
      <c r="V1881" s="10">
        <v>4815.7375179999999</v>
      </c>
      <c r="W1881" s="4">
        <v>0</v>
      </c>
      <c r="X1881" s="4">
        <v>113.51</v>
      </c>
      <c r="Y1881" s="4">
        <v>61.795000000000002</v>
      </c>
      <c r="Z1881" s="4" t="s">
        <v>2924</v>
      </c>
      <c r="AA1881" s="10" t="s">
        <v>2924</v>
      </c>
      <c r="AB1881" s="10" t="s">
        <v>2924</v>
      </c>
      <c r="AC1881" s="4" t="s">
        <v>2934</v>
      </c>
      <c r="AD1881" s="4" t="s">
        <v>2934</v>
      </c>
      <c r="AE1881" s="4" t="s">
        <v>2934</v>
      </c>
      <c r="AF1881" s="4" t="s">
        <v>2934</v>
      </c>
      <c r="AG1881" s="4" t="s">
        <v>2924</v>
      </c>
      <c r="AH1881" s="4" t="s">
        <v>2924</v>
      </c>
      <c r="AI1881" s="5">
        <v>5.3283560000000003</v>
      </c>
      <c r="AJ1881" s="5">
        <v>5.3283560000000003</v>
      </c>
    </row>
    <row r="1882" spans="1:36" x14ac:dyDescent="0.3">
      <c r="A1882" s="1" t="s">
        <v>1876</v>
      </c>
      <c r="B1882" s="2">
        <v>5721505</v>
      </c>
      <c r="C1882" s="3" t="s">
        <v>2935</v>
      </c>
      <c r="D1882" s="4">
        <v>2594.2966983000001</v>
      </c>
      <c r="E1882" s="3" t="s">
        <v>2930</v>
      </c>
      <c r="F1882" s="3" t="s">
        <v>2953</v>
      </c>
      <c r="G1882" s="3" t="s">
        <v>2954</v>
      </c>
      <c r="H1882" s="3" t="s">
        <v>2955</v>
      </c>
      <c r="I1882" s="3" t="s">
        <v>3001</v>
      </c>
      <c r="J1882" s="4">
        <v>2.4451939999999999</v>
      </c>
      <c r="K1882" s="4">
        <v>-8.7152519999999996</v>
      </c>
      <c r="L1882" s="4">
        <v>-5.0039090000000002</v>
      </c>
      <c r="M1882" s="4">
        <v>-4.6310830000000003</v>
      </c>
      <c r="N1882" s="4">
        <v>27.866972000000001</v>
      </c>
      <c r="O1882" s="4">
        <v>24.251497000000001</v>
      </c>
      <c r="P1882" s="4">
        <v>0.90590499999999996</v>
      </c>
      <c r="Q1882" s="4" t="s">
        <v>2934</v>
      </c>
      <c r="R1882" s="4">
        <v>28.956772000000001</v>
      </c>
      <c r="S1882" s="3" t="s">
        <v>5618</v>
      </c>
      <c r="T1882" s="4">
        <v>12.15</v>
      </c>
      <c r="U1882" s="4">
        <v>2594.2966983000001</v>
      </c>
      <c r="V1882" s="10">
        <v>4550.0546679999998</v>
      </c>
      <c r="W1882" s="4">
        <v>7.80246913580247</v>
      </c>
      <c r="X1882" s="4">
        <v>13.56</v>
      </c>
      <c r="Y1882" s="5">
        <v>11.36</v>
      </c>
      <c r="Z1882" s="4">
        <v>27.866972000000001</v>
      </c>
      <c r="AA1882" s="10" t="s">
        <v>2934</v>
      </c>
      <c r="AB1882" s="10" t="s">
        <v>2934</v>
      </c>
      <c r="AC1882" s="4">
        <v>20.286169999999998</v>
      </c>
      <c r="AD1882" s="4" t="s">
        <v>2934</v>
      </c>
      <c r="AE1882" s="4" t="s">
        <v>2934</v>
      </c>
      <c r="AF1882" s="4" t="s">
        <v>2934</v>
      </c>
      <c r="AG1882" s="4" t="s">
        <v>2934</v>
      </c>
      <c r="AH1882" s="4" t="s">
        <v>2934</v>
      </c>
      <c r="AI1882" s="4">
        <v>0.90590499999999996</v>
      </c>
      <c r="AJ1882" s="4">
        <v>0.90590499999999996</v>
      </c>
    </row>
    <row r="1883" spans="1:36" x14ac:dyDescent="0.3">
      <c r="A1883" s="1" t="s">
        <v>1877</v>
      </c>
      <c r="B1883" s="2">
        <v>5721308</v>
      </c>
      <c r="C1883" s="3" t="s">
        <v>2935</v>
      </c>
      <c r="D1883" s="4" t="s">
        <v>2934</v>
      </c>
      <c r="E1883" s="3" t="s">
        <v>2930</v>
      </c>
      <c r="F1883" s="3" t="s">
        <v>2953</v>
      </c>
      <c r="G1883" s="3" t="s">
        <v>2954</v>
      </c>
      <c r="H1883" s="3" t="s">
        <v>2955</v>
      </c>
      <c r="I1883" s="3"/>
      <c r="J1883" s="4">
        <v>2.287283</v>
      </c>
      <c r="K1883" s="4">
        <v>-5.6540080000000001</v>
      </c>
      <c r="L1883" s="4">
        <v>-3.786575</v>
      </c>
      <c r="M1883" s="4">
        <v>-3.370787</v>
      </c>
      <c r="N1883" s="4" t="s">
        <v>2934</v>
      </c>
      <c r="O1883" s="4" t="s">
        <v>2934</v>
      </c>
      <c r="P1883" s="4" t="s">
        <v>2934</v>
      </c>
      <c r="Q1883" s="4" t="s">
        <v>2934</v>
      </c>
      <c r="R1883" s="4" t="s">
        <v>2934</v>
      </c>
      <c r="S1883" s="3" t="s">
        <v>5619</v>
      </c>
      <c r="T1883" s="4">
        <v>11.18</v>
      </c>
      <c r="U1883" s="4" t="s">
        <v>2934</v>
      </c>
      <c r="V1883" s="10" t="s">
        <v>2934</v>
      </c>
      <c r="W1883" s="4">
        <v>7.8354203935599296</v>
      </c>
      <c r="X1883" s="5">
        <v>12.06</v>
      </c>
      <c r="Y1883" s="4">
        <v>10.53</v>
      </c>
      <c r="Z1883" s="4" t="s">
        <v>2934</v>
      </c>
      <c r="AA1883" s="10" t="s">
        <v>2934</v>
      </c>
      <c r="AB1883" s="10" t="s">
        <v>2934</v>
      </c>
      <c r="AC1883" s="4" t="s">
        <v>2934</v>
      </c>
      <c r="AD1883" s="4" t="s">
        <v>2934</v>
      </c>
      <c r="AE1883" s="4" t="s">
        <v>2934</v>
      </c>
      <c r="AF1883" s="4" t="s">
        <v>2934</v>
      </c>
      <c r="AG1883" s="4" t="s">
        <v>2934</v>
      </c>
      <c r="AH1883" s="4" t="s">
        <v>2934</v>
      </c>
      <c r="AI1883" s="4" t="s">
        <v>2934</v>
      </c>
      <c r="AJ1883" s="4" t="s">
        <v>2934</v>
      </c>
    </row>
    <row r="1884" spans="1:36" x14ac:dyDescent="0.3">
      <c r="A1884" s="1" t="s">
        <v>1878</v>
      </c>
      <c r="B1884" s="2">
        <v>5721298</v>
      </c>
      <c r="C1884" s="3" t="s">
        <v>2935</v>
      </c>
      <c r="D1884" s="4">
        <v>584.97529923000002</v>
      </c>
      <c r="E1884" s="3" t="s">
        <v>2930</v>
      </c>
      <c r="F1884" s="3" t="s">
        <v>2953</v>
      </c>
      <c r="G1884" s="3" t="s">
        <v>2954</v>
      </c>
      <c r="H1884" s="3" t="s">
        <v>2955</v>
      </c>
      <c r="I1884" s="3" t="s">
        <v>2971</v>
      </c>
      <c r="J1884" s="4">
        <v>6.5800869999999998</v>
      </c>
      <c r="K1884" s="4">
        <v>-11.119134000000001</v>
      </c>
      <c r="L1884" s="4">
        <v>-4.6475600000000004</v>
      </c>
      <c r="M1884" s="4">
        <v>-4.5736429999999997</v>
      </c>
      <c r="N1884" s="4">
        <v>14.465335</v>
      </c>
      <c r="O1884" s="4">
        <v>21.942958999999998</v>
      </c>
      <c r="P1884" s="4">
        <v>0.92382699999999995</v>
      </c>
      <c r="Q1884" s="4" t="s">
        <v>2934</v>
      </c>
      <c r="R1884" s="4">
        <v>35.152289000000003</v>
      </c>
      <c r="S1884" s="3" t="s">
        <v>5620</v>
      </c>
      <c r="T1884" s="5">
        <v>12.31</v>
      </c>
      <c r="U1884" s="4">
        <v>584.97529923000002</v>
      </c>
      <c r="V1884" s="10">
        <v>1013.005859</v>
      </c>
      <c r="W1884" s="4">
        <v>7.4086108854589803</v>
      </c>
      <c r="X1884" s="4">
        <v>14.27</v>
      </c>
      <c r="Y1884" s="4">
        <v>11.2</v>
      </c>
      <c r="Z1884" s="4">
        <v>14.465335</v>
      </c>
      <c r="AA1884" s="10" t="s">
        <v>2934</v>
      </c>
      <c r="AB1884" s="10" t="s">
        <v>2934</v>
      </c>
      <c r="AC1884" s="4">
        <v>21.765844999999999</v>
      </c>
      <c r="AD1884" s="4" t="s">
        <v>2934</v>
      </c>
      <c r="AE1884" s="4" t="s">
        <v>2934</v>
      </c>
      <c r="AF1884" s="4" t="s">
        <v>2934</v>
      </c>
      <c r="AG1884" s="4" t="s">
        <v>2934</v>
      </c>
      <c r="AH1884" s="4" t="s">
        <v>2934</v>
      </c>
      <c r="AI1884" s="4">
        <v>0.92382699999999995</v>
      </c>
      <c r="AJ1884" s="4">
        <v>0.92382699999999995</v>
      </c>
    </row>
    <row r="1885" spans="1:36" x14ac:dyDescent="0.3">
      <c r="A1885" s="1" t="s">
        <v>1879</v>
      </c>
      <c r="B1885" s="2">
        <v>5721190</v>
      </c>
      <c r="C1885" s="3" t="s">
        <v>2935</v>
      </c>
      <c r="D1885" s="4">
        <v>1609.30928496</v>
      </c>
      <c r="E1885" s="3" t="s">
        <v>2930</v>
      </c>
      <c r="F1885" s="3" t="s">
        <v>2953</v>
      </c>
      <c r="G1885" s="3" t="s">
        <v>2954</v>
      </c>
      <c r="H1885" s="3" t="s">
        <v>2955</v>
      </c>
      <c r="I1885" s="3"/>
      <c r="J1885" s="4">
        <v>0</v>
      </c>
      <c r="K1885" s="4">
        <v>-6.7114089999999997</v>
      </c>
      <c r="L1885" s="4">
        <v>-2.28471</v>
      </c>
      <c r="M1885" s="4">
        <v>-3.3883580000000002</v>
      </c>
      <c r="N1885" s="4">
        <v>10.500472</v>
      </c>
      <c r="O1885" s="4">
        <v>16.25731</v>
      </c>
      <c r="P1885" s="4">
        <v>0.87174700000000005</v>
      </c>
      <c r="Q1885" s="4" t="s">
        <v>2934</v>
      </c>
      <c r="R1885" s="4">
        <v>29.209773999999999</v>
      </c>
      <c r="S1885" s="3" t="s">
        <v>5621</v>
      </c>
      <c r="T1885" s="4">
        <v>11.12</v>
      </c>
      <c r="U1885" s="4">
        <v>1609.30928496</v>
      </c>
      <c r="V1885" s="10">
        <v>2796.1647440000002</v>
      </c>
      <c r="W1885" s="4">
        <v>7.9316546762589901</v>
      </c>
      <c r="X1885" s="5">
        <v>12.03</v>
      </c>
      <c r="Y1885" s="4">
        <v>10.6</v>
      </c>
      <c r="Z1885" s="4">
        <v>10.500472</v>
      </c>
      <c r="AA1885" s="10" t="s">
        <v>2934</v>
      </c>
      <c r="AB1885" s="10" t="s">
        <v>2934</v>
      </c>
      <c r="AC1885" s="4">
        <v>20.693110000000001</v>
      </c>
      <c r="AD1885" s="4" t="s">
        <v>2934</v>
      </c>
      <c r="AE1885" s="4" t="s">
        <v>2934</v>
      </c>
      <c r="AF1885" s="4" t="s">
        <v>2934</v>
      </c>
      <c r="AG1885" s="4" t="s">
        <v>2934</v>
      </c>
      <c r="AH1885" s="4" t="s">
        <v>2934</v>
      </c>
      <c r="AI1885" s="4">
        <v>0.87174700000000005</v>
      </c>
      <c r="AJ1885" s="4">
        <v>0.87174700000000005</v>
      </c>
    </row>
    <row r="1886" spans="1:36" x14ac:dyDescent="0.3">
      <c r="A1886" s="1" t="s">
        <v>1880</v>
      </c>
      <c r="B1886" s="2">
        <v>19662153</v>
      </c>
      <c r="C1886" s="3" t="s">
        <v>2935</v>
      </c>
      <c r="D1886" s="4">
        <v>926.93416339999999</v>
      </c>
      <c r="E1886" s="3" t="s">
        <v>2930</v>
      </c>
      <c r="F1886" s="3" t="s">
        <v>2953</v>
      </c>
      <c r="G1886" s="3" t="s">
        <v>2954</v>
      </c>
      <c r="H1886" s="3" t="s">
        <v>2955</v>
      </c>
      <c r="I1886" s="3" t="s">
        <v>3001</v>
      </c>
      <c r="J1886" s="4">
        <v>-5.2661059999999997</v>
      </c>
      <c r="K1886" s="4">
        <v>-4.2468859999999999</v>
      </c>
      <c r="L1886" s="4">
        <v>-0.47086499999999998</v>
      </c>
      <c r="M1886" s="4">
        <v>-2.3108029999999999</v>
      </c>
      <c r="N1886" s="4">
        <v>7.2264957264957301</v>
      </c>
      <c r="O1886" s="4" t="s">
        <v>2924</v>
      </c>
      <c r="P1886" s="4" t="s">
        <v>2934</v>
      </c>
      <c r="Q1886" s="4" t="s">
        <v>2934</v>
      </c>
      <c r="R1886" s="4" t="s">
        <v>2934</v>
      </c>
      <c r="S1886" s="3" t="s">
        <v>5622</v>
      </c>
      <c r="T1886" s="4">
        <v>16.91</v>
      </c>
      <c r="U1886" s="4">
        <v>926.93416339999999</v>
      </c>
      <c r="V1886" s="10" t="s">
        <v>2934</v>
      </c>
      <c r="W1886" s="4">
        <v>10.644589000591401</v>
      </c>
      <c r="X1886" s="4">
        <v>18.100000000000001</v>
      </c>
      <c r="Y1886" s="4">
        <v>16.0001</v>
      </c>
      <c r="Z1886" s="4" t="s">
        <v>2934</v>
      </c>
      <c r="AA1886" s="10">
        <v>7.8505106778</v>
      </c>
      <c r="AB1886" s="10">
        <v>7.3805086484000002</v>
      </c>
      <c r="AC1886" s="4" t="s">
        <v>2934</v>
      </c>
      <c r="AD1886" s="4" t="s">
        <v>2934</v>
      </c>
      <c r="AE1886" s="4" t="s">
        <v>2934</v>
      </c>
      <c r="AF1886" s="4" t="s">
        <v>2934</v>
      </c>
      <c r="AG1886" s="4" t="s">
        <v>2934</v>
      </c>
      <c r="AH1886" s="4" t="s">
        <v>2934</v>
      </c>
      <c r="AI1886" s="4" t="s">
        <v>2934</v>
      </c>
      <c r="AJ1886" s="4" t="s">
        <v>2934</v>
      </c>
    </row>
    <row r="1887" spans="1:36" x14ac:dyDescent="0.3">
      <c r="A1887" s="1" t="s">
        <v>1881</v>
      </c>
      <c r="B1887" s="2">
        <v>5721385</v>
      </c>
      <c r="C1887" s="3" t="s">
        <v>2935</v>
      </c>
      <c r="D1887" s="4">
        <v>779.75341749999995</v>
      </c>
      <c r="E1887" s="3" t="s">
        <v>2930</v>
      </c>
      <c r="F1887" s="3" t="s">
        <v>2953</v>
      </c>
      <c r="G1887" s="3" t="s">
        <v>2954</v>
      </c>
      <c r="H1887" s="3" t="s">
        <v>2955</v>
      </c>
      <c r="I1887" s="3"/>
      <c r="J1887" s="4">
        <v>12.08577</v>
      </c>
      <c r="K1887" s="4">
        <v>1.0544819999999999</v>
      </c>
      <c r="L1887" s="4">
        <v>-0.17361099999999999</v>
      </c>
      <c r="M1887" s="4">
        <v>-2.0442930000000001</v>
      </c>
      <c r="N1887" s="4">
        <v>7.9529740000000002</v>
      </c>
      <c r="O1887" s="4">
        <v>9.3648209999999992</v>
      </c>
      <c r="P1887" s="4">
        <v>0.97342099999999998</v>
      </c>
      <c r="Q1887" s="4" t="s">
        <v>2934</v>
      </c>
      <c r="R1887" s="4">
        <v>19.499016999999998</v>
      </c>
      <c r="S1887" s="3" t="s">
        <v>5623</v>
      </c>
      <c r="T1887" s="4">
        <v>5.75</v>
      </c>
      <c r="U1887" s="4">
        <v>779.75341749999995</v>
      </c>
      <c r="V1887" s="10">
        <v>1273.2999070000001</v>
      </c>
      <c r="W1887" s="4">
        <v>11.2695652173913</v>
      </c>
      <c r="X1887" s="4">
        <v>5.94</v>
      </c>
      <c r="Y1887" s="4">
        <v>5.1100000000000003</v>
      </c>
      <c r="Z1887" s="4">
        <v>7.9529740000000002</v>
      </c>
      <c r="AA1887" s="10" t="s">
        <v>2934</v>
      </c>
      <c r="AB1887" s="10" t="s">
        <v>2934</v>
      </c>
      <c r="AC1887" s="4">
        <v>10.703992</v>
      </c>
      <c r="AD1887" s="4" t="s">
        <v>2934</v>
      </c>
      <c r="AE1887" s="4" t="s">
        <v>2934</v>
      </c>
      <c r="AF1887" s="4" t="s">
        <v>2934</v>
      </c>
      <c r="AG1887" s="4" t="s">
        <v>2934</v>
      </c>
      <c r="AH1887" s="4" t="s">
        <v>2934</v>
      </c>
      <c r="AI1887" s="4">
        <v>0.97342099999999998</v>
      </c>
      <c r="AJ1887" s="4">
        <v>0.97342099999999998</v>
      </c>
    </row>
    <row r="1888" spans="1:36" x14ac:dyDescent="0.3">
      <c r="A1888" s="1" t="s">
        <v>1882</v>
      </c>
      <c r="B1888" s="2">
        <v>5722315</v>
      </c>
      <c r="C1888" s="3" t="s">
        <v>2935</v>
      </c>
      <c r="D1888" s="4">
        <v>541.13966544000004</v>
      </c>
      <c r="E1888" s="3" t="s">
        <v>2930</v>
      </c>
      <c r="F1888" s="3" t="s">
        <v>2953</v>
      </c>
      <c r="G1888" s="3" t="s">
        <v>2954</v>
      </c>
      <c r="H1888" s="3" t="s">
        <v>2955</v>
      </c>
      <c r="I1888" s="3"/>
      <c r="J1888" s="4">
        <v>6.5902580000000004</v>
      </c>
      <c r="K1888" s="4">
        <v>1.778386</v>
      </c>
      <c r="L1888" s="4">
        <v>-2.2339030000000002</v>
      </c>
      <c r="M1888" s="4">
        <v>-2.2339030000000002</v>
      </c>
      <c r="N1888" s="4">
        <v>12.441471999999999</v>
      </c>
      <c r="O1888" s="4" t="s">
        <v>2934</v>
      </c>
      <c r="P1888" s="4">
        <v>0.93891999999999998</v>
      </c>
      <c r="Q1888" s="4" t="s">
        <v>2934</v>
      </c>
      <c r="R1888" s="4" t="s">
        <v>2934</v>
      </c>
      <c r="S1888" s="3" t="s">
        <v>5624</v>
      </c>
      <c r="T1888" s="4">
        <v>14.88</v>
      </c>
      <c r="U1888" s="4">
        <v>541.13966544000004</v>
      </c>
      <c r="V1888" s="10">
        <v>541.42401500000005</v>
      </c>
      <c r="W1888" s="4">
        <v>8.0913978494623606</v>
      </c>
      <c r="X1888" s="4">
        <v>15.84</v>
      </c>
      <c r="Y1888" s="4">
        <v>13.21</v>
      </c>
      <c r="Z1888" s="4">
        <v>12.441471999999999</v>
      </c>
      <c r="AA1888" s="10" t="s">
        <v>2934</v>
      </c>
      <c r="AB1888" s="10" t="s">
        <v>2934</v>
      </c>
      <c r="AC1888" s="4">
        <v>45.406830999999997</v>
      </c>
      <c r="AD1888" s="4" t="s">
        <v>2934</v>
      </c>
      <c r="AE1888" s="4" t="s">
        <v>2934</v>
      </c>
      <c r="AF1888" s="4" t="s">
        <v>2934</v>
      </c>
      <c r="AG1888" s="4" t="s">
        <v>2934</v>
      </c>
      <c r="AH1888" s="4" t="s">
        <v>2934</v>
      </c>
      <c r="AI1888" s="4">
        <v>0.93891999999999998</v>
      </c>
      <c r="AJ1888" s="4">
        <v>0.93891999999999998</v>
      </c>
    </row>
    <row r="1889" spans="1:36" x14ac:dyDescent="0.3">
      <c r="A1889" s="1" t="s">
        <v>1883</v>
      </c>
      <c r="B1889" s="2">
        <v>19448943</v>
      </c>
      <c r="C1889" s="3" t="s">
        <v>2935</v>
      </c>
      <c r="D1889" s="4">
        <v>592.64400939999996</v>
      </c>
      <c r="E1889" s="3" t="s">
        <v>2930</v>
      </c>
      <c r="F1889" s="3" t="s">
        <v>2953</v>
      </c>
      <c r="G1889" s="3" t="s">
        <v>2954</v>
      </c>
      <c r="H1889" s="3" t="s">
        <v>2955</v>
      </c>
      <c r="I1889" s="3"/>
      <c r="J1889" s="4">
        <v>-0.200602</v>
      </c>
      <c r="K1889" s="4">
        <v>-9.709619</v>
      </c>
      <c r="L1889" s="4">
        <v>-5.5080720000000003</v>
      </c>
      <c r="M1889" s="4">
        <v>-4.6021089999999996</v>
      </c>
      <c r="N1889" s="4" t="s">
        <v>2934</v>
      </c>
      <c r="O1889" s="4" t="s">
        <v>2934</v>
      </c>
      <c r="P1889" s="4" t="s">
        <v>2934</v>
      </c>
      <c r="Q1889" s="4" t="s">
        <v>2934</v>
      </c>
      <c r="R1889" s="4" t="s">
        <v>2934</v>
      </c>
      <c r="S1889" s="3" t="s">
        <v>5625</v>
      </c>
      <c r="T1889" s="4">
        <v>9.9499999999999993</v>
      </c>
      <c r="U1889" s="4">
        <v>592.64400939999996</v>
      </c>
      <c r="V1889" s="10" t="s">
        <v>2934</v>
      </c>
      <c r="W1889" s="4">
        <v>7.4773869346733699</v>
      </c>
      <c r="X1889" s="4">
        <v>11.39</v>
      </c>
      <c r="Y1889" s="4">
        <v>9.82</v>
      </c>
      <c r="Z1889" s="4" t="s">
        <v>2934</v>
      </c>
      <c r="AA1889" s="10" t="s">
        <v>2934</v>
      </c>
      <c r="AB1889" s="10" t="s">
        <v>2934</v>
      </c>
      <c r="AC1889" s="4" t="s">
        <v>2934</v>
      </c>
      <c r="AD1889" s="4" t="s">
        <v>2934</v>
      </c>
      <c r="AE1889" s="4" t="s">
        <v>2934</v>
      </c>
      <c r="AF1889" s="4" t="s">
        <v>2934</v>
      </c>
      <c r="AG1889" s="4" t="s">
        <v>2934</v>
      </c>
      <c r="AH1889" s="4" t="s">
        <v>2934</v>
      </c>
      <c r="AI1889" s="4" t="s">
        <v>2934</v>
      </c>
      <c r="AJ1889" s="4" t="s">
        <v>2934</v>
      </c>
    </row>
    <row r="1890" spans="1:36" x14ac:dyDescent="0.3">
      <c r="A1890" s="1" t="s">
        <v>1884</v>
      </c>
      <c r="B1890" s="2">
        <v>5721930</v>
      </c>
      <c r="C1890" s="3" t="s">
        <v>2935</v>
      </c>
      <c r="D1890" s="4">
        <v>1183.71613121</v>
      </c>
      <c r="E1890" s="3" t="s">
        <v>2930</v>
      </c>
      <c r="F1890" s="3" t="s">
        <v>2953</v>
      </c>
      <c r="G1890" s="3" t="s">
        <v>2954</v>
      </c>
      <c r="H1890" s="3" t="s">
        <v>2955</v>
      </c>
      <c r="I1890" s="3" t="s">
        <v>3001</v>
      </c>
      <c r="J1890" s="4">
        <v>9.6894410000000004</v>
      </c>
      <c r="K1890" s="4">
        <v>0.22701499999999999</v>
      </c>
      <c r="L1890" s="4">
        <v>-1.450893</v>
      </c>
      <c r="M1890" s="4">
        <v>-2.6460859999999999</v>
      </c>
      <c r="N1890" s="4">
        <v>7.5793990000000004</v>
      </c>
      <c r="O1890" s="4">
        <v>8.8123749999999994</v>
      </c>
      <c r="P1890" s="4">
        <v>0.95150900000000005</v>
      </c>
      <c r="Q1890" s="4" t="s">
        <v>2934</v>
      </c>
      <c r="R1890" s="4" t="s">
        <v>2934</v>
      </c>
      <c r="S1890" s="3" t="s">
        <v>5626</v>
      </c>
      <c r="T1890" s="4">
        <v>8.83</v>
      </c>
      <c r="U1890" s="4">
        <v>1183.71613121</v>
      </c>
      <c r="V1890" s="10">
        <v>1658.736161</v>
      </c>
      <c r="W1890" s="4">
        <v>11.5515288788222</v>
      </c>
      <c r="X1890" s="5">
        <v>9.24</v>
      </c>
      <c r="Y1890" s="4">
        <v>7.98</v>
      </c>
      <c r="Z1890" s="4">
        <v>7.5793990000000004</v>
      </c>
      <c r="AA1890" s="10" t="s">
        <v>2934</v>
      </c>
      <c r="AB1890" s="10" t="s">
        <v>2934</v>
      </c>
      <c r="AC1890" s="4">
        <v>8.8536400000000004</v>
      </c>
      <c r="AD1890" s="4" t="s">
        <v>2934</v>
      </c>
      <c r="AE1890" s="4" t="s">
        <v>2934</v>
      </c>
      <c r="AF1890" s="4" t="s">
        <v>2934</v>
      </c>
      <c r="AG1890" s="4" t="s">
        <v>2934</v>
      </c>
      <c r="AH1890" s="4" t="s">
        <v>2934</v>
      </c>
      <c r="AI1890" s="4">
        <v>0.95150900000000005</v>
      </c>
      <c r="AJ1890" s="4">
        <v>0.95150900000000005</v>
      </c>
    </row>
    <row r="1891" spans="1:36" x14ac:dyDescent="0.3">
      <c r="A1891" s="1" t="s">
        <v>1885</v>
      </c>
      <c r="B1891" s="2">
        <v>5721226</v>
      </c>
      <c r="C1891" s="3" t="s">
        <v>2935</v>
      </c>
      <c r="D1891" s="4">
        <v>2377.0554434999999</v>
      </c>
      <c r="E1891" s="3" t="s">
        <v>2930</v>
      </c>
      <c r="F1891" s="3" t="s">
        <v>2953</v>
      </c>
      <c r="G1891" s="3" t="s">
        <v>2954</v>
      </c>
      <c r="H1891" s="3" t="s">
        <v>2955</v>
      </c>
      <c r="I1891" s="3" t="s">
        <v>2971</v>
      </c>
      <c r="J1891" s="4">
        <v>3.8950040000000001</v>
      </c>
      <c r="K1891" s="4">
        <v>-5.687932</v>
      </c>
      <c r="L1891" s="4">
        <v>-2.464229</v>
      </c>
      <c r="M1891" s="4">
        <v>-3.3858269999999999</v>
      </c>
      <c r="N1891" s="4">
        <v>23.371428999999999</v>
      </c>
      <c r="O1891" s="4">
        <v>15.710627000000001</v>
      </c>
      <c r="P1891" s="4">
        <v>0.90633799999999998</v>
      </c>
      <c r="Q1891" s="4" t="s">
        <v>2934</v>
      </c>
      <c r="R1891" s="4">
        <v>28.465153999999998</v>
      </c>
      <c r="S1891" s="3" t="s">
        <v>5627</v>
      </c>
      <c r="T1891" s="4">
        <v>12.27</v>
      </c>
      <c r="U1891" s="4">
        <v>2377.0554434999999</v>
      </c>
      <c r="V1891" s="10">
        <v>4063.847143</v>
      </c>
      <c r="W1891" s="4">
        <v>7.7750611246943802</v>
      </c>
      <c r="X1891" s="4">
        <v>13.24</v>
      </c>
      <c r="Y1891" s="5">
        <v>11.39</v>
      </c>
      <c r="Z1891" s="4">
        <v>23.371428999999999</v>
      </c>
      <c r="AA1891" s="10" t="s">
        <v>2934</v>
      </c>
      <c r="AB1891" s="10" t="s">
        <v>2934</v>
      </c>
      <c r="AC1891" s="4">
        <v>19.687280999999999</v>
      </c>
      <c r="AD1891" s="4" t="s">
        <v>2934</v>
      </c>
      <c r="AE1891" s="4" t="s">
        <v>2934</v>
      </c>
      <c r="AF1891" s="4" t="s">
        <v>2934</v>
      </c>
      <c r="AG1891" s="4" t="s">
        <v>2934</v>
      </c>
      <c r="AH1891" s="4" t="s">
        <v>2934</v>
      </c>
      <c r="AI1891" s="4">
        <v>0.90633799999999998</v>
      </c>
      <c r="AJ1891" s="4">
        <v>0.90633799999999998</v>
      </c>
    </row>
    <row r="1892" spans="1:36" x14ac:dyDescent="0.3">
      <c r="A1892" s="1" t="s">
        <v>1886</v>
      </c>
      <c r="B1892" s="2">
        <v>14950168</v>
      </c>
      <c r="C1892" s="3" t="s">
        <v>2935</v>
      </c>
      <c r="D1892" s="4">
        <v>574.32380720000003</v>
      </c>
      <c r="E1892" s="3" t="s">
        <v>2930</v>
      </c>
      <c r="F1892" s="3" t="s">
        <v>2953</v>
      </c>
      <c r="G1892" s="3" t="s">
        <v>2954</v>
      </c>
      <c r="H1892" s="3" t="s">
        <v>2955</v>
      </c>
      <c r="I1892" s="3"/>
      <c r="J1892" s="4">
        <v>4.9049050000000003</v>
      </c>
      <c r="K1892" s="4">
        <v>-11.336717</v>
      </c>
      <c r="L1892" s="4">
        <v>-4.9864009999999999</v>
      </c>
      <c r="M1892" s="4">
        <v>-3.941338</v>
      </c>
      <c r="N1892" s="4">
        <v>74.857142999999994</v>
      </c>
      <c r="O1892" s="4">
        <v>10.672098</v>
      </c>
      <c r="P1892" s="4">
        <v>0.91074999999999995</v>
      </c>
      <c r="Q1892" s="4" t="s">
        <v>2934</v>
      </c>
      <c r="R1892" s="4" t="s">
        <v>2924</v>
      </c>
      <c r="S1892" s="3" t="s">
        <v>5628</v>
      </c>
      <c r="T1892" s="5">
        <v>10.48</v>
      </c>
      <c r="U1892" s="4">
        <v>574.32380720000003</v>
      </c>
      <c r="V1892" s="10">
        <v>1024.926827</v>
      </c>
      <c r="W1892" s="4">
        <v>7.8435114503816799</v>
      </c>
      <c r="X1892" s="5">
        <v>12.199</v>
      </c>
      <c r="Y1892" s="5">
        <v>9.6549999999999994</v>
      </c>
      <c r="Z1892" s="4">
        <v>74.857142999999994</v>
      </c>
      <c r="AA1892" s="10" t="s">
        <v>2934</v>
      </c>
      <c r="AB1892" s="10" t="s">
        <v>2934</v>
      </c>
      <c r="AC1892" s="4">
        <v>17.389984999999999</v>
      </c>
      <c r="AD1892" s="4" t="s">
        <v>2934</v>
      </c>
      <c r="AE1892" s="4" t="s">
        <v>2934</v>
      </c>
      <c r="AF1892" s="4" t="s">
        <v>2934</v>
      </c>
      <c r="AG1892" s="4" t="s">
        <v>2934</v>
      </c>
      <c r="AH1892" s="4" t="s">
        <v>2934</v>
      </c>
      <c r="AI1892" s="4">
        <v>0.91074999999999995</v>
      </c>
      <c r="AJ1892" s="4">
        <v>0.91074999999999995</v>
      </c>
    </row>
    <row r="1893" spans="1:36" x14ac:dyDescent="0.3">
      <c r="A1893" s="1" t="s">
        <v>1887</v>
      </c>
      <c r="B1893" s="2">
        <v>5721699</v>
      </c>
      <c r="C1893" s="3" t="s">
        <v>2935</v>
      </c>
      <c r="D1893" s="4">
        <v>1193.8248395999999</v>
      </c>
      <c r="E1893" s="3" t="s">
        <v>2930</v>
      </c>
      <c r="F1893" s="3" t="s">
        <v>2953</v>
      </c>
      <c r="G1893" s="3" t="s">
        <v>2954</v>
      </c>
      <c r="H1893" s="3" t="s">
        <v>2955</v>
      </c>
      <c r="I1893" s="3"/>
      <c r="J1893" s="4">
        <v>8.6519119999999994</v>
      </c>
      <c r="K1893" s="4">
        <v>-6.086957</v>
      </c>
      <c r="L1893" s="4">
        <v>-2.7027030000000001</v>
      </c>
      <c r="M1893" s="4">
        <v>-4.7619049999999996</v>
      </c>
      <c r="N1893" s="4">
        <v>163.63636399999999</v>
      </c>
      <c r="O1893" s="4">
        <v>15.319148999999999</v>
      </c>
      <c r="P1893" s="4">
        <v>1.139</v>
      </c>
      <c r="Q1893" s="4" t="s">
        <v>2934</v>
      </c>
      <c r="R1893" s="4">
        <v>4.001798</v>
      </c>
      <c r="S1893" s="3" t="s">
        <v>5629</v>
      </c>
      <c r="T1893" s="5">
        <v>10.8</v>
      </c>
      <c r="U1893" s="4">
        <v>1193.8248395999999</v>
      </c>
      <c r="V1893" s="10">
        <v>1606.2251490000001</v>
      </c>
      <c r="W1893" s="4">
        <v>7.2777777777777803</v>
      </c>
      <c r="X1893" s="5">
        <v>11.9</v>
      </c>
      <c r="Y1893" s="4">
        <v>9.49</v>
      </c>
      <c r="Z1893" s="4">
        <v>163.63636399999999</v>
      </c>
      <c r="AA1893" s="10" t="s">
        <v>2934</v>
      </c>
      <c r="AB1893" s="10" t="s">
        <v>2934</v>
      </c>
      <c r="AC1893" s="4">
        <v>15.781483</v>
      </c>
      <c r="AD1893" s="4" t="s">
        <v>2934</v>
      </c>
      <c r="AE1893" s="4" t="s">
        <v>2934</v>
      </c>
      <c r="AF1893" s="4" t="s">
        <v>2934</v>
      </c>
      <c r="AG1893" s="4" t="s">
        <v>2934</v>
      </c>
      <c r="AH1893" s="4" t="s">
        <v>2934</v>
      </c>
      <c r="AI1893" s="4">
        <v>1.139</v>
      </c>
      <c r="AJ1893" s="4">
        <v>1.139</v>
      </c>
    </row>
    <row r="1894" spans="1:36" x14ac:dyDescent="0.3">
      <c r="A1894" s="1" t="s">
        <v>1888</v>
      </c>
      <c r="B1894" s="2">
        <v>5721564</v>
      </c>
      <c r="C1894" s="3" t="s">
        <v>2935</v>
      </c>
      <c r="D1894" s="4" t="s">
        <v>2934</v>
      </c>
      <c r="E1894" s="3" t="s">
        <v>2930</v>
      </c>
      <c r="F1894" s="3" t="s">
        <v>2953</v>
      </c>
      <c r="G1894" s="3" t="s">
        <v>2954</v>
      </c>
      <c r="H1894" s="3" t="s">
        <v>2955</v>
      </c>
      <c r="I1894" s="3" t="s">
        <v>2971</v>
      </c>
      <c r="J1894" s="4">
        <v>-1.5046299999999999</v>
      </c>
      <c r="K1894" s="4">
        <v>-6.07064</v>
      </c>
      <c r="L1894" s="4">
        <v>-2.8538809999999999</v>
      </c>
      <c r="M1894" s="4">
        <v>-3.295455</v>
      </c>
      <c r="N1894" s="4" t="s">
        <v>2934</v>
      </c>
      <c r="O1894" s="4" t="s">
        <v>2934</v>
      </c>
      <c r="P1894" s="4" t="s">
        <v>2934</v>
      </c>
      <c r="Q1894" s="4" t="s">
        <v>2934</v>
      </c>
      <c r="R1894" s="4" t="s">
        <v>2934</v>
      </c>
      <c r="S1894" s="3" t="s">
        <v>5630</v>
      </c>
      <c r="T1894" s="4">
        <v>8.51</v>
      </c>
      <c r="U1894" s="4" t="s">
        <v>2934</v>
      </c>
      <c r="V1894" s="10" t="s">
        <v>2934</v>
      </c>
      <c r="W1894" s="4">
        <v>4.5828437132784998</v>
      </c>
      <c r="X1894" s="5">
        <v>9.15</v>
      </c>
      <c r="Y1894" s="4">
        <v>8.35</v>
      </c>
      <c r="Z1894" s="4" t="s">
        <v>2934</v>
      </c>
      <c r="AA1894" s="10" t="s">
        <v>2934</v>
      </c>
      <c r="AB1894" s="10" t="s">
        <v>2934</v>
      </c>
      <c r="AC1894" s="4" t="s">
        <v>2934</v>
      </c>
      <c r="AD1894" s="4" t="s">
        <v>2934</v>
      </c>
      <c r="AE1894" s="4" t="s">
        <v>2934</v>
      </c>
      <c r="AF1894" s="4" t="s">
        <v>2934</v>
      </c>
      <c r="AG1894" s="4" t="s">
        <v>2934</v>
      </c>
      <c r="AH1894" s="4" t="s">
        <v>2934</v>
      </c>
      <c r="AI1894" s="4" t="s">
        <v>2934</v>
      </c>
      <c r="AJ1894" s="4" t="s">
        <v>2934</v>
      </c>
    </row>
    <row r="1895" spans="1:36" x14ac:dyDescent="0.3">
      <c r="A1895" s="1" t="s">
        <v>1889</v>
      </c>
      <c r="B1895" s="2">
        <v>5726578</v>
      </c>
      <c r="C1895" s="3" t="s">
        <v>2919</v>
      </c>
      <c r="D1895" s="4">
        <v>1289.51531262</v>
      </c>
      <c r="E1895" s="3" t="s">
        <v>2930</v>
      </c>
      <c r="F1895" s="3" t="s">
        <v>2953</v>
      </c>
      <c r="G1895" s="3" t="s">
        <v>2954</v>
      </c>
      <c r="H1895" s="3" t="s">
        <v>2955</v>
      </c>
      <c r="I1895" s="3"/>
      <c r="J1895" s="4">
        <v>16.138961999999999</v>
      </c>
      <c r="K1895" s="4">
        <v>5.8941460000000001</v>
      </c>
      <c r="L1895" s="4">
        <v>2.364341</v>
      </c>
      <c r="M1895" s="4">
        <v>-1.2341059999999999</v>
      </c>
      <c r="N1895" s="4" t="s">
        <v>2934</v>
      </c>
      <c r="O1895" s="4" t="s">
        <v>2934</v>
      </c>
      <c r="P1895" s="4" t="s">
        <v>2934</v>
      </c>
      <c r="Q1895" s="4" t="s">
        <v>2934</v>
      </c>
      <c r="R1895" s="4" t="s">
        <v>2934</v>
      </c>
      <c r="S1895" s="3" t="s">
        <v>5631</v>
      </c>
      <c r="T1895" s="4">
        <v>26.41</v>
      </c>
      <c r="U1895" s="4">
        <v>1289.51531262</v>
      </c>
      <c r="V1895" s="10" t="s">
        <v>2934</v>
      </c>
      <c r="W1895" s="4">
        <v>8.4816357440363497</v>
      </c>
      <c r="X1895" s="4">
        <v>27.5</v>
      </c>
      <c r="Y1895" s="4">
        <v>22.372699999999998</v>
      </c>
      <c r="Z1895" s="4" t="s">
        <v>2934</v>
      </c>
      <c r="AA1895" s="10" t="s">
        <v>2934</v>
      </c>
      <c r="AB1895" s="10" t="s">
        <v>2934</v>
      </c>
      <c r="AC1895" s="4" t="s">
        <v>2934</v>
      </c>
      <c r="AD1895" s="4" t="s">
        <v>2934</v>
      </c>
      <c r="AE1895" s="4" t="s">
        <v>2934</v>
      </c>
      <c r="AF1895" s="4" t="s">
        <v>2934</v>
      </c>
      <c r="AG1895" s="4" t="s">
        <v>2934</v>
      </c>
      <c r="AH1895" s="4" t="s">
        <v>2934</v>
      </c>
      <c r="AI1895" s="4" t="s">
        <v>2934</v>
      </c>
      <c r="AJ1895" s="4" t="s">
        <v>2934</v>
      </c>
    </row>
    <row r="1896" spans="1:36" x14ac:dyDescent="0.3">
      <c r="A1896" s="1" t="s">
        <v>1890</v>
      </c>
      <c r="B1896" s="2">
        <v>5721199</v>
      </c>
      <c r="C1896" s="3" t="s">
        <v>2935</v>
      </c>
      <c r="D1896" s="4">
        <v>489.43493845</v>
      </c>
      <c r="E1896" s="3" t="s">
        <v>2930</v>
      </c>
      <c r="F1896" s="3" t="s">
        <v>2953</v>
      </c>
      <c r="G1896" s="3" t="s">
        <v>2954</v>
      </c>
      <c r="H1896" s="3" t="s">
        <v>2955</v>
      </c>
      <c r="I1896" s="3"/>
      <c r="J1896" s="4">
        <v>0.59321999999999997</v>
      </c>
      <c r="K1896" s="4">
        <v>-8.6220169999999996</v>
      </c>
      <c r="L1896" s="4">
        <v>-2.7846030000000002</v>
      </c>
      <c r="M1896" s="4">
        <v>-3.4959349999999998</v>
      </c>
      <c r="N1896" s="4">
        <v>13.174251</v>
      </c>
      <c r="O1896" s="4" t="s">
        <v>2924</v>
      </c>
      <c r="P1896" s="4">
        <v>0.85475599999999996</v>
      </c>
      <c r="Q1896" s="4" t="s">
        <v>2934</v>
      </c>
      <c r="R1896" s="4">
        <v>43.822448999999999</v>
      </c>
      <c r="S1896" s="3" t="s">
        <v>5632</v>
      </c>
      <c r="T1896" s="5">
        <v>11.87</v>
      </c>
      <c r="U1896" s="4">
        <v>489.43493845</v>
      </c>
      <c r="V1896" s="10">
        <v>877.29299800000001</v>
      </c>
      <c r="W1896" s="4">
        <v>7.9359730412805396</v>
      </c>
      <c r="X1896" s="4">
        <v>13.13</v>
      </c>
      <c r="Y1896" s="5">
        <v>11.45</v>
      </c>
      <c r="Z1896" s="4">
        <v>13.174251</v>
      </c>
      <c r="AA1896" s="10" t="s">
        <v>2934</v>
      </c>
      <c r="AB1896" s="10" t="s">
        <v>2934</v>
      </c>
      <c r="AC1896" s="4">
        <v>24.371496</v>
      </c>
      <c r="AD1896" s="4" t="s">
        <v>2934</v>
      </c>
      <c r="AE1896" s="4" t="s">
        <v>2934</v>
      </c>
      <c r="AF1896" s="4" t="s">
        <v>2934</v>
      </c>
      <c r="AG1896" s="4" t="s">
        <v>2934</v>
      </c>
      <c r="AH1896" s="4" t="s">
        <v>2934</v>
      </c>
      <c r="AI1896" s="4">
        <v>0.85475599999999996</v>
      </c>
      <c r="AJ1896" s="4">
        <v>0.85475599999999996</v>
      </c>
    </row>
    <row r="1897" spans="1:36" x14ac:dyDescent="0.3">
      <c r="A1897" s="1" t="s">
        <v>1891</v>
      </c>
      <c r="B1897" s="2">
        <v>5721790</v>
      </c>
      <c r="C1897" s="3" t="s">
        <v>2935</v>
      </c>
      <c r="D1897" s="4">
        <v>900.26833727999997</v>
      </c>
      <c r="E1897" s="3" t="s">
        <v>2930</v>
      </c>
      <c r="F1897" s="3" t="s">
        <v>2953</v>
      </c>
      <c r="G1897" s="3" t="s">
        <v>2954</v>
      </c>
      <c r="H1897" s="3" t="s">
        <v>2955</v>
      </c>
      <c r="I1897" s="3" t="s">
        <v>2971</v>
      </c>
      <c r="J1897" s="4">
        <v>-2.5495749999999999</v>
      </c>
      <c r="K1897" s="4">
        <v>-7.8571429999999998</v>
      </c>
      <c r="L1897" s="4">
        <v>-5.4945060000000003</v>
      </c>
      <c r="M1897" s="4">
        <v>-4</v>
      </c>
      <c r="N1897" s="4">
        <v>11.037433</v>
      </c>
      <c r="O1897" s="4">
        <v>19.770115000000001</v>
      </c>
      <c r="P1897" s="4">
        <v>0.85899800000000004</v>
      </c>
      <c r="Q1897" s="4" t="s">
        <v>2934</v>
      </c>
      <c r="R1897" s="4">
        <v>42.400669999999998</v>
      </c>
      <c r="S1897" s="3" t="s">
        <v>5633</v>
      </c>
      <c r="T1897" s="4">
        <v>10.32</v>
      </c>
      <c r="U1897" s="4">
        <v>900.26833727999997</v>
      </c>
      <c r="V1897" s="10">
        <v>1576.298497</v>
      </c>
      <c r="W1897" s="4">
        <v>8.0232558139534902</v>
      </c>
      <c r="X1897" s="4">
        <v>11.36</v>
      </c>
      <c r="Y1897" s="4">
        <v>10.234999999999999</v>
      </c>
      <c r="Z1897" s="4">
        <v>11.037433</v>
      </c>
      <c r="AA1897" s="10" t="s">
        <v>2934</v>
      </c>
      <c r="AB1897" s="10" t="s">
        <v>2934</v>
      </c>
      <c r="AC1897" s="4">
        <v>20.523239</v>
      </c>
      <c r="AD1897" s="4" t="s">
        <v>2934</v>
      </c>
      <c r="AE1897" s="4" t="s">
        <v>2934</v>
      </c>
      <c r="AF1897" s="4" t="s">
        <v>2934</v>
      </c>
      <c r="AG1897" s="4" t="s">
        <v>2934</v>
      </c>
      <c r="AH1897" s="4" t="s">
        <v>2934</v>
      </c>
      <c r="AI1897" s="4">
        <v>0.85899800000000004</v>
      </c>
      <c r="AJ1897" s="4">
        <v>0.85899800000000004</v>
      </c>
    </row>
    <row r="1898" spans="1:36" x14ac:dyDescent="0.3">
      <c r="A1898" s="1" t="s">
        <v>1892</v>
      </c>
      <c r="B1898" s="2">
        <v>5721324</v>
      </c>
      <c r="C1898" s="3" t="s">
        <v>2935</v>
      </c>
      <c r="D1898" s="4">
        <v>2523.9232207999999</v>
      </c>
      <c r="E1898" s="3" t="s">
        <v>2930</v>
      </c>
      <c r="F1898" s="3" t="s">
        <v>2953</v>
      </c>
      <c r="G1898" s="3" t="s">
        <v>2954</v>
      </c>
      <c r="H1898" s="3" t="s">
        <v>2955</v>
      </c>
      <c r="I1898" s="3" t="s">
        <v>2971</v>
      </c>
      <c r="J1898" s="4">
        <v>17.734724</v>
      </c>
      <c r="K1898" s="4">
        <v>-3.3047740000000001</v>
      </c>
      <c r="L1898" s="4">
        <v>-1.7412939999999999</v>
      </c>
      <c r="M1898" s="4">
        <v>-2.1065680000000002</v>
      </c>
      <c r="N1898" s="4">
        <v>6.6164149999999999</v>
      </c>
      <c r="O1898" s="4" t="s">
        <v>2924</v>
      </c>
      <c r="P1898" s="5">
        <v>0.98442399999999997</v>
      </c>
      <c r="Q1898" s="4" t="s">
        <v>2934</v>
      </c>
      <c r="R1898" s="4">
        <v>35.736547000000002</v>
      </c>
      <c r="S1898" s="3" t="s">
        <v>5634</v>
      </c>
      <c r="T1898" s="5">
        <v>7.9</v>
      </c>
      <c r="U1898" s="4">
        <v>2523.9232207999999</v>
      </c>
      <c r="V1898" s="10">
        <v>3643.0327400000001</v>
      </c>
      <c r="W1898" s="4">
        <v>10.1012658227848</v>
      </c>
      <c r="X1898" s="5">
        <v>8.24</v>
      </c>
      <c r="Y1898" s="5">
        <v>6.6635999999999997</v>
      </c>
      <c r="Z1898" s="4">
        <v>6.6164149999999999</v>
      </c>
      <c r="AA1898" s="10" t="s">
        <v>2934</v>
      </c>
      <c r="AB1898" s="10" t="s">
        <v>2934</v>
      </c>
      <c r="AC1898" s="4">
        <v>17.170314000000001</v>
      </c>
      <c r="AD1898" s="4" t="s">
        <v>2934</v>
      </c>
      <c r="AE1898" s="4" t="s">
        <v>2934</v>
      </c>
      <c r="AF1898" s="4" t="s">
        <v>2934</v>
      </c>
      <c r="AG1898" s="4" t="s">
        <v>2934</v>
      </c>
      <c r="AH1898" s="4" t="s">
        <v>2934</v>
      </c>
      <c r="AI1898" s="5">
        <v>0.98442399999999997</v>
      </c>
      <c r="AJ1898" s="5">
        <v>0.98442399999999997</v>
      </c>
    </row>
    <row r="1899" spans="1:36" x14ac:dyDescent="0.3">
      <c r="A1899" s="1" t="s">
        <v>1893</v>
      </c>
      <c r="B1899" s="2">
        <v>5721194</v>
      </c>
      <c r="C1899" s="3" t="s">
        <v>2935</v>
      </c>
      <c r="D1899" s="4">
        <v>2679.4854393999999</v>
      </c>
      <c r="E1899" s="3" t="s">
        <v>2930</v>
      </c>
      <c r="F1899" s="3" t="s">
        <v>2953</v>
      </c>
      <c r="G1899" s="3" t="s">
        <v>2954</v>
      </c>
      <c r="H1899" s="3" t="s">
        <v>2955</v>
      </c>
      <c r="I1899" s="3"/>
      <c r="J1899" s="4">
        <v>1.5030950000000001</v>
      </c>
      <c r="K1899" s="4">
        <v>-6.5146579999999998</v>
      </c>
      <c r="L1899" s="4">
        <v>-4.0133780000000003</v>
      </c>
      <c r="M1899" s="4">
        <v>-3.4482759999999999</v>
      </c>
      <c r="N1899" s="4">
        <v>46.104418000000003</v>
      </c>
      <c r="O1899" s="4">
        <v>43.484848</v>
      </c>
      <c r="P1899" s="4">
        <v>0.893316</v>
      </c>
      <c r="Q1899" s="4" t="s">
        <v>2934</v>
      </c>
      <c r="R1899" s="4">
        <v>38.549103000000002</v>
      </c>
      <c r="S1899" s="3" t="s">
        <v>5635</v>
      </c>
      <c r="T1899" s="5">
        <v>11.48</v>
      </c>
      <c r="U1899" s="4">
        <v>2679.4854393999999</v>
      </c>
      <c r="V1899" s="10">
        <v>4727.6455690000003</v>
      </c>
      <c r="W1899" s="4">
        <v>7.8919860627177698</v>
      </c>
      <c r="X1899" s="4">
        <v>12.47</v>
      </c>
      <c r="Y1899" s="4">
        <v>10.84</v>
      </c>
      <c r="Z1899" s="4">
        <v>46.104418000000003</v>
      </c>
      <c r="AA1899" s="10" t="s">
        <v>2934</v>
      </c>
      <c r="AB1899" s="10" t="s">
        <v>2934</v>
      </c>
      <c r="AC1899" s="4">
        <v>21.128578000000001</v>
      </c>
      <c r="AD1899" s="4" t="s">
        <v>2934</v>
      </c>
      <c r="AE1899" s="4" t="s">
        <v>2934</v>
      </c>
      <c r="AF1899" s="4" t="s">
        <v>2934</v>
      </c>
      <c r="AG1899" s="4" t="s">
        <v>2934</v>
      </c>
      <c r="AH1899" s="4" t="s">
        <v>2934</v>
      </c>
      <c r="AI1899" s="4">
        <v>0.893316</v>
      </c>
      <c r="AJ1899" s="4">
        <v>0.893316</v>
      </c>
    </row>
    <row r="1900" spans="1:36" x14ac:dyDescent="0.3">
      <c r="A1900" s="1" t="s">
        <v>1894</v>
      </c>
      <c r="B1900" s="2">
        <v>5722001</v>
      </c>
      <c r="C1900" s="3" t="s">
        <v>2935</v>
      </c>
      <c r="D1900" s="4">
        <v>1424.9810987999999</v>
      </c>
      <c r="E1900" s="3" t="s">
        <v>2930</v>
      </c>
      <c r="F1900" s="3" t="s">
        <v>2953</v>
      </c>
      <c r="G1900" s="3" t="s">
        <v>2954</v>
      </c>
      <c r="H1900" s="3" t="s">
        <v>2955</v>
      </c>
      <c r="I1900" s="3"/>
      <c r="J1900" s="4">
        <v>8.1422930000000004</v>
      </c>
      <c r="K1900" s="5">
        <v>1.9374070000000001</v>
      </c>
      <c r="L1900" s="4">
        <v>-1.2987010000000001</v>
      </c>
      <c r="M1900" s="4">
        <v>-1.6534869999999999</v>
      </c>
      <c r="N1900" s="4">
        <v>6.8571429999999998</v>
      </c>
      <c r="O1900" s="4" t="s">
        <v>2934</v>
      </c>
      <c r="P1900" s="4">
        <v>0.92369999999999997</v>
      </c>
      <c r="Q1900" s="4" t="s">
        <v>2934</v>
      </c>
      <c r="R1900" s="4" t="s">
        <v>2934</v>
      </c>
      <c r="S1900" s="3" t="s">
        <v>5636</v>
      </c>
      <c r="T1900" s="4">
        <v>13.68</v>
      </c>
      <c r="U1900" s="4">
        <v>1424.9810987999999</v>
      </c>
      <c r="V1900" s="10">
        <v>1425.275308</v>
      </c>
      <c r="W1900" s="4">
        <v>7.9678362573099397</v>
      </c>
      <c r="X1900" s="4">
        <v>14.3</v>
      </c>
      <c r="Y1900" s="4">
        <v>12.45</v>
      </c>
      <c r="Z1900" s="4">
        <v>6.8571429999999998</v>
      </c>
      <c r="AA1900" s="10" t="s">
        <v>2934</v>
      </c>
      <c r="AB1900" s="10" t="s">
        <v>2934</v>
      </c>
      <c r="AC1900" s="4">
        <v>59.288755999999999</v>
      </c>
      <c r="AD1900" s="4" t="s">
        <v>2934</v>
      </c>
      <c r="AE1900" s="4" t="s">
        <v>2934</v>
      </c>
      <c r="AF1900" s="4" t="s">
        <v>2934</v>
      </c>
      <c r="AG1900" s="4" t="s">
        <v>2934</v>
      </c>
      <c r="AH1900" s="4" t="s">
        <v>2934</v>
      </c>
      <c r="AI1900" s="4">
        <v>0.92369999999999997</v>
      </c>
      <c r="AJ1900" s="4">
        <v>0.92369999999999997</v>
      </c>
    </row>
    <row r="1901" spans="1:36" x14ac:dyDescent="0.3">
      <c r="A1901" s="1" t="s">
        <v>1895</v>
      </c>
      <c r="B1901" s="2">
        <v>5721506</v>
      </c>
      <c r="C1901" s="3" t="s">
        <v>2935</v>
      </c>
      <c r="D1901" s="4">
        <v>676.48385940000003</v>
      </c>
      <c r="E1901" s="3" t="s">
        <v>2930</v>
      </c>
      <c r="F1901" s="3" t="s">
        <v>2953</v>
      </c>
      <c r="G1901" s="3" t="s">
        <v>2954</v>
      </c>
      <c r="H1901" s="3" t="s">
        <v>2955</v>
      </c>
      <c r="I1901" s="3" t="s">
        <v>3001</v>
      </c>
      <c r="J1901" s="4">
        <v>-2.364865</v>
      </c>
      <c r="K1901" s="4">
        <v>-3.9228719999999999</v>
      </c>
      <c r="L1901" s="4">
        <v>-1.5667580000000001</v>
      </c>
      <c r="M1901" s="4">
        <v>-3.150134</v>
      </c>
      <c r="N1901" s="4">
        <v>22.061069</v>
      </c>
      <c r="O1901" s="4" t="s">
        <v>2934</v>
      </c>
      <c r="P1901" s="4">
        <v>0.98628099999999996</v>
      </c>
      <c r="Q1901" s="4" t="s">
        <v>2934</v>
      </c>
      <c r="R1901" s="4" t="s">
        <v>2934</v>
      </c>
      <c r="S1901" s="3" t="s">
        <v>5637</v>
      </c>
      <c r="T1901" s="4">
        <v>14.45</v>
      </c>
      <c r="U1901" s="4">
        <v>676.48385940000003</v>
      </c>
      <c r="V1901" s="10">
        <v>676.20867899999996</v>
      </c>
      <c r="W1901" s="4">
        <v>4.3183391003460203</v>
      </c>
      <c r="X1901" s="4">
        <v>15.25</v>
      </c>
      <c r="Y1901" s="4">
        <v>13.790699999999999</v>
      </c>
      <c r="Z1901" s="4">
        <v>22.061069</v>
      </c>
      <c r="AA1901" s="10" t="s">
        <v>2934</v>
      </c>
      <c r="AB1901" s="10" t="s">
        <v>2934</v>
      </c>
      <c r="AC1901" s="4">
        <v>22.407091000000001</v>
      </c>
      <c r="AD1901" s="4" t="s">
        <v>2934</v>
      </c>
      <c r="AE1901" s="4" t="s">
        <v>2934</v>
      </c>
      <c r="AF1901" s="4" t="s">
        <v>2934</v>
      </c>
      <c r="AG1901" s="4" t="s">
        <v>2934</v>
      </c>
      <c r="AH1901" s="4" t="s">
        <v>2934</v>
      </c>
      <c r="AI1901" s="4">
        <v>0.98628099999999996</v>
      </c>
      <c r="AJ1901" s="4">
        <v>0.98628099999999996</v>
      </c>
    </row>
    <row r="1902" spans="1:36" x14ac:dyDescent="0.3">
      <c r="A1902" s="1" t="s">
        <v>514</v>
      </c>
      <c r="B1902" s="2">
        <v>114008</v>
      </c>
      <c r="C1902" s="3" t="s">
        <v>2935</v>
      </c>
      <c r="D1902" s="4">
        <v>4062.4098937499998</v>
      </c>
      <c r="E1902" s="3" t="s">
        <v>2936</v>
      </c>
      <c r="F1902" s="3" t="s">
        <v>2966</v>
      </c>
      <c r="G1902" s="3" t="s">
        <v>3082</v>
      </c>
      <c r="H1902" s="3" t="s">
        <v>3118</v>
      </c>
      <c r="I1902" s="3" t="s">
        <v>3315</v>
      </c>
      <c r="J1902" s="10">
        <v>29.688746999999999</v>
      </c>
      <c r="K1902" s="10">
        <v>20.174530000000001</v>
      </c>
      <c r="L1902" s="10">
        <v>4.3137759999999998</v>
      </c>
      <c r="M1902" s="10">
        <v>2.072864</v>
      </c>
      <c r="N1902" s="4">
        <v>34.355179999999997</v>
      </c>
      <c r="O1902" s="4">
        <v>26.957532</v>
      </c>
      <c r="P1902" s="4">
        <v>4.3945049999999997</v>
      </c>
      <c r="Q1902" s="4">
        <v>19.360628999999999</v>
      </c>
      <c r="R1902" s="4">
        <v>47.318776</v>
      </c>
      <c r="S1902" s="3" t="s">
        <v>4258</v>
      </c>
      <c r="T1902" s="4">
        <v>81.25</v>
      </c>
      <c r="U1902" s="4">
        <v>4062.4098937499998</v>
      </c>
      <c r="V1902" s="10">
        <v>4626.4158930000003</v>
      </c>
      <c r="W1902" s="4">
        <v>0</v>
      </c>
      <c r="X1902" s="4">
        <v>86.36</v>
      </c>
      <c r="Y1902" s="4">
        <v>60.59</v>
      </c>
      <c r="Z1902" s="4">
        <v>34.355179999999997</v>
      </c>
      <c r="AA1902" s="10">
        <v>27.706734867800002</v>
      </c>
      <c r="AB1902" s="10">
        <v>33.436213991700001</v>
      </c>
      <c r="AC1902" s="4">
        <v>2.7526069999999998</v>
      </c>
      <c r="AD1902" s="4">
        <v>1.6768907791984</v>
      </c>
      <c r="AE1902" s="4">
        <v>2.4726968963121001</v>
      </c>
      <c r="AF1902" s="4">
        <v>19.360628999999999</v>
      </c>
      <c r="AG1902" s="4">
        <v>12.2254499385611</v>
      </c>
      <c r="AH1902" s="4">
        <v>19.932856066350698</v>
      </c>
      <c r="AI1902" s="4">
        <v>4.3945049999999997</v>
      </c>
      <c r="AJ1902" s="4" t="s">
        <v>2924</v>
      </c>
    </row>
    <row r="1903" spans="1:36" x14ac:dyDescent="0.3">
      <c r="A1903" s="1" t="s">
        <v>1897</v>
      </c>
      <c r="B1903" s="2">
        <v>10498680</v>
      </c>
      <c r="C1903" s="3" t="s">
        <v>2935</v>
      </c>
      <c r="D1903" s="4">
        <v>11462.9372208</v>
      </c>
      <c r="E1903" s="3" t="s">
        <v>2936</v>
      </c>
      <c r="F1903" s="3" t="s">
        <v>2937</v>
      </c>
      <c r="G1903" s="3" t="s">
        <v>2993</v>
      </c>
      <c r="H1903" s="3" t="s">
        <v>2994</v>
      </c>
      <c r="I1903" s="3" t="s">
        <v>3608</v>
      </c>
      <c r="J1903" s="4">
        <v>17.821446999999999</v>
      </c>
      <c r="K1903" s="4">
        <v>-1.2915129999999999</v>
      </c>
      <c r="L1903" s="4">
        <v>-6.3551909999999996</v>
      </c>
      <c r="M1903" s="4">
        <v>-7.3037450000000002</v>
      </c>
      <c r="N1903" s="4">
        <v>20.288798</v>
      </c>
      <c r="O1903" s="4">
        <v>19.820461999999999</v>
      </c>
      <c r="P1903" s="4">
        <v>3.4909400000000002</v>
      </c>
      <c r="Q1903" s="4">
        <v>16.150625000000002</v>
      </c>
      <c r="R1903" s="4">
        <v>25.339321999999999</v>
      </c>
      <c r="S1903" s="3" t="s">
        <v>5639</v>
      </c>
      <c r="T1903" s="4">
        <v>69.55</v>
      </c>
      <c r="U1903" s="4">
        <v>11462.9372208</v>
      </c>
      <c r="V1903" s="10">
        <v>13696.53722</v>
      </c>
      <c r="W1903" s="4">
        <v>1.1071171818835399</v>
      </c>
      <c r="X1903" s="4">
        <v>86.57</v>
      </c>
      <c r="Y1903" s="4">
        <v>55.19</v>
      </c>
      <c r="Z1903" s="4">
        <v>20.324372</v>
      </c>
      <c r="AA1903" s="10">
        <v>24.1166475952</v>
      </c>
      <c r="AB1903" s="10">
        <v>27.8427196592</v>
      </c>
      <c r="AC1903" s="4">
        <v>3.8700619999999999</v>
      </c>
      <c r="AD1903" s="4">
        <v>4.1997755158398</v>
      </c>
      <c r="AE1903" s="4">
        <v>4.4391762185725998</v>
      </c>
      <c r="AF1903" s="4">
        <v>16.150625000000002</v>
      </c>
      <c r="AG1903" s="4">
        <v>17.874595135941298</v>
      </c>
      <c r="AH1903" s="4">
        <v>19.3773968277916</v>
      </c>
      <c r="AI1903" s="4">
        <v>3.4909400000000002</v>
      </c>
      <c r="AJ1903" s="4" t="s">
        <v>2924</v>
      </c>
    </row>
    <row r="1904" spans="1:36" x14ac:dyDescent="0.3">
      <c r="A1904" s="1" t="s">
        <v>2078</v>
      </c>
      <c r="B1904" s="2">
        <v>4094354</v>
      </c>
      <c r="C1904" s="3" t="s">
        <v>2919</v>
      </c>
      <c r="D1904" s="4">
        <v>3508.5471157000002</v>
      </c>
      <c r="E1904" s="3" t="s">
        <v>2945</v>
      </c>
      <c r="F1904" s="3" t="s">
        <v>2990</v>
      </c>
      <c r="G1904" s="3" t="s">
        <v>2990</v>
      </c>
      <c r="H1904" s="3" t="s">
        <v>3029</v>
      </c>
      <c r="I1904" s="3" t="s">
        <v>3030</v>
      </c>
      <c r="J1904" s="18">
        <v>-26.319561</v>
      </c>
      <c r="K1904" s="18">
        <v>3.4367139999999998</v>
      </c>
      <c r="L1904" s="18">
        <v>0.92418400000000001</v>
      </c>
      <c r="M1904" s="18">
        <v>-4.6809830000000003</v>
      </c>
      <c r="N1904" s="4">
        <v>94.923077000000006</v>
      </c>
      <c r="O1904" s="4">
        <v>56.244303000000002</v>
      </c>
      <c r="P1904" s="4">
        <v>4.6809799999999999</v>
      </c>
      <c r="Q1904" s="4">
        <v>60.904525</v>
      </c>
      <c r="R1904" s="4">
        <v>64.424002000000002</v>
      </c>
      <c r="S1904" s="3" t="s">
        <v>5819</v>
      </c>
      <c r="T1904" s="4">
        <v>61.7</v>
      </c>
      <c r="U1904" s="4">
        <v>3508.5471157000002</v>
      </c>
      <c r="V1904" s="10">
        <v>3204.7961150000001</v>
      </c>
      <c r="W1904" s="4">
        <v>1.3614262560778001</v>
      </c>
      <c r="X1904" s="18">
        <v>85.27</v>
      </c>
      <c r="Y1904" s="18">
        <v>56.63</v>
      </c>
      <c r="Z1904" s="4">
        <v>94.923077000000006</v>
      </c>
      <c r="AA1904" s="10">
        <v>46.154997007699997</v>
      </c>
      <c r="AB1904" s="10">
        <v>54.2307928946</v>
      </c>
      <c r="AC1904" s="4">
        <v>7.9478119999999999</v>
      </c>
      <c r="AD1904" s="4">
        <v>7.0579029647281004</v>
      </c>
      <c r="AE1904" s="4">
        <v>7.6514351519790997</v>
      </c>
      <c r="AF1904" s="4">
        <v>60.904525</v>
      </c>
      <c r="AG1904" s="4">
        <v>27.723149783737</v>
      </c>
      <c r="AH1904" s="4">
        <v>31.888518557213899</v>
      </c>
      <c r="AI1904" s="4">
        <v>4.6809799999999999</v>
      </c>
      <c r="AJ1904" s="4">
        <v>5.4318160000000004</v>
      </c>
    </row>
    <row r="1905" spans="1:36" x14ac:dyDescent="0.3">
      <c r="A1905" s="1" t="s">
        <v>1899</v>
      </c>
      <c r="B1905" s="2">
        <v>4094401</v>
      </c>
      <c r="C1905" s="3" t="s">
        <v>2935</v>
      </c>
      <c r="D1905" s="4">
        <v>25359.027599280002</v>
      </c>
      <c r="E1905" s="3" t="s">
        <v>2925</v>
      </c>
      <c r="F1905" s="3" t="s">
        <v>2996</v>
      </c>
      <c r="G1905" s="3" t="s">
        <v>3230</v>
      </c>
      <c r="H1905" s="3" t="s">
        <v>3231</v>
      </c>
      <c r="I1905" s="3" t="s">
        <v>3232</v>
      </c>
      <c r="J1905" s="4">
        <v>18.575621999999999</v>
      </c>
      <c r="K1905" s="4">
        <v>-12.627770999999999</v>
      </c>
      <c r="L1905" s="4">
        <v>-8.0357780000000005</v>
      </c>
      <c r="M1905" s="4">
        <v>-3.6197409999999999</v>
      </c>
      <c r="N1905" s="4">
        <v>16.960615000000001</v>
      </c>
      <c r="O1905" s="4">
        <v>21.631627999999999</v>
      </c>
      <c r="P1905" s="4">
        <v>5.9389190000000003</v>
      </c>
      <c r="Q1905" s="4">
        <v>11.172288999999999</v>
      </c>
      <c r="R1905" s="4">
        <v>23.316769000000001</v>
      </c>
      <c r="S1905" s="3" t="s">
        <v>5641</v>
      </c>
      <c r="T1905" s="4">
        <v>8276.7800000000007</v>
      </c>
      <c r="U1905" s="4">
        <v>25359.027599280002</v>
      </c>
      <c r="V1905" s="10">
        <v>23932.829599000001</v>
      </c>
      <c r="W1905" s="4">
        <v>0</v>
      </c>
      <c r="X1905" s="4">
        <v>9964.77</v>
      </c>
      <c r="Y1905" s="4">
        <v>6800</v>
      </c>
      <c r="Z1905" s="4">
        <v>16.960615000000001</v>
      </c>
      <c r="AA1905" s="10">
        <v>16.258625285499999</v>
      </c>
      <c r="AB1905" s="10">
        <v>16.813974842299999</v>
      </c>
      <c r="AC1905" s="4">
        <v>2.327779</v>
      </c>
      <c r="AD1905" s="4">
        <v>2.1903374814897001</v>
      </c>
      <c r="AE1905" s="4">
        <v>2.3140771909381002</v>
      </c>
      <c r="AF1905" s="4">
        <v>11.172288999999999</v>
      </c>
      <c r="AG1905" s="4">
        <v>11.2369370083336</v>
      </c>
      <c r="AH1905" s="4">
        <v>11.8771891972342</v>
      </c>
      <c r="AI1905" s="4">
        <v>5.9389190000000003</v>
      </c>
      <c r="AJ1905" s="4">
        <v>6.0077360000000004</v>
      </c>
    </row>
    <row r="1906" spans="1:36" x14ac:dyDescent="0.3">
      <c r="A1906" s="1" t="s">
        <v>1670</v>
      </c>
      <c r="B1906" s="2">
        <v>4135600</v>
      </c>
      <c r="C1906" s="3" t="s">
        <v>2919</v>
      </c>
      <c r="D1906" s="4">
        <v>96827.07</v>
      </c>
      <c r="E1906" s="3" t="s">
        <v>2945</v>
      </c>
      <c r="F1906" s="3" t="s">
        <v>2990</v>
      </c>
      <c r="G1906" s="3" t="s">
        <v>2990</v>
      </c>
      <c r="H1906" s="3" t="s">
        <v>3029</v>
      </c>
      <c r="I1906" s="3" t="s">
        <v>3030</v>
      </c>
      <c r="J1906" s="18">
        <v>85.726140999999998</v>
      </c>
      <c r="K1906" s="18">
        <v>51.482334000000002</v>
      </c>
      <c r="L1906" s="18">
        <v>24.527042000000002</v>
      </c>
      <c r="M1906" s="18">
        <v>-7.3445390000000002</v>
      </c>
      <c r="N1906" s="4" t="s">
        <v>2924</v>
      </c>
      <c r="O1906" s="4">
        <v>68.608215999999999</v>
      </c>
      <c r="P1906" s="4">
        <v>7.2399069999999996</v>
      </c>
      <c r="Q1906" s="4">
        <v>82.038499999999999</v>
      </c>
      <c r="R1906" s="4">
        <v>58.073543999999998</v>
      </c>
      <c r="S1906" s="3" t="s">
        <v>5413</v>
      </c>
      <c r="T1906" s="4">
        <v>111.9</v>
      </c>
      <c r="U1906" s="4">
        <v>96827.07</v>
      </c>
      <c r="V1906" s="10">
        <v>100300.27</v>
      </c>
      <c r="W1906" s="4">
        <v>0.21447721179624701</v>
      </c>
      <c r="X1906" s="18">
        <v>126.15</v>
      </c>
      <c r="Y1906" s="18">
        <v>53.19</v>
      </c>
      <c r="Z1906" s="4" t="s">
        <v>2924</v>
      </c>
      <c r="AA1906" s="10">
        <v>43.437754745500001</v>
      </c>
      <c r="AB1906" s="10">
        <v>71.856979566600003</v>
      </c>
      <c r="AC1906" s="4">
        <v>18.655656</v>
      </c>
      <c r="AD1906" s="4">
        <v>12.9640791795743</v>
      </c>
      <c r="AE1906" s="4">
        <v>17.456201668173801</v>
      </c>
      <c r="AF1906" s="4">
        <v>82.038499999999999</v>
      </c>
      <c r="AG1906" s="4">
        <v>35.005731431446499</v>
      </c>
      <c r="AH1906" s="4">
        <v>51.544203390720703</v>
      </c>
      <c r="AI1906" s="4">
        <v>7.2399069999999996</v>
      </c>
      <c r="AJ1906" s="4" t="s">
        <v>2924</v>
      </c>
    </row>
    <row r="1907" spans="1:36" x14ac:dyDescent="0.3">
      <c r="A1907" s="1" t="s">
        <v>1901</v>
      </c>
      <c r="B1907" s="2">
        <v>28727112</v>
      </c>
      <c r="C1907" s="3" t="s">
        <v>2935</v>
      </c>
      <c r="D1907" s="4">
        <v>635.50039014000004</v>
      </c>
      <c r="E1907" s="3" t="s">
        <v>2930</v>
      </c>
      <c r="F1907" s="3" t="s">
        <v>2953</v>
      </c>
      <c r="G1907" s="3" t="s">
        <v>2954</v>
      </c>
      <c r="H1907" s="3" t="s">
        <v>2955</v>
      </c>
      <c r="I1907" s="3"/>
      <c r="J1907" s="4">
        <v>-6.7226889999999999</v>
      </c>
      <c r="K1907" s="4">
        <v>-15.966965</v>
      </c>
      <c r="L1907" s="4">
        <v>-8.6761409999999994</v>
      </c>
      <c r="M1907" s="4">
        <v>-5.7142860000000004</v>
      </c>
      <c r="N1907" s="4" t="s">
        <v>2934</v>
      </c>
      <c r="O1907" s="4" t="s">
        <v>2934</v>
      </c>
      <c r="P1907" s="4" t="s">
        <v>2934</v>
      </c>
      <c r="Q1907" s="4" t="s">
        <v>2934</v>
      </c>
      <c r="R1907" s="4" t="s">
        <v>2934</v>
      </c>
      <c r="S1907" s="3" t="s">
        <v>5643</v>
      </c>
      <c r="T1907" s="4">
        <v>12.21</v>
      </c>
      <c r="U1907" s="4">
        <v>635.50039014000004</v>
      </c>
      <c r="V1907" s="10" t="s">
        <v>2934</v>
      </c>
      <c r="W1907" s="4">
        <v>12.2850122850123</v>
      </c>
      <c r="X1907" s="4">
        <v>14.96</v>
      </c>
      <c r="Y1907" s="5">
        <v>11.28</v>
      </c>
      <c r="Z1907" s="4" t="s">
        <v>2934</v>
      </c>
      <c r="AA1907" s="10" t="s">
        <v>2934</v>
      </c>
      <c r="AB1907" s="10" t="s">
        <v>2934</v>
      </c>
      <c r="AC1907" s="4" t="s">
        <v>2934</v>
      </c>
      <c r="AD1907" s="4" t="s">
        <v>2934</v>
      </c>
      <c r="AE1907" s="4" t="s">
        <v>2934</v>
      </c>
      <c r="AF1907" s="4" t="s">
        <v>2934</v>
      </c>
      <c r="AG1907" s="4" t="s">
        <v>2934</v>
      </c>
      <c r="AH1907" s="4" t="s">
        <v>2934</v>
      </c>
      <c r="AI1907" s="4" t="s">
        <v>2934</v>
      </c>
      <c r="AJ1907" s="4" t="s">
        <v>2934</v>
      </c>
    </row>
    <row r="1908" spans="1:36" x14ac:dyDescent="0.3">
      <c r="A1908" s="1" t="s">
        <v>1902</v>
      </c>
      <c r="B1908" s="2">
        <v>4183607</v>
      </c>
      <c r="C1908" s="3" t="s">
        <v>2919</v>
      </c>
      <c r="D1908" s="4" t="s">
        <v>2934</v>
      </c>
      <c r="E1908" s="3" t="s">
        <v>2930</v>
      </c>
      <c r="F1908" s="3" t="s">
        <v>2953</v>
      </c>
      <c r="G1908" s="3" t="s">
        <v>2954</v>
      </c>
      <c r="H1908" s="3" t="s">
        <v>2955</v>
      </c>
      <c r="I1908" s="3" t="s">
        <v>2971</v>
      </c>
      <c r="J1908" s="4">
        <v>-25.697503999999999</v>
      </c>
      <c r="K1908" s="4">
        <v>-4.8275860000000002</v>
      </c>
      <c r="L1908" s="4">
        <v>-3.1887759999999998</v>
      </c>
      <c r="M1908" s="4">
        <v>-5.3615959999999996</v>
      </c>
      <c r="N1908" s="4">
        <v>21.0833333333333</v>
      </c>
      <c r="O1908" s="4">
        <v>63.998239498147797</v>
      </c>
      <c r="P1908" s="4" t="s">
        <v>2934</v>
      </c>
      <c r="Q1908" s="4" t="s">
        <v>2934</v>
      </c>
      <c r="R1908" s="4" t="s">
        <v>2934</v>
      </c>
      <c r="S1908" s="3" t="s">
        <v>5644</v>
      </c>
      <c r="T1908" s="4">
        <v>15.18</v>
      </c>
      <c r="U1908" s="4" t="s">
        <v>2934</v>
      </c>
      <c r="V1908" s="10" t="s">
        <v>2934</v>
      </c>
      <c r="W1908" s="4">
        <v>14.492753623188401</v>
      </c>
      <c r="X1908" s="4">
        <v>21.64</v>
      </c>
      <c r="Y1908" s="4">
        <v>15.04</v>
      </c>
      <c r="Z1908" s="4" t="s">
        <v>2934</v>
      </c>
      <c r="AA1908" s="10">
        <v>7.291906848</v>
      </c>
      <c r="AB1908" s="10">
        <v>7.291906848</v>
      </c>
      <c r="AC1908" s="4" t="s">
        <v>2934</v>
      </c>
      <c r="AD1908" s="4">
        <v>7.9005032358065996</v>
      </c>
      <c r="AE1908" s="4">
        <v>7.9005032358065996</v>
      </c>
      <c r="AF1908" s="4" t="s">
        <v>2934</v>
      </c>
      <c r="AG1908" s="4" t="s">
        <v>2934</v>
      </c>
      <c r="AH1908" s="4" t="s">
        <v>2934</v>
      </c>
      <c r="AI1908" s="4" t="s">
        <v>2934</v>
      </c>
      <c r="AJ1908" s="4" t="s">
        <v>2934</v>
      </c>
    </row>
    <row r="1909" spans="1:36" x14ac:dyDescent="0.3">
      <c r="A1909" s="1" t="s">
        <v>1903</v>
      </c>
      <c r="B1909" s="2">
        <v>4010841</v>
      </c>
      <c r="C1909" s="3" t="s">
        <v>2935</v>
      </c>
      <c r="D1909" s="4">
        <v>44224.10756946</v>
      </c>
      <c r="E1909" s="3" t="s">
        <v>3093</v>
      </c>
      <c r="F1909" s="3" t="s">
        <v>3093</v>
      </c>
      <c r="G1909" s="3" t="s">
        <v>3094</v>
      </c>
      <c r="H1909" s="3" t="s">
        <v>3336</v>
      </c>
      <c r="I1909" s="3" t="s">
        <v>3148</v>
      </c>
      <c r="J1909" s="4">
        <v>-22.496300000000002</v>
      </c>
      <c r="K1909" s="4">
        <v>-8.7335399999999996</v>
      </c>
      <c r="L1909" s="4">
        <v>-7.4248669999999999</v>
      </c>
      <c r="M1909" s="4">
        <v>-1.0705290000000001</v>
      </c>
      <c r="N1909" s="4">
        <v>15.71</v>
      </c>
      <c r="O1909" s="4">
        <v>9.8207959999999996</v>
      </c>
      <c r="P1909" s="4">
        <v>1.6756740000000001</v>
      </c>
      <c r="Q1909" s="4">
        <v>5.2913430000000004</v>
      </c>
      <c r="R1909" s="4">
        <v>17.883113000000002</v>
      </c>
      <c r="S1909" s="3" t="s">
        <v>5645</v>
      </c>
      <c r="T1909" s="4">
        <v>47.13</v>
      </c>
      <c r="U1909" s="4">
        <v>44224.10756946</v>
      </c>
      <c r="V1909" s="10">
        <v>78661.107569</v>
      </c>
      <c r="W1909" s="4">
        <v>1.8671758964566101</v>
      </c>
      <c r="X1909" s="4">
        <v>71.185000000000002</v>
      </c>
      <c r="Y1909" s="4">
        <v>45.17</v>
      </c>
      <c r="Z1909" s="4">
        <v>15.71</v>
      </c>
      <c r="AA1909" s="10">
        <v>15.114489128300001</v>
      </c>
      <c r="AB1909" s="10">
        <v>13.7379213851</v>
      </c>
      <c r="AC1909" s="4">
        <v>2.898666</v>
      </c>
      <c r="AD1909" s="4">
        <v>2.8247704087237002</v>
      </c>
      <c r="AE1909" s="4">
        <v>2.8967743482353998</v>
      </c>
      <c r="AF1909" s="4">
        <v>5.2913430000000004</v>
      </c>
      <c r="AG1909" s="4">
        <v>5.4614184869704001</v>
      </c>
      <c r="AH1909" s="4">
        <v>5.6478143654234003</v>
      </c>
      <c r="AI1909" s="4">
        <v>1.6756740000000001</v>
      </c>
      <c r="AJ1909" s="4">
        <v>1.6756740000000001</v>
      </c>
    </row>
    <row r="1910" spans="1:36" x14ac:dyDescent="0.3">
      <c r="A1910" s="1" t="s">
        <v>1904</v>
      </c>
      <c r="B1910" s="2">
        <v>4010843</v>
      </c>
      <c r="C1910" s="3" t="s">
        <v>2935</v>
      </c>
      <c r="D1910" s="4">
        <v>2481.02287725</v>
      </c>
      <c r="E1910" s="3" t="s">
        <v>3093</v>
      </c>
      <c r="F1910" s="3" t="s">
        <v>3093</v>
      </c>
      <c r="G1910" s="3" t="s">
        <v>3172</v>
      </c>
      <c r="H1910" s="3" t="s">
        <v>3173</v>
      </c>
      <c r="I1910" s="3" t="s">
        <v>3274</v>
      </c>
      <c r="J1910" s="4">
        <v>13.657406999999999</v>
      </c>
      <c r="K1910" s="4">
        <v>-5.6494999999999997</v>
      </c>
      <c r="L1910" s="4">
        <v>-12.227387</v>
      </c>
      <c r="M1910" s="4">
        <v>-5.1024349999999998</v>
      </c>
      <c r="N1910" s="4">
        <v>18.612584999999999</v>
      </c>
      <c r="O1910" s="4">
        <v>20.630251999999999</v>
      </c>
      <c r="P1910" s="4">
        <v>3.5543650000000002</v>
      </c>
      <c r="Q1910" s="4">
        <v>5.9306270000000003</v>
      </c>
      <c r="R1910" s="4">
        <v>17.413426999999999</v>
      </c>
      <c r="S1910" s="3" t="s">
        <v>5646</v>
      </c>
      <c r="T1910" s="4">
        <v>24.55</v>
      </c>
      <c r="U1910" s="4">
        <v>2481.02287725</v>
      </c>
      <c r="V1910" s="10">
        <v>2908.6168769999999</v>
      </c>
      <c r="W1910" s="4">
        <v>0</v>
      </c>
      <c r="X1910" s="4">
        <v>30.975000000000001</v>
      </c>
      <c r="Y1910" s="4">
        <v>18.95</v>
      </c>
      <c r="Z1910" s="4">
        <v>18.612584999999999</v>
      </c>
      <c r="AA1910" s="10">
        <v>14.9167578077</v>
      </c>
      <c r="AB1910" s="10">
        <v>18.505676079000001</v>
      </c>
      <c r="AC1910" s="4">
        <v>1.117693</v>
      </c>
      <c r="AD1910" s="4">
        <v>1.0404327643633</v>
      </c>
      <c r="AE1910" s="4">
        <v>1.1066037391500001</v>
      </c>
      <c r="AF1910" s="4">
        <v>5.9306270000000003</v>
      </c>
      <c r="AG1910" s="4">
        <v>7.1884917501872003</v>
      </c>
      <c r="AH1910" s="4">
        <v>8.4458524632601009</v>
      </c>
      <c r="AI1910" s="4">
        <v>3.5543650000000002</v>
      </c>
      <c r="AJ1910" s="4">
        <v>3.7372510000000001</v>
      </c>
    </row>
    <row r="1911" spans="1:36" x14ac:dyDescent="0.3">
      <c r="A1911" s="1" t="s">
        <v>1905</v>
      </c>
      <c r="B1911" s="2">
        <v>102614</v>
      </c>
      <c r="C1911" s="3" t="s">
        <v>2919</v>
      </c>
      <c r="D1911" s="4">
        <v>1040.0783670599999</v>
      </c>
      <c r="E1911" s="3" t="s">
        <v>2930</v>
      </c>
      <c r="F1911" s="3" t="s">
        <v>2931</v>
      </c>
      <c r="G1911" s="3" t="s">
        <v>2931</v>
      </c>
      <c r="H1911" s="3" t="s">
        <v>2932</v>
      </c>
      <c r="I1911" s="3" t="s">
        <v>2933</v>
      </c>
      <c r="J1911" s="4">
        <v>1.890034</v>
      </c>
      <c r="K1911" s="4">
        <v>-2.3064249999999999</v>
      </c>
      <c r="L1911" s="4">
        <v>-10.960960999999999</v>
      </c>
      <c r="M1911" s="4">
        <v>-8.2989689999999996</v>
      </c>
      <c r="N1911" s="4">
        <v>10.1657142857143</v>
      </c>
      <c r="O1911" s="4">
        <v>115.519481</v>
      </c>
      <c r="P1911" s="4">
        <v>0.61131899999999995</v>
      </c>
      <c r="Q1911" s="4" t="s">
        <v>2934</v>
      </c>
      <c r="R1911" s="4" t="s">
        <v>2934</v>
      </c>
      <c r="S1911" s="3" t="s">
        <v>5647</v>
      </c>
      <c r="T1911" s="4">
        <v>17.79</v>
      </c>
      <c r="U1911" s="4">
        <v>1040.0783670599999</v>
      </c>
      <c r="V1911" s="10" t="s">
        <v>2934</v>
      </c>
      <c r="W1911" s="4">
        <v>4.4969083754918504</v>
      </c>
      <c r="X1911" s="4">
        <v>21.87</v>
      </c>
      <c r="Y1911" s="4">
        <v>14.03</v>
      </c>
      <c r="Z1911" s="4">
        <v>10.218265000000001</v>
      </c>
      <c r="AA1911" s="10">
        <v>11.714737258</v>
      </c>
      <c r="AB1911" s="10">
        <v>11.229004790699999</v>
      </c>
      <c r="AC1911" s="4" t="s">
        <v>2934</v>
      </c>
      <c r="AD1911" s="4" t="s">
        <v>2934</v>
      </c>
      <c r="AE1911" s="4" t="s">
        <v>2934</v>
      </c>
      <c r="AF1911" s="4" t="s">
        <v>2934</v>
      </c>
      <c r="AG1911" s="4" t="s">
        <v>2934</v>
      </c>
      <c r="AH1911" s="4" t="s">
        <v>2934</v>
      </c>
      <c r="AI1911" s="4">
        <v>0.61131899999999995</v>
      </c>
      <c r="AJ1911" s="4">
        <v>0.87708900000000001</v>
      </c>
    </row>
    <row r="1912" spans="1:36" x14ac:dyDescent="0.3">
      <c r="A1912" s="1" t="s">
        <v>1906</v>
      </c>
      <c r="B1912" s="2">
        <v>4812126</v>
      </c>
      <c r="C1912" s="3" t="s">
        <v>2940</v>
      </c>
      <c r="D1912" s="4">
        <v>1336.3481294999999</v>
      </c>
      <c r="E1912" s="3" t="s">
        <v>2920</v>
      </c>
      <c r="F1912" s="3" t="s">
        <v>2921</v>
      </c>
      <c r="G1912" s="3" t="s">
        <v>3109</v>
      </c>
      <c r="H1912" s="3" t="s">
        <v>3109</v>
      </c>
      <c r="I1912" s="3" t="s">
        <v>3048</v>
      </c>
      <c r="J1912" s="4">
        <v>105.31401</v>
      </c>
      <c r="K1912" s="4">
        <v>-5.3452120000000001</v>
      </c>
      <c r="L1912" s="4">
        <v>-3.189066</v>
      </c>
      <c r="M1912" s="4">
        <v>-2.1864210000000002</v>
      </c>
      <c r="N1912" s="4" t="s">
        <v>2924</v>
      </c>
      <c r="O1912" s="4" t="s">
        <v>2924</v>
      </c>
      <c r="P1912" s="4">
        <v>3.7828219999999999</v>
      </c>
      <c r="Q1912" s="4" t="s">
        <v>2924</v>
      </c>
      <c r="R1912" s="4" t="s">
        <v>2924</v>
      </c>
      <c r="S1912" s="3" t="s">
        <v>5648</v>
      </c>
      <c r="T1912" s="4">
        <v>8.5</v>
      </c>
      <c r="U1912" s="4">
        <v>1336.3481294999999</v>
      </c>
      <c r="V1912" s="10">
        <v>984.25212899999997</v>
      </c>
      <c r="W1912" s="4">
        <v>0</v>
      </c>
      <c r="X1912" s="5">
        <v>11.775</v>
      </c>
      <c r="Y1912" s="5">
        <v>3.7599</v>
      </c>
      <c r="Z1912" s="4" t="s">
        <v>2924</v>
      </c>
      <c r="AA1912" s="10" t="s">
        <v>2924</v>
      </c>
      <c r="AB1912" s="10" t="s">
        <v>2924</v>
      </c>
      <c r="AC1912" s="4">
        <v>16.019207000000002</v>
      </c>
      <c r="AD1912" s="4">
        <v>14.3840992511662</v>
      </c>
      <c r="AE1912" s="4">
        <v>15.4222253647229</v>
      </c>
      <c r="AF1912" s="4" t="s">
        <v>2924</v>
      </c>
      <c r="AG1912" s="4" t="s">
        <v>2924</v>
      </c>
      <c r="AH1912" s="4" t="s">
        <v>2924</v>
      </c>
      <c r="AI1912" s="4">
        <v>3.7828219999999999</v>
      </c>
      <c r="AJ1912" s="4">
        <v>3.7828219999999999</v>
      </c>
    </row>
    <row r="1913" spans="1:36" x14ac:dyDescent="0.3">
      <c r="A1913" s="1" t="s">
        <v>1907</v>
      </c>
      <c r="B1913" s="2">
        <v>13339619</v>
      </c>
      <c r="C1913" s="3" t="s">
        <v>2940</v>
      </c>
      <c r="D1913" s="4">
        <v>712.22576040000001</v>
      </c>
      <c r="E1913" s="3" t="s">
        <v>2920</v>
      </c>
      <c r="F1913" s="3" t="s">
        <v>2921</v>
      </c>
      <c r="G1913" s="3" t="s">
        <v>3109</v>
      </c>
      <c r="H1913" s="3" t="s">
        <v>3109</v>
      </c>
      <c r="I1913" s="3" t="s">
        <v>3048</v>
      </c>
      <c r="J1913" s="4">
        <v>54.363636</v>
      </c>
      <c r="K1913" s="4">
        <v>41.5</v>
      </c>
      <c r="L1913" s="4">
        <v>13.8833</v>
      </c>
      <c r="M1913" s="4">
        <v>-0.64365099999999997</v>
      </c>
      <c r="N1913" s="4" t="s">
        <v>2924</v>
      </c>
      <c r="O1913" s="4" t="s">
        <v>2924</v>
      </c>
      <c r="P1913" s="4">
        <v>6.3185799999999999</v>
      </c>
      <c r="Q1913" s="4" t="s">
        <v>2924</v>
      </c>
      <c r="R1913" s="4" t="s">
        <v>2924</v>
      </c>
      <c r="S1913" s="3" t="s">
        <v>5649</v>
      </c>
      <c r="T1913" s="4">
        <v>16.98</v>
      </c>
      <c r="U1913" s="4">
        <v>712.22576040000001</v>
      </c>
      <c r="V1913" s="10">
        <v>588.83429999999998</v>
      </c>
      <c r="W1913" s="4">
        <v>0</v>
      </c>
      <c r="X1913" s="4">
        <v>18</v>
      </c>
      <c r="Y1913" s="5">
        <v>10.105</v>
      </c>
      <c r="Z1913" s="4" t="s">
        <v>2924</v>
      </c>
      <c r="AA1913" s="10" t="s">
        <v>2924</v>
      </c>
      <c r="AB1913" s="10" t="s">
        <v>2924</v>
      </c>
      <c r="AC1913" s="4" t="s">
        <v>2924</v>
      </c>
      <c r="AD1913" s="4" t="s">
        <v>2924</v>
      </c>
      <c r="AE1913" s="4" t="s">
        <v>2924</v>
      </c>
      <c r="AF1913" s="4" t="s">
        <v>2924</v>
      </c>
      <c r="AG1913" s="4" t="s">
        <v>2924</v>
      </c>
      <c r="AH1913" s="4" t="s">
        <v>2924</v>
      </c>
      <c r="AI1913" s="4">
        <v>6.3185799999999999</v>
      </c>
      <c r="AJ1913" s="4">
        <v>7.2476890000000003</v>
      </c>
    </row>
    <row r="1914" spans="1:36" x14ac:dyDescent="0.3">
      <c r="A1914" s="1" t="s">
        <v>1908</v>
      </c>
      <c r="B1914" s="2">
        <v>18237279</v>
      </c>
      <c r="C1914" s="3" t="s">
        <v>2940</v>
      </c>
      <c r="D1914" s="4">
        <v>2499.6116780000002</v>
      </c>
      <c r="E1914" s="3" t="s">
        <v>3006</v>
      </c>
      <c r="F1914" s="3" t="s">
        <v>3235</v>
      </c>
      <c r="G1914" s="3" t="s">
        <v>3236</v>
      </c>
      <c r="H1914" s="3" t="s">
        <v>3236</v>
      </c>
      <c r="I1914" s="3" t="s">
        <v>3609</v>
      </c>
      <c r="J1914" s="4">
        <v>-7.2881359999999997</v>
      </c>
      <c r="K1914" s="4">
        <v>22.990444</v>
      </c>
      <c r="L1914" s="4">
        <v>8.5586699999999993</v>
      </c>
      <c r="M1914" s="4">
        <v>-11.506572</v>
      </c>
      <c r="N1914" s="4">
        <v>26.618005</v>
      </c>
      <c r="O1914" s="4">
        <v>20.525327999999998</v>
      </c>
      <c r="P1914" s="4">
        <v>7.0105740000000001</v>
      </c>
      <c r="Q1914" s="4">
        <v>15.523799</v>
      </c>
      <c r="R1914" s="4">
        <v>20.784034999999999</v>
      </c>
      <c r="S1914" s="3" t="s">
        <v>5650</v>
      </c>
      <c r="T1914" s="4">
        <v>43.76</v>
      </c>
      <c r="U1914" s="4">
        <v>2499.6116780000002</v>
      </c>
      <c r="V1914" s="10">
        <v>2274.7216779999999</v>
      </c>
      <c r="W1914" s="4">
        <v>0</v>
      </c>
      <c r="X1914" s="4">
        <v>51</v>
      </c>
      <c r="Y1914" s="4">
        <v>30.34</v>
      </c>
      <c r="Z1914" s="4">
        <v>26.618005</v>
      </c>
      <c r="AA1914" s="10">
        <v>25.7882020154</v>
      </c>
      <c r="AB1914" s="10">
        <v>23.342774994999999</v>
      </c>
      <c r="AC1914" s="4">
        <v>3.6650870000000002</v>
      </c>
      <c r="AD1914" s="4">
        <v>3.0412148780263002</v>
      </c>
      <c r="AE1914" s="4">
        <v>3.5382736123848999</v>
      </c>
      <c r="AF1914" s="4">
        <v>15.523799</v>
      </c>
      <c r="AG1914" s="4">
        <v>15.103491013153301</v>
      </c>
      <c r="AH1914" s="4">
        <v>15.308652304294601</v>
      </c>
      <c r="AI1914" s="4">
        <v>7.0105740000000001</v>
      </c>
      <c r="AJ1914" s="4">
        <v>9.7287680000000005</v>
      </c>
    </row>
    <row r="1915" spans="1:36" x14ac:dyDescent="0.3">
      <c r="A1915" s="1" t="s">
        <v>1909</v>
      </c>
      <c r="B1915" s="2">
        <v>1032005</v>
      </c>
      <c r="C1915" s="3" t="s">
        <v>2935</v>
      </c>
      <c r="D1915" s="4">
        <v>1918.9938330299999</v>
      </c>
      <c r="E1915" s="3" t="s">
        <v>2930</v>
      </c>
      <c r="F1915" s="3" t="s">
        <v>2931</v>
      </c>
      <c r="G1915" s="3" t="s">
        <v>2931</v>
      </c>
      <c r="H1915" s="3" t="s">
        <v>2932</v>
      </c>
      <c r="I1915" s="3" t="s">
        <v>2933</v>
      </c>
      <c r="J1915" s="4">
        <v>10.754967000000001</v>
      </c>
      <c r="K1915" s="4">
        <v>-6.4234559999999998</v>
      </c>
      <c r="L1915" s="4">
        <v>-3.7523019999999998</v>
      </c>
      <c r="M1915" s="4">
        <v>-4.2372880000000004</v>
      </c>
      <c r="N1915" s="4">
        <v>10.1727493917275</v>
      </c>
      <c r="O1915" s="4">
        <v>6.5770020000000002</v>
      </c>
      <c r="P1915" s="4">
        <v>1.4768110000000001</v>
      </c>
      <c r="Q1915" s="4" t="s">
        <v>2934</v>
      </c>
      <c r="R1915" s="4" t="s">
        <v>2934</v>
      </c>
      <c r="S1915" s="3" t="s">
        <v>5651</v>
      </c>
      <c r="T1915" s="4">
        <v>41.81</v>
      </c>
      <c r="U1915" s="4">
        <v>1918.9938330299999</v>
      </c>
      <c r="V1915" s="10" t="s">
        <v>2934</v>
      </c>
      <c r="W1915" s="4">
        <v>2.39177230327673</v>
      </c>
      <c r="X1915" s="4">
        <v>47.66</v>
      </c>
      <c r="Y1915" s="4">
        <v>33.190199999999997</v>
      </c>
      <c r="Z1915" s="4">
        <v>10.123487000000001</v>
      </c>
      <c r="AA1915" s="10">
        <v>10.7688345138</v>
      </c>
      <c r="AB1915" s="10">
        <v>10.1727493917</v>
      </c>
      <c r="AC1915" s="4" t="s">
        <v>2934</v>
      </c>
      <c r="AD1915" s="4" t="s">
        <v>2934</v>
      </c>
      <c r="AE1915" s="4" t="s">
        <v>2934</v>
      </c>
      <c r="AF1915" s="4" t="s">
        <v>2934</v>
      </c>
      <c r="AG1915" s="4" t="s">
        <v>2934</v>
      </c>
      <c r="AH1915" s="4" t="s">
        <v>2934</v>
      </c>
      <c r="AI1915" s="4">
        <v>1.4768110000000001</v>
      </c>
      <c r="AJ1915" s="4">
        <v>1.59873</v>
      </c>
    </row>
    <row r="1916" spans="1:36" x14ac:dyDescent="0.3">
      <c r="A1916" s="1" t="s">
        <v>1910</v>
      </c>
      <c r="B1916" s="2">
        <v>4057055</v>
      </c>
      <c r="C1916" s="3" t="s">
        <v>2935</v>
      </c>
      <c r="D1916" s="4">
        <v>8240.8725177899996</v>
      </c>
      <c r="E1916" s="3" t="s">
        <v>3090</v>
      </c>
      <c r="F1916" s="3" t="s">
        <v>3090</v>
      </c>
      <c r="G1916" s="3" t="s">
        <v>3091</v>
      </c>
      <c r="H1916" s="3" t="s">
        <v>3091</v>
      </c>
      <c r="I1916" s="3" t="s">
        <v>3098</v>
      </c>
      <c r="J1916" s="4">
        <v>17.037671</v>
      </c>
      <c r="K1916" s="4">
        <v>0.73692000000000002</v>
      </c>
      <c r="L1916" s="4">
        <v>-4.8712600000000004</v>
      </c>
      <c r="M1916" s="4">
        <v>-2.4732460000000001</v>
      </c>
      <c r="N1916" s="4">
        <v>21.248705000000001</v>
      </c>
      <c r="O1916" s="4" t="s">
        <v>2924</v>
      </c>
      <c r="P1916" s="4">
        <v>1.7848280000000001</v>
      </c>
      <c r="Q1916" s="4">
        <v>11.476131000000001</v>
      </c>
      <c r="R1916" s="4" t="s">
        <v>2924</v>
      </c>
      <c r="S1916" s="3" t="s">
        <v>5652</v>
      </c>
      <c r="T1916" s="4">
        <v>41.01</v>
      </c>
      <c r="U1916" s="4">
        <v>8240.8725177899996</v>
      </c>
      <c r="V1916" s="10">
        <v>13499.372517</v>
      </c>
      <c r="W1916" s="4">
        <v>4.1087539624481799</v>
      </c>
      <c r="X1916" s="4">
        <v>44.41</v>
      </c>
      <c r="Y1916" s="4">
        <v>32.06</v>
      </c>
      <c r="Z1916" s="4">
        <v>21.248705000000001</v>
      </c>
      <c r="AA1916" s="10">
        <v>16.6281474273</v>
      </c>
      <c r="AB1916" s="10">
        <v>18.990770883500002</v>
      </c>
      <c r="AC1916" s="4">
        <v>4.8358850000000002</v>
      </c>
      <c r="AD1916" s="4">
        <v>4.3794845019546997</v>
      </c>
      <c r="AE1916" s="4">
        <v>4.7891546605788999</v>
      </c>
      <c r="AF1916" s="4">
        <v>11.476131000000001</v>
      </c>
      <c r="AG1916" s="4">
        <v>10.1650248136024</v>
      </c>
      <c r="AH1916" s="4">
        <v>10.731277906345801</v>
      </c>
      <c r="AI1916" s="4">
        <v>1.7848280000000001</v>
      </c>
      <c r="AJ1916" s="4">
        <v>1.7848280000000001</v>
      </c>
    </row>
    <row r="1917" spans="1:36" x14ac:dyDescent="0.3">
      <c r="A1917" s="1" t="s">
        <v>1911</v>
      </c>
      <c r="B1917" s="2">
        <v>4004416</v>
      </c>
      <c r="C1917" s="3" t="s">
        <v>2935</v>
      </c>
      <c r="D1917" s="4">
        <v>1552.65375152</v>
      </c>
      <c r="E1917" s="3" t="s">
        <v>3031</v>
      </c>
      <c r="F1917" s="3" t="s">
        <v>3031</v>
      </c>
      <c r="G1917" s="3" t="s">
        <v>3115</v>
      </c>
      <c r="H1917" s="3" t="s">
        <v>3161</v>
      </c>
      <c r="I1917" s="3" t="s">
        <v>3610</v>
      </c>
      <c r="J1917" s="4">
        <v>-40.095464999999997</v>
      </c>
      <c r="K1917" s="4">
        <v>-22.709776999999999</v>
      </c>
      <c r="L1917" s="4">
        <v>-20.063694000000002</v>
      </c>
      <c r="M1917" s="4">
        <v>-11.929824999999999</v>
      </c>
      <c r="N1917" s="4" t="s">
        <v>2924</v>
      </c>
      <c r="O1917" s="4" t="s">
        <v>2924</v>
      </c>
      <c r="P1917" s="4">
        <v>1.0483450000000001</v>
      </c>
      <c r="Q1917" s="4">
        <v>5.4743240000000002</v>
      </c>
      <c r="R1917" s="4" t="s">
        <v>2924</v>
      </c>
      <c r="S1917" s="3" t="s">
        <v>5653</v>
      </c>
      <c r="T1917" s="4">
        <v>10.039999999999999</v>
      </c>
      <c r="U1917" s="4">
        <v>1552.65375152</v>
      </c>
      <c r="V1917" s="10">
        <v>6043.6537509999998</v>
      </c>
      <c r="W1917" s="4">
        <v>0</v>
      </c>
      <c r="X1917" s="4">
        <v>17.579999999999998</v>
      </c>
      <c r="Y1917" s="5">
        <v>9.85</v>
      </c>
      <c r="Z1917" s="4" t="s">
        <v>2924</v>
      </c>
      <c r="AA1917" s="10">
        <v>8.9339740167000006</v>
      </c>
      <c r="AB1917" s="10">
        <v>12.751959153</v>
      </c>
      <c r="AC1917" s="4">
        <v>0.90977799999999998</v>
      </c>
      <c r="AD1917" s="4">
        <v>0.92077373603580004</v>
      </c>
      <c r="AE1917" s="4">
        <v>0.91393924192730003</v>
      </c>
      <c r="AF1917" s="4">
        <v>5.4743240000000002</v>
      </c>
      <c r="AG1917" s="4">
        <v>5.3096545407965996</v>
      </c>
      <c r="AH1917" s="4">
        <v>5.4918377392469004</v>
      </c>
      <c r="AI1917" s="4">
        <v>1.0483450000000001</v>
      </c>
      <c r="AJ1917" s="4" t="s">
        <v>2924</v>
      </c>
    </row>
    <row r="1918" spans="1:36" x14ac:dyDescent="0.3">
      <c r="A1918" s="1" t="s">
        <v>1912</v>
      </c>
      <c r="B1918" s="2">
        <v>4000844</v>
      </c>
      <c r="C1918" s="3" t="s">
        <v>2935</v>
      </c>
      <c r="D1918" s="4">
        <v>640.77336650999996</v>
      </c>
      <c r="E1918" s="3" t="s">
        <v>3006</v>
      </c>
      <c r="F1918" s="3" t="s">
        <v>3235</v>
      </c>
      <c r="G1918" s="3" t="s">
        <v>3326</v>
      </c>
      <c r="H1918" s="3" t="s">
        <v>3326</v>
      </c>
      <c r="I1918" s="3" t="s">
        <v>3611</v>
      </c>
      <c r="J1918" s="4">
        <v>25.496641</v>
      </c>
      <c r="K1918" s="4">
        <v>27.223993</v>
      </c>
      <c r="L1918" s="4">
        <v>27.593723000000001</v>
      </c>
      <c r="M1918" s="4">
        <v>0.76887799999999995</v>
      </c>
      <c r="N1918" s="4">
        <v>14.194955999999999</v>
      </c>
      <c r="O1918" s="4">
        <v>23.341308000000001</v>
      </c>
      <c r="P1918" s="4">
        <v>2.8610060000000002</v>
      </c>
      <c r="Q1918" s="4">
        <v>8.1652629999999995</v>
      </c>
      <c r="R1918" s="4" t="s">
        <v>2924</v>
      </c>
      <c r="S1918" s="3" t="s">
        <v>5654</v>
      </c>
      <c r="T1918" s="4">
        <v>87.81</v>
      </c>
      <c r="U1918" s="4">
        <v>640.77336650999996</v>
      </c>
      <c r="V1918" s="10">
        <v>692.81436599999995</v>
      </c>
      <c r="W1918" s="4">
        <v>0.70606992369889499</v>
      </c>
      <c r="X1918" s="4">
        <v>93</v>
      </c>
      <c r="Y1918" s="4">
        <v>58.946300000000001</v>
      </c>
      <c r="Z1918" s="4">
        <v>14.194955999999999</v>
      </c>
      <c r="AA1918" s="10">
        <v>21.870170015455951</v>
      </c>
      <c r="AB1918" s="10">
        <v>23.849337748344372</v>
      </c>
      <c r="AC1918" s="4">
        <v>1.5257069999999999</v>
      </c>
      <c r="AD1918" s="4">
        <v>0.81919898796589996</v>
      </c>
      <c r="AE1918" s="4">
        <v>0.83938978981339996</v>
      </c>
      <c r="AF1918" s="4">
        <v>8.1652629999999995</v>
      </c>
      <c r="AG1918" s="4" t="s">
        <v>2934</v>
      </c>
      <c r="AH1918" s="4" t="s">
        <v>2934</v>
      </c>
      <c r="AI1918" s="4">
        <v>2.8610060000000002</v>
      </c>
      <c r="AJ1918" s="4">
        <v>3.5224039999999999</v>
      </c>
    </row>
    <row r="1919" spans="1:36" x14ac:dyDescent="0.3">
      <c r="A1919" s="1" t="s">
        <v>1913</v>
      </c>
      <c r="B1919" s="2">
        <v>9226650</v>
      </c>
      <c r="C1919" s="3" t="s">
        <v>2935</v>
      </c>
      <c r="D1919" s="4">
        <v>2627.5117304</v>
      </c>
      <c r="E1919" s="3" t="s">
        <v>3090</v>
      </c>
      <c r="F1919" s="3" t="s">
        <v>3090</v>
      </c>
      <c r="G1919" s="3" t="s">
        <v>3091</v>
      </c>
      <c r="H1919" s="3" t="s">
        <v>3091</v>
      </c>
      <c r="I1919" s="3" t="s">
        <v>3098</v>
      </c>
      <c r="J1919" s="4">
        <v>103.018868</v>
      </c>
      <c r="K1919" s="4">
        <v>155.88585</v>
      </c>
      <c r="L1919" s="4">
        <v>2.720764</v>
      </c>
      <c r="M1919" s="4">
        <v>16.135995999999999</v>
      </c>
      <c r="N1919" s="4" t="s">
        <v>2924</v>
      </c>
      <c r="O1919" s="4" t="s">
        <v>2924</v>
      </c>
      <c r="P1919" s="4">
        <v>9.9814469999999993</v>
      </c>
      <c r="Q1919" s="4" t="s">
        <v>2924</v>
      </c>
      <c r="R1919" s="4" t="s">
        <v>2924</v>
      </c>
      <c r="S1919" s="3" t="s">
        <v>5655</v>
      </c>
      <c r="T1919" s="4">
        <v>21.52</v>
      </c>
      <c r="U1919" s="4">
        <v>2627.5117304</v>
      </c>
      <c r="V1919" s="10">
        <v>2397.2020600000001</v>
      </c>
      <c r="W1919" s="4">
        <v>0</v>
      </c>
      <c r="X1919" s="4">
        <v>28.12</v>
      </c>
      <c r="Y1919" s="4">
        <v>5.35</v>
      </c>
      <c r="Z1919" s="4" t="s">
        <v>2924</v>
      </c>
      <c r="AA1919" s="10" t="s">
        <v>2924</v>
      </c>
      <c r="AB1919" s="10" t="s">
        <v>2924</v>
      </c>
      <c r="AC1919" s="4" t="s">
        <v>2934</v>
      </c>
      <c r="AD1919" s="4" t="s">
        <v>2934</v>
      </c>
      <c r="AE1919" s="4" t="s">
        <v>2934</v>
      </c>
      <c r="AF1919" s="4" t="s">
        <v>2924</v>
      </c>
      <c r="AG1919" s="4" t="s">
        <v>2924</v>
      </c>
      <c r="AH1919" s="4" t="s">
        <v>2924</v>
      </c>
      <c r="AI1919" s="4">
        <v>9.9814469999999993</v>
      </c>
      <c r="AJ1919" s="4">
        <v>9.9814469999999993</v>
      </c>
    </row>
    <row r="1920" spans="1:36" x14ac:dyDescent="0.3">
      <c r="A1920" s="1" t="s">
        <v>1914</v>
      </c>
      <c r="B1920" s="2">
        <v>5202047</v>
      </c>
      <c r="C1920" s="3" t="s">
        <v>2919</v>
      </c>
      <c r="D1920" s="4">
        <v>14270.43299064</v>
      </c>
      <c r="E1920" s="3" t="s">
        <v>2945</v>
      </c>
      <c r="F1920" s="3" t="s">
        <v>2946</v>
      </c>
      <c r="G1920" s="3" t="s">
        <v>2984</v>
      </c>
      <c r="H1920" s="3" t="s">
        <v>3061</v>
      </c>
      <c r="I1920" s="3" t="s">
        <v>3063</v>
      </c>
      <c r="J1920" s="4">
        <v>-6.8039389999999997</v>
      </c>
      <c r="K1920" s="4">
        <v>9.9405940000000008</v>
      </c>
      <c r="L1920" s="4">
        <v>13.013978</v>
      </c>
      <c r="M1920" s="4">
        <v>1.5733630000000001</v>
      </c>
      <c r="N1920" s="4" t="s">
        <v>2924</v>
      </c>
      <c r="O1920" s="4">
        <v>22.872837000000001</v>
      </c>
      <c r="P1920" s="4">
        <v>2.2777750000000001</v>
      </c>
      <c r="Q1920" s="4" t="s">
        <v>2924</v>
      </c>
      <c r="R1920" s="4">
        <v>18.173134999999998</v>
      </c>
      <c r="S1920" s="3" t="s">
        <v>5656</v>
      </c>
      <c r="T1920" s="4">
        <v>83.28</v>
      </c>
      <c r="U1920" s="4">
        <v>14270.43299064</v>
      </c>
      <c r="V1920" s="10">
        <v>12982.432989999999</v>
      </c>
      <c r="W1920" s="4">
        <v>0</v>
      </c>
      <c r="X1920" s="5">
        <v>114.5</v>
      </c>
      <c r="Y1920" s="4">
        <v>70.56</v>
      </c>
      <c r="Z1920" s="4" t="s">
        <v>2924</v>
      </c>
      <c r="AA1920" s="10">
        <v>28.963934198099999</v>
      </c>
      <c r="AB1920" s="10">
        <v>30.003674801599999</v>
      </c>
      <c r="AC1920" s="4">
        <v>5.1253190000000002</v>
      </c>
      <c r="AD1920" s="4">
        <v>4.7419922796716003</v>
      </c>
      <c r="AE1920" s="4">
        <v>4.9987021365543001</v>
      </c>
      <c r="AF1920" s="4" t="s">
        <v>2924</v>
      </c>
      <c r="AG1920" s="4">
        <v>21.025732244238199</v>
      </c>
      <c r="AH1920" s="4">
        <v>22.131934885593601</v>
      </c>
      <c r="AI1920" s="4">
        <v>2.2777750000000001</v>
      </c>
      <c r="AJ1920" s="4">
        <v>21.425263999999999</v>
      </c>
    </row>
    <row r="1921" spans="1:36" x14ac:dyDescent="0.3">
      <c r="A1921" s="1" t="s">
        <v>1915</v>
      </c>
      <c r="B1921" s="2">
        <v>4298644</v>
      </c>
      <c r="C1921" s="3" t="s">
        <v>2919</v>
      </c>
      <c r="D1921" s="4">
        <v>38722.048104319998</v>
      </c>
      <c r="E1921" s="3" t="s">
        <v>2936</v>
      </c>
      <c r="F1921" s="3" t="s">
        <v>3056</v>
      </c>
      <c r="G1921" s="3" t="s">
        <v>3166</v>
      </c>
      <c r="H1921" s="3" t="s">
        <v>3167</v>
      </c>
      <c r="I1921" s="3" t="s">
        <v>3168</v>
      </c>
      <c r="J1921" s="4">
        <v>-12.163111000000001</v>
      </c>
      <c r="K1921" s="4">
        <v>-6.4958499999999999</v>
      </c>
      <c r="L1921" s="4">
        <v>-15.378155</v>
      </c>
      <c r="M1921" s="4">
        <v>-9.6267879999999995</v>
      </c>
      <c r="N1921" s="4">
        <v>36.274000000000001</v>
      </c>
      <c r="O1921" s="4">
        <v>39.721857</v>
      </c>
      <c r="P1921" s="4">
        <v>9.2857869999999991</v>
      </c>
      <c r="Q1921" s="4">
        <v>19.393605000000001</v>
      </c>
      <c r="R1921" s="4">
        <v>51.440936000000001</v>
      </c>
      <c r="S1921" s="3" t="s">
        <v>5657</v>
      </c>
      <c r="T1921" s="4">
        <v>181.37</v>
      </c>
      <c r="U1921" s="4">
        <v>38722.048104319998</v>
      </c>
      <c r="V1921" s="10">
        <v>38707.870104000001</v>
      </c>
      <c r="W1921" s="4">
        <v>0.57341346418922601</v>
      </c>
      <c r="X1921" s="4">
        <v>233.26</v>
      </c>
      <c r="Y1921" s="4">
        <v>165.49</v>
      </c>
      <c r="Z1921" s="4">
        <v>36.274000000000001</v>
      </c>
      <c r="AA1921" s="10">
        <v>33.176022974600002</v>
      </c>
      <c r="AB1921" s="10">
        <v>33.432997596200003</v>
      </c>
      <c r="AC1921" s="4">
        <v>6.5334909999999997</v>
      </c>
      <c r="AD1921" s="4">
        <v>6.505022899159</v>
      </c>
      <c r="AE1921" s="4">
        <v>6.6417370258955</v>
      </c>
      <c r="AF1921" s="4">
        <v>19.393605000000001</v>
      </c>
      <c r="AG1921" s="4">
        <v>20.1963447895155</v>
      </c>
      <c r="AH1921" s="4">
        <v>20.4349142229085</v>
      </c>
      <c r="AI1921" s="4">
        <v>9.2857869999999991</v>
      </c>
      <c r="AJ1921" s="4">
        <v>9.2857869999999991</v>
      </c>
    </row>
    <row r="1922" spans="1:36" x14ac:dyDescent="0.3">
      <c r="A1922" s="1" t="s">
        <v>1916</v>
      </c>
      <c r="B1922" s="2">
        <v>100391</v>
      </c>
      <c r="C1922" s="3" t="s">
        <v>2919</v>
      </c>
      <c r="D1922" s="4">
        <v>7267.4218085000002</v>
      </c>
      <c r="E1922" s="3" t="s">
        <v>2930</v>
      </c>
      <c r="F1922" s="3" t="s">
        <v>2931</v>
      </c>
      <c r="G1922" s="3" t="s">
        <v>2931</v>
      </c>
      <c r="H1922" s="3" t="s">
        <v>2932</v>
      </c>
      <c r="I1922" s="3" t="s">
        <v>2933</v>
      </c>
      <c r="J1922" s="4">
        <v>26.768868000000001</v>
      </c>
      <c r="K1922" s="4">
        <v>12.920168</v>
      </c>
      <c r="L1922" s="4">
        <v>2.7233640000000001</v>
      </c>
      <c r="M1922" s="4">
        <v>-4.571682</v>
      </c>
      <c r="N1922" s="4">
        <v>13.030303030302999</v>
      </c>
      <c r="O1922" s="4">
        <v>15.925926</v>
      </c>
      <c r="P1922" s="4">
        <v>0.279362</v>
      </c>
      <c r="Q1922" s="4" t="s">
        <v>2934</v>
      </c>
      <c r="R1922" s="4" t="s">
        <v>2934</v>
      </c>
      <c r="S1922" s="3" t="s">
        <v>5658</v>
      </c>
      <c r="T1922" s="4">
        <v>21.5</v>
      </c>
      <c r="U1922" s="4">
        <v>7267.4218085000002</v>
      </c>
      <c r="V1922" s="10" t="s">
        <v>2934</v>
      </c>
      <c r="W1922" s="4">
        <v>2.6046511627907001</v>
      </c>
      <c r="X1922" s="4">
        <v>23.76</v>
      </c>
      <c r="Y1922" s="4">
        <v>15.36</v>
      </c>
      <c r="Z1922" s="4">
        <v>13.038205</v>
      </c>
      <c r="AA1922" s="10">
        <v>11.215440792900001</v>
      </c>
      <c r="AB1922" s="10">
        <v>11.7594937401</v>
      </c>
      <c r="AC1922" s="4" t="s">
        <v>2934</v>
      </c>
      <c r="AD1922" s="4" t="s">
        <v>2934</v>
      </c>
      <c r="AE1922" s="4" t="s">
        <v>2934</v>
      </c>
      <c r="AF1922" s="4" t="s">
        <v>2934</v>
      </c>
      <c r="AG1922" s="4" t="s">
        <v>2934</v>
      </c>
      <c r="AH1922" s="4" t="s">
        <v>2934</v>
      </c>
      <c r="AI1922" s="4">
        <v>0.279362</v>
      </c>
      <c r="AJ1922" s="4">
        <v>0.44742300000000002</v>
      </c>
    </row>
    <row r="1923" spans="1:36" x14ac:dyDescent="0.3">
      <c r="A1923" s="1" t="s">
        <v>1917</v>
      </c>
      <c r="B1923" s="2">
        <v>103407</v>
      </c>
      <c r="C1923" s="3" t="s">
        <v>2935</v>
      </c>
      <c r="D1923" s="4">
        <v>9085.8812579999994</v>
      </c>
      <c r="E1923" s="3" t="s">
        <v>2930</v>
      </c>
      <c r="F1923" s="3" t="s">
        <v>2957</v>
      </c>
      <c r="G1923" s="3" t="s">
        <v>2957</v>
      </c>
      <c r="H1923" s="3" t="s">
        <v>3113</v>
      </c>
      <c r="I1923" s="3" t="s">
        <v>3125</v>
      </c>
      <c r="J1923" s="4">
        <v>23.132037</v>
      </c>
      <c r="K1923" s="4">
        <v>2.1800679999999999</v>
      </c>
      <c r="L1923" s="4">
        <v>-4.3466740000000001</v>
      </c>
      <c r="M1923" s="4">
        <v>-1.9026909999999999</v>
      </c>
      <c r="N1923" s="4">
        <v>10.282051282051301</v>
      </c>
      <c r="O1923" s="4">
        <v>8.2737280000000002</v>
      </c>
      <c r="P1923" s="4">
        <v>1.4175180000000001</v>
      </c>
      <c r="Q1923" s="4">
        <v>7.6641159999999999</v>
      </c>
      <c r="R1923" s="4">
        <v>1.3411919999999999</v>
      </c>
      <c r="S1923" s="3" t="s">
        <v>5659</v>
      </c>
      <c r="T1923" s="4">
        <v>36.090000000000003</v>
      </c>
      <c r="U1923" s="4">
        <v>9085.8812579999994</v>
      </c>
      <c r="V1923" s="10">
        <v>10549.081258</v>
      </c>
      <c r="W1923" s="4">
        <v>2.9371016902189</v>
      </c>
      <c r="X1923" s="4">
        <v>39.270000000000003</v>
      </c>
      <c r="Y1923" s="4">
        <v>27.195</v>
      </c>
      <c r="Z1923" s="4">
        <v>10.349871</v>
      </c>
      <c r="AA1923" s="10">
        <v>12.1380284532</v>
      </c>
      <c r="AB1923" s="10">
        <v>12.8892857142</v>
      </c>
      <c r="AC1923" s="4">
        <v>1.291166</v>
      </c>
      <c r="AD1923" s="4">
        <v>1.2285301491250999</v>
      </c>
      <c r="AE1923" s="4">
        <v>1.2993959755865001</v>
      </c>
      <c r="AF1923" s="4">
        <v>7.6641159999999999</v>
      </c>
      <c r="AG1923" s="4" t="s">
        <v>2934</v>
      </c>
      <c r="AH1923" s="4" t="s">
        <v>2934</v>
      </c>
      <c r="AI1923" s="4">
        <v>1.4175180000000001</v>
      </c>
      <c r="AJ1923" s="4">
        <v>1.4175180000000001</v>
      </c>
    </row>
    <row r="1924" spans="1:36" x14ac:dyDescent="0.3">
      <c r="A1924" s="1" t="s">
        <v>1918</v>
      </c>
      <c r="B1924" s="2">
        <v>100625</v>
      </c>
      <c r="C1924" s="3" t="s">
        <v>2919</v>
      </c>
      <c r="D1924" s="4">
        <v>792.11258041999997</v>
      </c>
      <c r="E1924" s="3" t="s">
        <v>2930</v>
      </c>
      <c r="F1924" s="3" t="s">
        <v>2931</v>
      </c>
      <c r="G1924" s="3" t="s">
        <v>2931</v>
      </c>
      <c r="H1924" s="3" t="s">
        <v>2932</v>
      </c>
      <c r="I1924" s="3" t="s">
        <v>2933</v>
      </c>
      <c r="J1924" s="4">
        <v>11.209068</v>
      </c>
      <c r="K1924" s="4">
        <v>8.6769230000000004</v>
      </c>
      <c r="L1924" s="4">
        <v>-3.9173010000000001</v>
      </c>
      <c r="M1924" s="4">
        <v>-3.9695490000000002</v>
      </c>
      <c r="N1924" s="4">
        <v>9.5459459459459506</v>
      </c>
      <c r="O1924" s="4">
        <v>6.3869800000000003</v>
      </c>
      <c r="P1924" s="4">
        <v>1.197613</v>
      </c>
      <c r="Q1924" s="4" t="s">
        <v>2934</v>
      </c>
      <c r="R1924" s="4" t="s">
        <v>2934</v>
      </c>
      <c r="S1924" s="3" t="s">
        <v>5660</v>
      </c>
      <c r="T1924" s="4">
        <v>17.66</v>
      </c>
      <c r="U1924" s="4">
        <v>792.11258041999997</v>
      </c>
      <c r="V1924" s="10" t="s">
        <v>2934</v>
      </c>
      <c r="W1924" s="4">
        <v>1.3590033975084901</v>
      </c>
      <c r="X1924" s="4">
        <v>19.37</v>
      </c>
      <c r="Y1924" s="4">
        <v>13</v>
      </c>
      <c r="Z1924" s="4">
        <v>9.5459460000000007</v>
      </c>
      <c r="AA1924" s="10">
        <v>9.4946236558999999</v>
      </c>
      <c r="AB1924" s="10">
        <v>9.1109357023000008</v>
      </c>
      <c r="AC1924" s="4" t="s">
        <v>2934</v>
      </c>
      <c r="AD1924" s="4" t="s">
        <v>2934</v>
      </c>
      <c r="AE1924" s="4" t="s">
        <v>2934</v>
      </c>
      <c r="AF1924" s="4" t="s">
        <v>2934</v>
      </c>
      <c r="AG1924" s="4" t="s">
        <v>2934</v>
      </c>
      <c r="AH1924" s="4" t="s">
        <v>2934</v>
      </c>
      <c r="AI1924" s="4">
        <v>1.197613</v>
      </c>
      <c r="AJ1924" s="4">
        <v>1.400809</v>
      </c>
    </row>
    <row r="1925" spans="1:36" x14ac:dyDescent="0.3">
      <c r="A1925" s="1" t="s">
        <v>1919</v>
      </c>
      <c r="B1925" s="2">
        <v>8839000</v>
      </c>
      <c r="C1925" s="3" t="s">
        <v>2919</v>
      </c>
      <c r="D1925" s="4">
        <v>349.27070730000003</v>
      </c>
      <c r="E1925" s="3" t="s">
        <v>2920</v>
      </c>
      <c r="F1925" s="3" t="s">
        <v>2921</v>
      </c>
      <c r="G1925" s="3" t="s">
        <v>2941</v>
      </c>
      <c r="H1925" s="3" t="s">
        <v>2941</v>
      </c>
      <c r="I1925" s="3" t="s">
        <v>3048</v>
      </c>
      <c r="J1925" s="4">
        <v>-55.732945999999998</v>
      </c>
      <c r="K1925" s="4">
        <v>-55.278592000000003</v>
      </c>
      <c r="L1925" s="4">
        <v>-26.328502</v>
      </c>
      <c r="M1925" s="4">
        <v>-9.6296300000000006</v>
      </c>
      <c r="N1925" s="4" t="s">
        <v>2924</v>
      </c>
      <c r="O1925" s="4" t="s">
        <v>2924</v>
      </c>
      <c r="P1925" s="4">
        <v>1.755396</v>
      </c>
      <c r="Q1925" s="4" t="s">
        <v>2924</v>
      </c>
      <c r="R1925" s="4" t="s">
        <v>2924</v>
      </c>
      <c r="S1925" s="3" t="s">
        <v>5661</v>
      </c>
      <c r="T1925" s="4">
        <v>6.1</v>
      </c>
      <c r="U1925" s="4">
        <v>349.27070730000003</v>
      </c>
      <c r="V1925" s="10">
        <v>136.20670699999999</v>
      </c>
      <c r="W1925" s="4">
        <v>0</v>
      </c>
      <c r="X1925" s="4">
        <v>16.774999999999999</v>
      </c>
      <c r="Y1925" s="5">
        <v>5.5561999999999996</v>
      </c>
      <c r="Z1925" s="4" t="s">
        <v>2924</v>
      </c>
      <c r="AA1925" s="10" t="s">
        <v>2924</v>
      </c>
      <c r="AB1925" s="10" t="s">
        <v>2924</v>
      </c>
      <c r="AC1925" s="4" t="s">
        <v>2934</v>
      </c>
      <c r="AD1925" s="4" t="s">
        <v>2934</v>
      </c>
      <c r="AE1925" s="4" t="s">
        <v>2934</v>
      </c>
      <c r="AF1925" s="4" t="s">
        <v>2924</v>
      </c>
      <c r="AG1925" s="4" t="s">
        <v>2924</v>
      </c>
      <c r="AH1925" s="4" t="s">
        <v>2924</v>
      </c>
      <c r="AI1925" s="4">
        <v>1.755396</v>
      </c>
      <c r="AJ1925" s="4">
        <v>1.755396</v>
      </c>
    </row>
    <row r="1926" spans="1:36" x14ac:dyDescent="0.3">
      <c r="A1926" s="1" t="s">
        <v>1920</v>
      </c>
      <c r="B1926" s="2">
        <v>4025264</v>
      </c>
      <c r="C1926" s="3" t="s">
        <v>2935</v>
      </c>
      <c r="D1926" s="4">
        <v>3900.1528915499998</v>
      </c>
      <c r="E1926" s="3" t="s">
        <v>3031</v>
      </c>
      <c r="F1926" s="3" t="s">
        <v>3031</v>
      </c>
      <c r="G1926" s="3" t="s">
        <v>3032</v>
      </c>
      <c r="H1926" s="3" t="s">
        <v>3033</v>
      </c>
      <c r="I1926" s="3" t="s">
        <v>3069</v>
      </c>
      <c r="J1926" s="4">
        <v>-37.940631000000003</v>
      </c>
      <c r="K1926" s="4">
        <v>-24.149660000000001</v>
      </c>
      <c r="L1926" s="4">
        <v>-18.034794999999999</v>
      </c>
      <c r="M1926" s="4">
        <v>-10.345751999999999</v>
      </c>
      <c r="N1926" s="4">
        <v>27.041229000000001</v>
      </c>
      <c r="O1926" s="4">
        <v>8.0621840000000002</v>
      </c>
      <c r="P1926" s="4">
        <v>1.896366</v>
      </c>
      <c r="Q1926" s="4">
        <v>6.8468369999999998</v>
      </c>
      <c r="R1926" s="4">
        <v>10.490290999999999</v>
      </c>
      <c r="S1926" s="3" t="s">
        <v>5662</v>
      </c>
      <c r="T1926" s="4">
        <v>33.450000000000003</v>
      </c>
      <c r="U1926" s="4">
        <v>3900.1528915499998</v>
      </c>
      <c r="V1926" s="10">
        <v>6912.0528910000003</v>
      </c>
      <c r="W1926" s="4">
        <v>2.39162929745889</v>
      </c>
      <c r="X1926" s="4">
        <v>60.6</v>
      </c>
      <c r="Y1926" s="4">
        <v>33.32</v>
      </c>
      <c r="Z1926" s="4">
        <v>27.041229000000001</v>
      </c>
      <c r="AA1926" s="10">
        <v>17.5839772906</v>
      </c>
      <c r="AB1926" s="10">
        <v>33.980089394499998</v>
      </c>
      <c r="AC1926" s="4">
        <v>1.0661149999999999</v>
      </c>
      <c r="AD1926" s="4">
        <v>1.0457007189622001</v>
      </c>
      <c r="AE1926" s="4">
        <v>1.0743732887924999</v>
      </c>
      <c r="AF1926" s="4">
        <v>6.8468369999999998</v>
      </c>
      <c r="AG1926" s="4">
        <v>6.9123017338624004</v>
      </c>
      <c r="AH1926" s="4">
        <v>8.0494904916471004</v>
      </c>
      <c r="AI1926" s="4">
        <v>1.896366</v>
      </c>
      <c r="AJ1926" s="4" t="s">
        <v>2924</v>
      </c>
    </row>
    <row r="1927" spans="1:36" x14ac:dyDescent="0.3">
      <c r="A1927" s="1" t="s">
        <v>1921</v>
      </c>
      <c r="B1927" s="2">
        <v>4973179</v>
      </c>
      <c r="C1927" s="3" t="s">
        <v>2940</v>
      </c>
      <c r="D1927" s="4">
        <v>7224.6994299999997</v>
      </c>
      <c r="E1927" s="3" t="s">
        <v>2925</v>
      </c>
      <c r="F1927" s="3" t="s">
        <v>2926</v>
      </c>
      <c r="G1927" s="3" t="s">
        <v>3081</v>
      </c>
      <c r="H1927" s="3" t="s">
        <v>3081</v>
      </c>
      <c r="I1927" s="3" t="s">
        <v>3400</v>
      </c>
      <c r="J1927" s="4">
        <v>64.403234999999995</v>
      </c>
      <c r="K1927" s="4">
        <v>19.113042</v>
      </c>
      <c r="L1927" s="5">
        <v>34.661946</v>
      </c>
      <c r="M1927" s="4">
        <v>4.5579499999999999</v>
      </c>
      <c r="N1927" s="4">
        <v>35.060957000000002</v>
      </c>
      <c r="O1927" s="4">
        <v>86.065692999999996</v>
      </c>
      <c r="P1927" s="4">
        <v>4.4679799999999998</v>
      </c>
      <c r="Q1927" s="4">
        <v>17.350556999999998</v>
      </c>
      <c r="R1927" s="4">
        <v>258.39806599999997</v>
      </c>
      <c r="S1927" s="3" t="s">
        <v>5663</v>
      </c>
      <c r="T1927" s="4">
        <v>117.91</v>
      </c>
      <c r="U1927" s="4">
        <v>7224.6994299999997</v>
      </c>
      <c r="V1927" s="10">
        <v>7478.2984299999998</v>
      </c>
      <c r="W1927" s="4">
        <v>0</v>
      </c>
      <c r="X1927" s="4">
        <v>120.03</v>
      </c>
      <c r="Y1927" s="4">
        <v>68.05</v>
      </c>
      <c r="Z1927" s="4">
        <v>35.060957000000002</v>
      </c>
      <c r="AA1927" s="10">
        <v>32.804718582100001</v>
      </c>
      <c r="AB1927" s="10">
        <v>35.823988187200001</v>
      </c>
      <c r="AC1927" s="4">
        <v>3.3184230000000001</v>
      </c>
      <c r="AD1927" s="4">
        <v>3.0074686364867</v>
      </c>
      <c r="AE1927" s="4">
        <v>3.2805752790432998</v>
      </c>
      <c r="AF1927" s="4">
        <v>17.350556999999998</v>
      </c>
      <c r="AG1927" s="4">
        <v>22.340063952527899</v>
      </c>
      <c r="AH1927" s="4">
        <v>24.4162907100831</v>
      </c>
      <c r="AI1927" s="4">
        <v>4.4679799999999998</v>
      </c>
      <c r="AJ1927" s="4">
        <v>7.672936</v>
      </c>
    </row>
    <row r="1928" spans="1:36" x14ac:dyDescent="0.3">
      <c r="A1928" s="1" t="s">
        <v>1922</v>
      </c>
      <c r="B1928" s="2">
        <v>5218729</v>
      </c>
      <c r="C1928" s="3" t="s">
        <v>2935</v>
      </c>
      <c r="D1928" s="4">
        <v>1281.5339780700001</v>
      </c>
      <c r="E1928" s="3" t="s">
        <v>2945</v>
      </c>
      <c r="F1928" s="3" t="s">
        <v>2946</v>
      </c>
      <c r="G1928" s="3" t="s">
        <v>2947</v>
      </c>
      <c r="H1928" s="3" t="s">
        <v>2989</v>
      </c>
      <c r="I1928" s="3" t="s">
        <v>2949</v>
      </c>
      <c r="J1928" s="4">
        <v>35.9375</v>
      </c>
      <c r="K1928" s="4">
        <v>51.450676999999999</v>
      </c>
      <c r="L1928" s="4">
        <v>20.64715</v>
      </c>
      <c r="M1928" s="4">
        <v>1.5564199999999999</v>
      </c>
      <c r="N1928" s="4" t="s">
        <v>2924</v>
      </c>
      <c r="O1928" s="4">
        <v>55.531914999999998</v>
      </c>
      <c r="P1928" s="4">
        <v>1.9167689999999999</v>
      </c>
      <c r="Q1928" s="4" t="s">
        <v>2924</v>
      </c>
      <c r="R1928" s="4">
        <v>42.545543000000002</v>
      </c>
      <c r="S1928" s="3" t="s">
        <v>5664</v>
      </c>
      <c r="T1928" s="5">
        <v>7.83</v>
      </c>
      <c r="U1928" s="4">
        <v>1281.5339780700001</v>
      </c>
      <c r="V1928" s="10">
        <v>946.53197799999998</v>
      </c>
      <c r="W1928" s="4">
        <v>0</v>
      </c>
      <c r="X1928" s="5">
        <v>8.18</v>
      </c>
      <c r="Y1928" s="5">
        <v>4.2</v>
      </c>
      <c r="Z1928" s="4" t="s">
        <v>2924</v>
      </c>
      <c r="AA1928" s="10">
        <v>29.547169811300002</v>
      </c>
      <c r="AB1928" s="10">
        <v>34.2924714229</v>
      </c>
      <c r="AC1928" s="4">
        <v>3.481535</v>
      </c>
      <c r="AD1928" s="4">
        <v>3.0323645621624999</v>
      </c>
      <c r="AE1928" s="4">
        <v>3.3611618353802002</v>
      </c>
      <c r="AF1928" s="4" t="s">
        <v>2924</v>
      </c>
      <c r="AG1928" s="4">
        <v>25.8594098297954</v>
      </c>
      <c r="AH1928" s="4">
        <v>26.444367651738499</v>
      </c>
      <c r="AI1928" s="4">
        <v>1.9167689999999999</v>
      </c>
      <c r="AJ1928" s="4">
        <v>2.8765610000000001</v>
      </c>
    </row>
    <row r="1929" spans="1:36" x14ac:dyDescent="0.3">
      <c r="A1929" s="1" t="s">
        <v>1923</v>
      </c>
      <c r="B1929" s="2">
        <v>4993045</v>
      </c>
      <c r="C1929" s="3" t="s">
        <v>2940</v>
      </c>
      <c r="D1929" s="4">
        <v>430.92660618000002</v>
      </c>
      <c r="E1929" s="3" t="s">
        <v>2936</v>
      </c>
      <c r="F1929" s="3" t="s">
        <v>2937</v>
      </c>
      <c r="G1929" s="3" t="s">
        <v>3044</v>
      </c>
      <c r="H1929" s="3" t="s">
        <v>3066</v>
      </c>
      <c r="I1929" s="3" t="s">
        <v>3612</v>
      </c>
      <c r="J1929" s="4">
        <v>-46.982115999999998</v>
      </c>
      <c r="K1929" s="4">
        <v>-15.832019000000001</v>
      </c>
      <c r="L1929" s="4">
        <v>-13.530484</v>
      </c>
      <c r="M1929" s="4">
        <v>-5.7199650000000002</v>
      </c>
      <c r="N1929" s="4">
        <v>23.650970000000001</v>
      </c>
      <c r="O1929" s="4">
        <v>20.146294999999999</v>
      </c>
      <c r="P1929" s="4">
        <v>5.256742</v>
      </c>
      <c r="Q1929" s="4">
        <v>16.354938000000001</v>
      </c>
      <c r="R1929" s="4">
        <v>26.363398</v>
      </c>
      <c r="S1929" s="3" t="s">
        <v>5665</v>
      </c>
      <c r="T1929" s="4">
        <v>42.69</v>
      </c>
      <c r="U1929" s="4">
        <v>430.92660618000002</v>
      </c>
      <c r="V1929" s="10">
        <v>390.81760600000001</v>
      </c>
      <c r="W1929" s="4">
        <v>3.1857577887092998</v>
      </c>
      <c r="X1929" s="4">
        <v>80.83</v>
      </c>
      <c r="Y1929" s="4">
        <v>40.3797</v>
      </c>
      <c r="Z1929" s="4">
        <v>23.650970000000001</v>
      </c>
      <c r="AA1929" s="10">
        <v>20.155279503105589</v>
      </c>
      <c r="AB1929" s="10">
        <v>20.155279503105589</v>
      </c>
      <c r="AC1929" s="4">
        <v>3.7993990000000002</v>
      </c>
      <c r="AD1929" s="4">
        <v>2.1724452765957447</v>
      </c>
      <c r="AE1929" s="4">
        <v>2.1724452765957447</v>
      </c>
      <c r="AF1929" s="4">
        <v>16.354938000000001</v>
      </c>
      <c r="AG1929" s="4" t="s">
        <v>2934</v>
      </c>
      <c r="AH1929" s="4" t="s">
        <v>2934</v>
      </c>
      <c r="AI1929" s="4">
        <v>5.256742</v>
      </c>
      <c r="AJ1929" s="4">
        <v>5.4927950000000001</v>
      </c>
    </row>
    <row r="1930" spans="1:36" x14ac:dyDescent="0.3">
      <c r="A1930" s="1" t="s">
        <v>1924</v>
      </c>
      <c r="B1930" s="2">
        <v>103065</v>
      </c>
      <c r="C1930" s="3" t="s">
        <v>2935</v>
      </c>
      <c r="D1930" s="4">
        <v>10212.14411334</v>
      </c>
      <c r="E1930" s="3" t="s">
        <v>2976</v>
      </c>
      <c r="F1930" s="3" t="s">
        <v>2977</v>
      </c>
      <c r="G1930" s="3" t="s">
        <v>3078</v>
      </c>
      <c r="H1930" s="3" t="s">
        <v>3078</v>
      </c>
      <c r="I1930" s="3" t="s">
        <v>2979</v>
      </c>
      <c r="J1930" s="4">
        <v>23.224755999999999</v>
      </c>
      <c r="K1930" s="4">
        <v>-6.3845580000000002</v>
      </c>
      <c r="L1930" s="4">
        <v>-5.1404209999999999</v>
      </c>
      <c r="M1930" s="4">
        <v>-3.5195099999999999</v>
      </c>
      <c r="N1930" s="4">
        <v>27.8161764705882</v>
      </c>
      <c r="O1930" s="4">
        <v>13.852069</v>
      </c>
      <c r="P1930" s="4">
        <v>2.411397</v>
      </c>
      <c r="Q1930" s="4">
        <v>16.579484999999998</v>
      </c>
      <c r="R1930" s="4">
        <v>21.181854000000001</v>
      </c>
      <c r="S1930" s="3" t="s">
        <v>5666</v>
      </c>
      <c r="T1930" s="4">
        <v>37.83</v>
      </c>
      <c r="U1930" s="4">
        <v>10212.14411334</v>
      </c>
      <c r="V1930" s="10">
        <v>14935.579113</v>
      </c>
      <c r="W1930" s="4">
        <v>7.0843246100978101</v>
      </c>
      <c r="X1930" s="4">
        <v>44.414999999999999</v>
      </c>
      <c r="Y1930" s="4">
        <v>27.529399999999999</v>
      </c>
      <c r="Z1930" s="4">
        <v>27.734604000000001</v>
      </c>
      <c r="AA1930" s="10">
        <v>22.8635319714</v>
      </c>
      <c r="AB1930" s="10">
        <v>25.428513813199999</v>
      </c>
      <c r="AC1930" s="4">
        <v>14.767364000000001</v>
      </c>
      <c r="AD1930" s="4">
        <v>16.101749964342499</v>
      </c>
      <c r="AE1930" s="4">
        <v>17.438239982023301</v>
      </c>
      <c r="AF1930" s="4">
        <v>16.579484999999998</v>
      </c>
      <c r="AG1930" s="4">
        <v>14.244528599253</v>
      </c>
      <c r="AH1930" s="4">
        <v>15.376544741554801</v>
      </c>
      <c r="AI1930" s="4">
        <v>2.411397</v>
      </c>
      <c r="AJ1930" s="4">
        <v>2.8728739999999999</v>
      </c>
    </row>
    <row r="1931" spans="1:36" x14ac:dyDescent="0.3">
      <c r="A1931" s="1" t="s">
        <v>1925</v>
      </c>
      <c r="B1931" s="2">
        <v>4311074</v>
      </c>
      <c r="C1931" s="3" t="s">
        <v>2940</v>
      </c>
      <c r="D1931" s="4">
        <v>597.46202559999995</v>
      </c>
      <c r="E1931" s="3" t="s">
        <v>2920</v>
      </c>
      <c r="F1931" s="3" t="s">
        <v>2921</v>
      </c>
      <c r="G1931" s="3" t="s">
        <v>3109</v>
      </c>
      <c r="H1931" s="3" t="s">
        <v>3109</v>
      </c>
      <c r="I1931" s="3" t="s">
        <v>3048</v>
      </c>
      <c r="J1931" s="4">
        <v>184.02203900000001</v>
      </c>
      <c r="K1931" s="4">
        <v>163.01020399999999</v>
      </c>
      <c r="L1931" s="4">
        <v>70.978441000000004</v>
      </c>
      <c r="M1931" s="4">
        <v>35.124509000000003</v>
      </c>
      <c r="N1931" s="4" t="s">
        <v>2924</v>
      </c>
      <c r="O1931" s="4" t="s">
        <v>2924</v>
      </c>
      <c r="P1931" s="4" t="s">
        <v>2924</v>
      </c>
      <c r="Q1931" s="4" t="s">
        <v>2924</v>
      </c>
      <c r="R1931" s="4" t="s">
        <v>2924</v>
      </c>
      <c r="S1931" s="3" t="s">
        <v>5667</v>
      </c>
      <c r="T1931" s="4">
        <v>10.31</v>
      </c>
      <c r="U1931" s="4">
        <v>597.46202559999995</v>
      </c>
      <c r="V1931" s="10">
        <v>907.74902499999996</v>
      </c>
      <c r="W1931" s="4">
        <v>0</v>
      </c>
      <c r="X1931" s="4">
        <v>13.6</v>
      </c>
      <c r="Y1931" s="5">
        <v>2.6120000000000001</v>
      </c>
      <c r="Z1931" s="4" t="s">
        <v>2924</v>
      </c>
      <c r="AA1931" s="10" t="s">
        <v>2934</v>
      </c>
      <c r="AB1931" s="10" t="s">
        <v>2924</v>
      </c>
      <c r="AC1931" s="4" t="s">
        <v>2934</v>
      </c>
      <c r="AD1931" s="4">
        <v>148.50699795501021</v>
      </c>
      <c r="AE1931" s="4" t="s">
        <v>2934</v>
      </c>
      <c r="AF1931" s="4" t="s">
        <v>2924</v>
      </c>
      <c r="AG1931" s="4" t="s">
        <v>2934</v>
      </c>
      <c r="AH1931" s="4" t="s">
        <v>2934</v>
      </c>
      <c r="AI1931" s="4" t="s">
        <v>2924</v>
      </c>
      <c r="AJ1931" s="4" t="s">
        <v>2924</v>
      </c>
    </row>
    <row r="1932" spans="1:36" x14ac:dyDescent="0.3">
      <c r="A1932" s="1" t="s">
        <v>1926</v>
      </c>
      <c r="B1932" s="2">
        <v>4810361</v>
      </c>
      <c r="C1932" s="3" t="s">
        <v>2919</v>
      </c>
      <c r="D1932" s="4">
        <v>2083.3307884999999</v>
      </c>
      <c r="E1932" s="3" t="s">
        <v>2920</v>
      </c>
      <c r="F1932" s="3" t="s">
        <v>2960</v>
      </c>
      <c r="G1932" s="3" t="s">
        <v>2961</v>
      </c>
      <c r="H1932" s="3" t="s">
        <v>2962</v>
      </c>
      <c r="I1932" s="3" t="s">
        <v>2923</v>
      </c>
      <c r="J1932" s="4">
        <v>14.686385</v>
      </c>
      <c r="K1932" s="4">
        <v>0.806813</v>
      </c>
      <c r="L1932" s="4">
        <v>7.5561930000000004</v>
      </c>
      <c r="M1932" s="4">
        <v>-2.2386439999999999</v>
      </c>
      <c r="N1932" s="4" t="s">
        <v>2924</v>
      </c>
      <c r="O1932" s="4">
        <v>17.440868999999999</v>
      </c>
      <c r="P1932" s="4">
        <v>1.6918040000000001</v>
      </c>
      <c r="Q1932" s="4">
        <v>57.769415000000002</v>
      </c>
      <c r="R1932" s="4">
        <v>19.540808999999999</v>
      </c>
      <c r="S1932" s="3" t="s">
        <v>5668</v>
      </c>
      <c r="T1932" s="4">
        <v>44.98</v>
      </c>
      <c r="U1932" s="4">
        <v>2083.3307884999999</v>
      </c>
      <c r="V1932" s="10">
        <v>2126.838788</v>
      </c>
      <c r="W1932" s="4">
        <v>0</v>
      </c>
      <c r="X1932" s="4">
        <v>55.744999999999997</v>
      </c>
      <c r="Y1932" s="4">
        <v>25.12</v>
      </c>
      <c r="Z1932" s="4" t="s">
        <v>2924</v>
      </c>
      <c r="AA1932" s="10">
        <v>24.032913015599998</v>
      </c>
      <c r="AB1932" s="10">
        <v>26.7225912239</v>
      </c>
      <c r="AC1932" s="4">
        <v>1.9985219999999999</v>
      </c>
      <c r="AD1932" s="4">
        <v>1.8421279637165999</v>
      </c>
      <c r="AE1932" s="4">
        <v>1.9248365993493</v>
      </c>
      <c r="AF1932" s="4">
        <v>57.769415000000002</v>
      </c>
      <c r="AG1932" s="4">
        <v>14.7179760314782</v>
      </c>
      <c r="AH1932" s="4">
        <v>16.147615639395699</v>
      </c>
      <c r="AI1932" s="4">
        <v>1.6918040000000001</v>
      </c>
      <c r="AJ1932" s="4">
        <v>8.6566589999999994</v>
      </c>
    </row>
    <row r="1933" spans="1:36" x14ac:dyDescent="0.3">
      <c r="A1933" s="1" t="s">
        <v>1927</v>
      </c>
      <c r="B1933" s="2">
        <v>4070013</v>
      </c>
      <c r="C1933" s="3" t="s">
        <v>2935</v>
      </c>
      <c r="D1933" s="4">
        <v>17335.972155119998</v>
      </c>
      <c r="E1933" s="3" t="s">
        <v>3102</v>
      </c>
      <c r="F1933" s="3" t="s">
        <v>3103</v>
      </c>
      <c r="G1933" s="3" t="s">
        <v>3292</v>
      </c>
      <c r="H1933" s="3" t="s">
        <v>3375</v>
      </c>
      <c r="I1933" s="3" t="s">
        <v>3376</v>
      </c>
      <c r="J1933" s="4">
        <v>3.2295539999999998</v>
      </c>
      <c r="K1933" s="4">
        <v>-13.137829999999999</v>
      </c>
      <c r="L1933" s="4">
        <v>-10.314897</v>
      </c>
      <c r="M1933" s="4">
        <v>-1.6164750000000001</v>
      </c>
      <c r="N1933" s="4">
        <v>12.129402000000001</v>
      </c>
      <c r="O1933" s="4">
        <v>11.656828000000001</v>
      </c>
      <c r="P1933" s="4">
        <v>4.3874979999999999</v>
      </c>
      <c r="Q1933" s="4">
        <v>8.2293400000000005</v>
      </c>
      <c r="R1933" s="4">
        <v>16.184975000000001</v>
      </c>
      <c r="S1933" s="3" t="s">
        <v>5669</v>
      </c>
      <c r="T1933" s="4">
        <v>88.86</v>
      </c>
      <c r="U1933" s="4">
        <v>17335.972155119998</v>
      </c>
      <c r="V1933" s="10">
        <v>22615.872155000001</v>
      </c>
      <c r="W1933" s="4">
        <v>3.15102408282692</v>
      </c>
      <c r="X1933" s="4">
        <v>107</v>
      </c>
      <c r="Y1933" s="4">
        <v>84.424999999999997</v>
      </c>
      <c r="Z1933" s="4">
        <v>12.129402000000001</v>
      </c>
      <c r="AA1933" s="10">
        <v>10.576556846300001</v>
      </c>
      <c r="AB1933" s="10">
        <v>11.0250464339</v>
      </c>
      <c r="AC1933" s="4">
        <v>1.4659169999999999</v>
      </c>
      <c r="AD1933" s="4">
        <v>1.3860019092197999</v>
      </c>
      <c r="AE1933" s="4">
        <v>1.438612553182</v>
      </c>
      <c r="AF1933" s="4">
        <v>8.2293400000000005</v>
      </c>
      <c r="AG1933" s="4">
        <v>8.3929101162711994</v>
      </c>
      <c r="AH1933" s="4">
        <v>8.8261126041078004</v>
      </c>
      <c r="AI1933" s="4">
        <v>4.3874979999999999</v>
      </c>
      <c r="AJ1933" s="4" t="s">
        <v>2924</v>
      </c>
    </row>
    <row r="1934" spans="1:36" x14ac:dyDescent="0.3">
      <c r="A1934" s="1" t="s">
        <v>1928</v>
      </c>
      <c r="B1934" s="2">
        <v>29657689</v>
      </c>
      <c r="C1934" s="3" t="s">
        <v>2935</v>
      </c>
      <c r="D1934" s="4">
        <v>18291.673256319998</v>
      </c>
      <c r="E1934" s="3" t="s">
        <v>2925</v>
      </c>
      <c r="F1934" s="3" t="s">
        <v>2996</v>
      </c>
      <c r="G1934" s="3" t="s">
        <v>3120</v>
      </c>
      <c r="H1934" s="3" t="s">
        <v>3247</v>
      </c>
      <c r="I1934" s="3" t="s">
        <v>3248</v>
      </c>
      <c r="J1934" s="4">
        <v>103.853015</v>
      </c>
      <c r="K1934" s="4">
        <v>14.394394</v>
      </c>
      <c r="L1934" s="4">
        <v>6.326759</v>
      </c>
      <c r="M1934" s="4">
        <v>-0.27923199999999998</v>
      </c>
      <c r="N1934" s="4">
        <v>125.04334</v>
      </c>
      <c r="O1934" s="4">
        <v>38.862101000000003</v>
      </c>
      <c r="P1934" s="4">
        <v>12.328666999999999</v>
      </c>
      <c r="Q1934" s="4">
        <v>51.740191000000003</v>
      </c>
      <c r="R1934" s="4">
        <v>43.551690999999998</v>
      </c>
      <c r="S1934" s="3" t="s">
        <v>5670</v>
      </c>
      <c r="T1934" s="4">
        <v>57.14</v>
      </c>
      <c r="U1934" s="4">
        <v>18291.673256319998</v>
      </c>
      <c r="V1934" s="10">
        <v>17738.584026</v>
      </c>
      <c r="W1934" s="4">
        <v>0</v>
      </c>
      <c r="X1934" s="4">
        <v>60.12</v>
      </c>
      <c r="Y1934" s="4">
        <v>25.78</v>
      </c>
      <c r="Z1934" s="4">
        <v>125.04334</v>
      </c>
      <c r="AA1934" s="10">
        <v>53.926214293182902</v>
      </c>
      <c r="AB1934" s="10">
        <v>63.766105951592699</v>
      </c>
      <c r="AC1934" s="4">
        <v>6.940874</v>
      </c>
      <c r="AD1934" s="4">
        <v>5.7023223628914996</v>
      </c>
      <c r="AE1934" s="4">
        <v>6.8876651069356001</v>
      </c>
      <c r="AF1934" s="4">
        <v>51.740191000000003</v>
      </c>
      <c r="AG1934" s="4">
        <v>32.863429607467197</v>
      </c>
      <c r="AH1934" s="4">
        <v>41.999729523392801</v>
      </c>
      <c r="AI1934" s="4">
        <v>12.328666999999999</v>
      </c>
      <c r="AJ1934" s="4">
        <v>12.943612</v>
      </c>
    </row>
    <row r="1935" spans="1:36" x14ac:dyDescent="0.3">
      <c r="A1935" s="1" t="s">
        <v>1718</v>
      </c>
      <c r="B1935" s="2">
        <v>4133448</v>
      </c>
      <c r="C1935" s="3" t="s">
        <v>2919</v>
      </c>
      <c r="D1935" s="4">
        <v>29809.438089340001</v>
      </c>
      <c r="E1935" s="3" t="s">
        <v>2945</v>
      </c>
      <c r="F1935" s="3" t="s">
        <v>2990</v>
      </c>
      <c r="G1935" s="3" t="s">
        <v>2990</v>
      </c>
      <c r="H1935" s="3" t="s">
        <v>3029</v>
      </c>
      <c r="I1935" s="3" t="s">
        <v>3030</v>
      </c>
      <c r="J1935" s="18">
        <v>-38.452157</v>
      </c>
      <c r="K1935" s="18">
        <v>-27.918451999999998</v>
      </c>
      <c r="L1935" s="18">
        <v>-14.757370999999999</v>
      </c>
      <c r="M1935" s="18">
        <v>-7.3752709999999997</v>
      </c>
      <c r="N1935" s="4">
        <v>55.51</v>
      </c>
      <c r="O1935" s="4">
        <v>19.782609000000001</v>
      </c>
      <c r="P1935" s="4">
        <v>4.7497220000000002</v>
      </c>
      <c r="Q1935" s="4">
        <v>17.873398000000002</v>
      </c>
      <c r="R1935" s="4">
        <v>20.619892</v>
      </c>
      <c r="S1935" s="3" t="s">
        <v>5461</v>
      </c>
      <c r="T1935" s="4">
        <v>55.51</v>
      </c>
      <c r="U1935" s="4">
        <v>29809.438089340001</v>
      </c>
      <c r="V1935" s="10">
        <v>35980.938089000003</v>
      </c>
      <c r="W1935" s="4">
        <v>3.27868852459016</v>
      </c>
      <c r="X1935" s="18">
        <v>100.565</v>
      </c>
      <c r="Y1935" s="18">
        <v>55.27</v>
      </c>
      <c r="Z1935" s="4">
        <v>55.51</v>
      </c>
      <c r="AA1935" s="10">
        <v>33.6403854311</v>
      </c>
      <c r="AB1935" s="10">
        <v>34.408802107500001</v>
      </c>
      <c r="AC1935" s="4">
        <v>6.5460349999999998</v>
      </c>
      <c r="AD1935" s="4">
        <v>7.7761062971203003</v>
      </c>
      <c r="AE1935" s="4">
        <v>7.8767889559685003</v>
      </c>
      <c r="AF1935" s="4">
        <v>17.873398000000002</v>
      </c>
      <c r="AG1935" s="4">
        <v>28.249146650702698</v>
      </c>
      <c r="AH1935" s="4">
        <v>25.038336841009901</v>
      </c>
      <c r="AI1935" s="4">
        <v>4.7497220000000002</v>
      </c>
      <c r="AJ1935" s="4" t="s">
        <v>2924</v>
      </c>
    </row>
    <row r="1936" spans="1:36" x14ac:dyDescent="0.3">
      <c r="A1936" s="1" t="s">
        <v>1930</v>
      </c>
      <c r="B1936" s="2">
        <v>4427129</v>
      </c>
      <c r="C1936" s="3" t="s">
        <v>2935</v>
      </c>
      <c r="D1936" s="4">
        <v>3893.3491923199999</v>
      </c>
      <c r="E1936" s="3" t="s">
        <v>3090</v>
      </c>
      <c r="F1936" s="3" t="s">
        <v>3090</v>
      </c>
      <c r="G1936" s="3" t="s">
        <v>3201</v>
      </c>
      <c r="H1936" s="3" t="s">
        <v>3201</v>
      </c>
      <c r="I1936" s="3" t="s">
        <v>3202</v>
      </c>
      <c r="J1936" s="4">
        <v>5.6255759999999997</v>
      </c>
      <c r="K1936" s="4">
        <v>-6.5542559999999996</v>
      </c>
      <c r="L1936" s="4">
        <v>-9.626512</v>
      </c>
      <c r="M1936" s="4">
        <v>-2.358625</v>
      </c>
      <c r="N1936" s="4">
        <v>17.970711000000001</v>
      </c>
      <c r="O1936" s="4" t="s">
        <v>2924</v>
      </c>
      <c r="P1936" s="4">
        <v>1.359796</v>
      </c>
      <c r="Q1936" s="5">
        <v>10.541772</v>
      </c>
      <c r="R1936" s="4" t="s">
        <v>2924</v>
      </c>
      <c r="S1936" s="3" t="s">
        <v>5672</v>
      </c>
      <c r="T1936" s="4">
        <v>68.72</v>
      </c>
      <c r="U1936" s="4">
        <v>3893.3491923199999</v>
      </c>
      <c r="V1936" s="10">
        <v>7239.8041919999996</v>
      </c>
      <c r="W1936" s="4">
        <v>3.8416763678696202</v>
      </c>
      <c r="X1936" s="4">
        <v>78.885000000000005</v>
      </c>
      <c r="Y1936" s="4">
        <v>57.74</v>
      </c>
      <c r="Z1936" s="4">
        <v>17.970711000000001</v>
      </c>
      <c r="AA1936" s="10">
        <v>16.412314012</v>
      </c>
      <c r="AB1936" s="10">
        <v>17.654509067399999</v>
      </c>
      <c r="AC1936" s="4">
        <v>3.5165639999999998</v>
      </c>
      <c r="AD1936" s="4">
        <v>2.5909406070208001</v>
      </c>
      <c r="AE1936" s="4">
        <v>2.9858063678100999</v>
      </c>
      <c r="AF1936" s="5">
        <v>10.541772</v>
      </c>
      <c r="AG1936" s="4">
        <v>9.8994172750049998</v>
      </c>
      <c r="AH1936" s="4">
        <v>10.4352322918868</v>
      </c>
      <c r="AI1936" s="4">
        <v>1.359796</v>
      </c>
      <c r="AJ1936" s="4">
        <v>1.605532</v>
      </c>
    </row>
    <row r="1937" spans="1:36" x14ac:dyDescent="0.3">
      <c r="A1937" s="1" t="s">
        <v>1931</v>
      </c>
      <c r="B1937" s="2">
        <v>102988</v>
      </c>
      <c r="C1937" s="3" t="s">
        <v>2935</v>
      </c>
      <c r="D1937" s="4">
        <v>587.50264807999997</v>
      </c>
      <c r="E1937" s="3" t="s">
        <v>2976</v>
      </c>
      <c r="F1937" s="3" t="s">
        <v>2977</v>
      </c>
      <c r="G1937" s="3" t="s">
        <v>3076</v>
      </c>
      <c r="H1937" s="3" t="s">
        <v>3076</v>
      </c>
      <c r="I1937" s="3" t="s">
        <v>2979</v>
      </c>
      <c r="J1937" s="4">
        <v>23.183857</v>
      </c>
      <c r="K1937" s="4">
        <v>-1.611748</v>
      </c>
      <c r="L1937" s="4">
        <v>-3.4785659999999998</v>
      </c>
      <c r="M1937" s="4">
        <v>-4.8493250000000003</v>
      </c>
      <c r="N1937" s="4">
        <v>16.956790123456798</v>
      </c>
      <c r="O1937" s="4">
        <v>15.043812000000001</v>
      </c>
      <c r="P1937" s="4">
        <v>1.8651549999999999</v>
      </c>
      <c r="Q1937" s="4">
        <v>19.311903999999998</v>
      </c>
      <c r="R1937" s="4">
        <v>16.092939999999999</v>
      </c>
      <c r="S1937" s="3" t="s">
        <v>5673</v>
      </c>
      <c r="T1937" s="4">
        <v>27.47</v>
      </c>
      <c r="U1937" s="4">
        <v>587.50264807999997</v>
      </c>
      <c r="V1937" s="10">
        <v>991.93664799999999</v>
      </c>
      <c r="W1937" s="4">
        <v>6.5526028394612297</v>
      </c>
      <c r="X1937" s="4">
        <v>30.454699999999999</v>
      </c>
      <c r="Y1937" s="4">
        <v>19.25</v>
      </c>
      <c r="Z1937" s="4">
        <v>16.863105999999998</v>
      </c>
      <c r="AA1937" s="10">
        <v>50.870370370300002</v>
      </c>
      <c r="AB1937" s="10">
        <v>28.319587628800001</v>
      </c>
      <c r="AC1937" s="4">
        <v>11.127601</v>
      </c>
      <c r="AD1937" s="4">
        <v>10.7098035294943</v>
      </c>
      <c r="AE1937" s="4">
        <v>11.084081795020801</v>
      </c>
      <c r="AF1937" s="4">
        <v>19.311903999999998</v>
      </c>
      <c r="AG1937" s="4">
        <v>15.7878789730857</v>
      </c>
      <c r="AH1937" s="4">
        <v>15.7878789730857</v>
      </c>
      <c r="AI1937" s="4">
        <v>1.8651549999999999</v>
      </c>
      <c r="AJ1937" s="4">
        <v>1.960323</v>
      </c>
    </row>
    <row r="1938" spans="1:36" x14ac:dyDescent="0.3">
      <c r="A1938" s="1" t="s">
        <v>1932</v>
      </c>
      <c r="B1938" s="2">
        <v>4405478</v>
      </c>
      <c r="C1938" s="3" t="s">
        <v>2935</v>
      </c>
      <c r="D1938" s="4">
        <v>6195.5813190600002</v>
      </c>
      <c r="E1938" s="3" t="s">
        <v>2930</v>
      </c>
      <c r="F1938" s="3" t="s">
        <v>2953</v>
      </c>
      <c r="G1938" s="3" t="s">
        <v>3101</v>
      </c>
      <c r="H1938" s="3" t="s">
        <v>3101</v>
      </c>
      <c r="I1938" s="3" t="s">
        <v>3041</v>
      </c>
      <c r="J1938" s="4">
        <v>5.8955529999999996</v>
      </c>
      <c r="K1938" s="4">
        <v>5.7445510000000004</v>
      </c>
      <c r="L1938" s="4">
        <v>-5.5494909999999997</v>
      </c>
      <c r="M1938" s="5">
        <v>-6.7708329999999997</v>
      </c>
      <c r="N1938" s="4">
        <v>11.383772</v>
      </c>
      <c r="O1938" s="4">
        <v>2.3685890000000001</v>
      </c>
      <c r="P1938" s="4">
        <v>1.93211</v>
      </c>
      <c r="Q1938" s="4" t="s">
        <v>2934</v>
      </c>
      <c r="R1938" s="4" t="s">
        <v>2934</v>
      </c>
      <c r="S1938" s="3" t="s">
        <v>5674</v>
      </c>
      <c r="T1938" s="4">
        <v>51.91</v>
      </c>
      <c r="U1938" s="4">
        <v>6195.5813190600002</v>
      </c>
      <c r="V1938" s="10" t="s">
        <v>2934</v>
      </c>
      <c r="W1938" s="4">
        <v>8.0138701598921198</v>
      </c>
      <c r="X1938" s="4">
        <v>57.97</v>
      </c>
      <c r="Y1938" s="4">
        <v>41.7</v>
      </c>
      <c r="Z1938" s="4">
        <v>11.383772</v>
      </c>
      <c r="AA1938" s="10">
        <v>8.5957940056000002</v>
      </c>
      <c r="AB1938" s="10">
        <v>10.6092067722</v>
      </c>
      <c r="AC1938" s="4" t="s">
        <v>2934</v>
      </c>
      <c r="AD1938" s="4" t="s">
        <v>2934</v>
      </c>
      <c r="AE1938" s="4" t="s">
        <v>2934</v>
      </c>
      <c r="AF1938" s="4" t="s">
        <v>2934</v>
      </c>
      <c r="AG1938" s="4" t="s">
        <v>2934</v>
      </c>
      <c r="AH1938" s="4" t="s">
        <v>2934</v>
      </c>
      <c r="AI1938" s="4">
        <v>1.93211</v>
      </c>
      <c r="AJ1938" s="4">
        <v>4.2865399999999996</v>
      </c>
    </row>
    <row r="1939" spans="1:36" x14ac:dyDescent="0.3">
      <c r="A1939" s="1" t="s">
        <v>1933</v>
      </c>
      <c r="B1939" s="2">
        <v>4010846</v>
      </c>
      <c r="C1939" s="3" t="s">
        <v>2935</v>
      </c>
      <c r="D1939" s="4">
        <v>58465.153835279998</v>
      </c>
      <c r="E1939" s="3" t="s">
        <v>3093</v>
      </c>
      <c r="F1939" s="3" t="s">
        <v>3093</v>
      </c>
      <c r="G1939" s="3" t="s">
        <v>3094</v>
      </c>
      <c r="H1939" s="3" t="s">
        <v>3145</v>
      </c>
      <c r="I1939" s="3" t="s">
        <v>3419</v>
      </c>
      <c r="J1939" s="4">
        <v>42.645381999999998</v>
      </c>
      <c r="K1939" s="4">
        <v>6.5020749999999996</v>
      </c>
      <c r="L1939" s="4">
        <v>-11.558854999999999</v>
      </c>
      <c r="M1939" s="4">
        <v>-3.7969819999999999</v>
      </c>
      <c r="N1939" s="4">
        <v>25.02</v>
      </c>
      <c r="O1939" s="4">
        <v>21.481005</v>
      </c>
      <c r="P1939" s="4">
        <v>3.4620169999999999</v>
      </c>
      <c r="Q1939" s="4">
        <v>14.486890000000001</v>
      </c>
      <c r="R1939" s="4">
        <v>42.101140000000001</v>
      </c>
      <c r="S1939" s="3" t="s">
        <v>5675</v>
      </c>
      <c r="T1939" s="5">
        <v>100.08</v>
      </c>
      <c r="U1939" s="4">
        <v>58465.153835279998</v>
      </c>
      <c r="V1939" s="10">
        <v>86023.153835000005</v>
      </c>
      <c r="W1939" s="4">
        <v>3.9568345323741001</v>
      </c>
      <c r="X1939" s="5">
        <v>118.07</v>
      </c>
      <c r="Y1939" s="4">
        <v>67.05</v>
      </c>
      <c r="Z1939" s="4">
        <v>25.02</v>
      </c>
      <c r="AA1939" s="10">
        <v>16.245962047300001</v>
      </c>
      <c r="AB1939" s="10">
        <v>19.572870218199999</v>
      </c>
      <c r="AC1939" s="4">
        <v>4.3156150000000002</v>
      </c>
      <c r="AD1939" s="4">
        <v>3.345474207394</v>
      </c>
      <c r="AE1939" s="4">
        <v>3.8847582234139</v>
      </c>
      <c r="AF1939" s="4">
        <v>14.486890000000001</v>
      </c>
      <c r="AG1939" s="4">
        <v>10.4881998586718</v>
      </c>
      <c r="AH1939" s="4">
        <v>13.2091888266435</v>
      </c>
      <c r="AI1939" s="4">
        <v>3.4620169999999999</v>
      </c>
      <c r="AJ1939" s="4">
        <v>5.5913740000000001</v>
      </c>
    </row>
    <row r="1940" spans="1:36" x14ac:dyDescent="0.3">
      <c r="A1940" s="1" t="s">
        <v>1934</v>
      </c>
      <c r="B1940" s="2">
        <v>4120073</v>
      </c>
      <c r="C1940" s="3" t="s">
        <v>2956</v>
      </c>
      <c r="D1940" s="4">
        <v>693.336772</v>
      </c>
      <c r="E1940" s="3" t="s">
        <v>2945</v>
      </c>
      <c r="F1940" s="3" t="s">
        <v>2946</v>
      </c>
      <c r="G1940" s="3" t="s">
        <v>2947</v>
      </c>
      <c r="H1940" s="3" t="s">
        <v>2948</v>
      </c>
      <c r="I1940" s="3" t="s">
        <v>2949</v>
      </c>
      <c r="J1940" s="4">
        <v>61.934339000000001</v>
      </c>
      <c r="K1940" s="4">
        <v>12.446088</v>
      </c>
      <c r="L1940" s="4">
        <v>5.735805</v>
      </c>
      <c r="M1940" s="4">
        <v>1.052049</v>
      </c>
      <c r="N1940" s="4">
        <v>24.496644</v>
      </c>
      <c r="O1940" s="4">
        <v>19.793925999999999</v>
      </c>
      <c r="P1940" s="4">
        <v>3.5554260000000002</v>
      </c>
      <c r="Q1940" s="4">
        <v>11.386734000000001</v>
      </c>
      <c r="R1940" s="4">
        <v>17.535440000000001</v>
      </c>
      <c r="S1940" s="3" t="s">
        <v>5676</v>
      </c>
      <c r="T1940" s="4">
        <v>18.25</v>
      </c>
      <c r="U1940" s="4">
        <v>693.336772</v>
      </c>
      <c r="V1940" s="10">
        <v>625.427772</v>
      </c>
      <c r="W1940" s="4">
        <v>2.6301369863013702</v>
      </c>
      <c r="X1940" s="4">
        <v>19.579999999999998</v>
      </c>
      <c r="Y1940" s="5">
        <v>9.2200000000000006</v>
      </c>
      <c r="Z1940" s="4">
        <v>24.496644</v>
      </c>
      <c r="AA1940" s="10">
        <v>14.512922465200001</v>
      </c>
      <c r="AB1940" s="10">
        <v>13.931297709900001</v>
      </c>
      <c r="AC1940" s="4">
        <v>2.5534330000000001</v>
      </c>
      <c r="AD1940" s="4">
        <v>2.5716179503626999</v>
      </c>
      <c r="AE1940" s="4">
        <v>2.6019323169857</v>
      </c>
      <c r="AF1940" s="4">
        <v>11.386734000000001</v>
      </c>
      <c r="AG1940" s="4">
        <v>9.4700371880053993</v>
      </c>
      <c r="AH1940" s="4">
        <v>9.4425571374650996</v>
      </c>
      <c r="AI1940" s="4">
        <v>3.5554260000000002</v>
      </c>
      <c r="AJ1940" s="4">
        <v>7.6584139999999996</v>
      </c>
    </row>
    <row r="1941" spans="1:36" x14ac:dyDescent="0.3">
      <c r="A1941" s="1" t="s">
        <v>1935</v>
      </c>
      <c r="B1941" s="2">
        <v>11130213</v>
      </c>
      <c r="C1941" s="3" t="s">
        <v>2956</v>
      </c>
      <c r="D1941" s="4">
        <v>2098.3555895600002</v>
      </c>
      <c r="E1941" s="3" t="s">
        <v>2925</v>
      </c>
      <c r="F1941" s="3" t="s">
        <v>2980</v>
      </c>
      <c r="G1941" s="3" t="s">
        <v>3016</v>
      </c>
      <c r="H1941" s="3" t="s">
        <v>3017</v>
      </c>
      <c r="I1941" s="3" t="s">
        <v>3613</v>
      </c>
      <c r="J1941" s="4">
        <v>41.217635000000001</v>
      </c>
      <c r="K1941" s="4">
        <v>21.419975999999998</v>
      </c>
      <c r="L1941" s="4">
        <v>7.2263549999999999</v>
      </c>
      <c r="M1941" s="4">
        <v>-0.14844099999999999</v>
      </c>
      <c r="N1941" s="4">
        <v>40.603622000000001</v>
      </c>
      <c r="O1941" s="4">
        <v>28.342697000000001</v>
      </c>
      <c r="P1941" s="4">
        <v>3.8852519999999999</v>
      </c>
      <c r="Q1941" s="4">
        <v>19.457688999999998</v>
      </c>
      <c r="R1941" s="4">
        <v>29.006162</v>
      </c>
      <c r="S1941" s="3" t="s">
        <v>5677</v>
      </c>
      <c r="T1941" s="4">
        <v>20.18</v>
      </c>
      <c r="U1941" s="4">
        <v>2098.3555895600002</v>
      </c>
      <c r="V1941" s="10">
        <v>2162.7755889999999</v>
      </c>
      <c r="W1941" s="4">
        <v>0.39643211100099102</v>
      </c>
      <c r="X1941" s="4">
        <v>20.57</v>
      </c>
      <c r="Y1941" s="5">
        <v>11.98</v>
      </c>
      <c r="Z1941" s="4">
        <v>40.603622000000001</v>
      </c>
      <c r="AA1941" s="10">
        <v>20.922757905600001</v>
      </c>
      <c r="AB1941" s="10">
        <v>23.410672853800001</v>
      </c>
      <c r="AC1941" s="4">
        <v>2.478488</v>
      </c>
      <c r="AD1941" s="4">
        <v>2.2841816722239998</v>
      </c>
      <c r="AE1941" s="4">
        <v>2.4254014540013</v>
      </c>
      <c r="AF1941" s="4">
        <v>19.457688999999998</v>
      </c>
      <c r="AG1941" s="4">
        <v>18.1583948177297</v>
      </c>
      <c r="AH1941" s="4">
        <v>19.290826576829701</v>
      </c>
      <c r="AI1941" s="4">
        <v>3.8852519999999999</v>
      </c>
      <c r="AJ1941" s="4" t="s">
        <v>2924</v>
      </c>
    </row>
    <row r="1942" spans="1:36" x14ac:dyDescent="0.3">
      <c r="A1942" s="1" t="s">
        <v>1936</v>
      </c>
      <c r="B1942" s="2">
        <v>9269525</v>
      </c>
      <c r="C1942" s="3" t="s">
        <v>2919</v>
      </c>
      <c r="D1942" s="4">
        <v>4961.3793473599999</v>
      </c>
      <c r="E1942" s="3" t="s">
        <v>2945</v>
      </c>
      <c r="F1942" s="3" t="s">
        <v>2946</v>
      </c>
      <c r="G1942" s="3" t="s">
        <v>2947</v>
      </c>
      <c r="H1942" s="3" t="s">
        <v>2948</v>
      </c>
      <c r="I1942" s="3" t="s">
        <v>2949</v>
      </c>
      <c r="J1942" s="4">
        <v>10.465548999999999</v>
      </c>
      <c r="K1942" s="4">
        <v>-8.9066340000000004</v>
      </c>
      <c r="L1942" s="4">
        <v>-2.7540979999999999</v>
      </c>
      <c r="M1942" s="4">
        <v>2.0295839999999998</v>
      </c>
      <c r="N1942" s="4" t="s">
        <v>2924</v>
      </c>
      <c r="O1942" s="4">
        <v>78.673739999999995</v>
      </c>
      <c r="P1942" s="4">
        <v>14.412051</v>
      </c>
      <c r="Q1942" s="4" t="s">
        <v>2924</v>
      </c>
      <c r="R1942" s="4" t="s">
        <v>2934</v>
      </c>
      <c r="S1942" s="3" t="s">
        <v>5678</v>
      </c>
      <c r="T1942" s="4">
        <v>29.66</v>
      </c>
      <c r="U1942" s="4">
        <v>4961.3793473599999</v>
      </c>
      <c r="V1942" s="10">
        <v>4613.9433470000004</v>
      </c>
      <c r="W1942" s="4">
        <v>0</v>
      </c>
      <c r="X1942" s="4">
        <v>35.39</v>
      </c>
      <c r="Y1942" s="4">
        <v>24.5</v>
      </c>
      <c r="Z1942" s="4" t="s">
        <v>2924</v>
      </c>
      <c r="AA1942" s="10" t="s">
        <v>2924</v>
      </c>
      <c r="AB1942" s="10" t="s">
        <v>2934</v>
      </c>
      <c r="AC1942" s="4">
        <v>10.040658000000001</v>
      </c>
      <c r="AD1942" s="4">
        <v>8.3022415553705002</v>
      </c>
      <c r="AE1942" s="4">
        <v>9.5121073192461996</v>
      </c>
      <c r="AF1942" s="4" t="s">
        <v>2924</v>
      </c>
      <c r="AG1942" s="4" t="s">
        <v>2924</v>
      </c>
      <c r="AH1942" s="4" t="s">
        <v>2924</v>
      </c>
      <c r="AI1942" s="4">
        <v>14.412051</v>
      </c>
      <c r="AJ1942" s="4">
        <v>14.957136</v>
      </c>
    </row>
    <row r="1943" spans="1:36" x14ac:dyDescent="0.3">
      <c r="A1943" s="1" t="s">
        <v>2149</v>
      </c>
      <c r="B1943" s="2">
        <v>4137426</v>
      </c>
      <c r="C1943" s="3" t="s">
        <v>2919</v>
      </c>
      <c r="D1943" s="4">
        <v>5603.7364774600001</v>
      </c>
      <c r="E1943" s="3" t="s">
        <v>2945</v>
      </c>
      <c r="F1943" s="3" t="s">
        <v>2990</v>
      </c>
      <c r="G1943" s="3" t="s">
        <v>2990</v>
      </c>
      <c r="H1943" s="3" t="s">
        <v>3029</v>
      </c>
      <c r="I1943" s="3" t="s">
        <v>3030</v>
      </c>
      <c r="J1943" s="18">
        <v>-24.508255999999999</v>
      </c>
      <c r="K1943" s="18">
        <v>36.288232000000001</v>
      </c>
      <c r="L1943" s="18">
        <v>-0.69877199999999995</v>
      </c>
      <c r="M1943" s="18">
        <v>-8.4131680000000006</v>
      </c>
      <c r="N1943" s="4">
        <v>32.699005</v>
      </c>
      <c r="O1943" s="4">
        <v>28.087606999999998</v>
      </c>
      <c r="P1943" s="4">
        <v>5.3933739999999997</v>
      </c>
      <c r="Q1943" s="4">
        <v>25.3169</v>
      </c>
      <c r="R1943" s="4">
        <v>36.053964000000001</v>
      </c>
      <c r="S1943" s="3" t="s">
        <v>5890</v>
      </c>
      <c r="T1943" s="4">
        <v>52.58</v>
      </c>
      <c r="U1943" s="4">
        <v>5603.7364774600001</v>
      </c>
      <c r="V1943" s="10">
        <v>5201.2304770000001</v>
      </c>
      <c r="W1943" s="4">
        <v>0</v>
      </c>
      <c r="X1943" s="18">
        <v>76.38</v>
      </c>
      <c r="Y1943" s="18">
        <v>37.424999999999997</v>
      </c>
      <c r="Z1943" s="4">
        <v>32.699005</v>
      </c>
      <c r="AA1943" s="10">
        <v>22.453772900000001</v>
      </c>
      <c r="AB1943" s="10">
        <v>27.456919060000001</v>
      </c>
      <c r="AC1943" s="4">
        <v>10.045892</v>
      </c>
      <c r="AD1943" s="4">
        <v>7.8276106874583</v>
      </c>
      <c r="AE1943" s="4">
        <v>9.0101729838444005</v>
      </c>
      <c r="AF1943" s="4">
        <v>25.3169</v>
      </c>
      <c r="AG1943" s="4">
        <v>15.8182261227903</v>
      </c>
      <c r="AH1943" s="4">
        <v>17.7880659268126</v>
      </c>
      <c r="AI1943" s="4">
        <v>5.3933739999999997</v>
      </c>
      <c r="AJ1943" s="4">
        <v>7.6468879999999997</v>
      </c>
    </row>
    <row r="1944" spans="1:36" x14ac:dyDescent="0.3">
      <c r="A1944" s="1" t="s">
        <v>1938</v>
      </c>
      <c r="B1944" s="2">
        <v>4248918</v>
      </c>
      <c r="C1944" s="3" t="s">
        <v>2940</v>
      </c>
      <c r="D1944" s="4">
        <v>700.58450587000004</v>
      </c>
      <c r="E1944" s="3" t="s">
        <v>2930</v>
      </c>
      <c r="F1944" s="3" t="s">
        <v>2953</v>
      </c>
      <c r="G1944" s="3" t="s">
        <v>2954</v>
      </c>
      <c r="H1944" s="3" t="s">
        <v>3346</v>
      </c>
      <c r="I1944" s="3" t="s">
        <v>3347</v>
      </c>
      <c r="J1944" s="4">
        <v>-28.762136000000002</v>
      </c>
      <c r="K1944" s="4">
        <v>-2.9752070000000002</v>
      </c>
      <c r="L1944" s="4">
        <v>-5.7784909999999998</v>
      </c>
      <c r="M1944" s="4">
        <v>2.6223779999999999</v>
      </c>
      <c r="N1944" s="4">
        <v>154.47368399999999</v>
      </c>
      <c r="O1944" s="4">
        <v>20.311419000000001</v>
      </c>
      <c r="P1944" s="4">
        <v>3.1746889999999999</v>
      </c>
      <c r="Q1944" s="4">
        <v>75.675025000000005</v>
      </c>
      <c r="R1944" s="4">
        <v>16.707473</v>
      </c>
      <c r="S1944" s="3" t="s">
        <v>5680</v>
      </c>
      <c r="T1944" s="4">
        <v>5.87</v>
      </c>
      <c r="U1944" s="4">
        <v>700.58450587000004</v>
      </c>
      <c r="V1944" s="10">
        <v>595.31650500000001</v>
      </c>
      <c r="W1944" s="4">
        <v>0</v>
      </c>
      <c r="X1944" s="5">
        <v>8.6999999999999993</v>
      </c>
      <c r="Y1944" s="4">
        <v>4.57</v>
      </c>
      <c r="Z1944" s="4">
        <v>154.47368399999999</v>
      </c>
      <c r="AA1944" s="10">
        <v>35.662211421599999</v>
      </c>
      <c r="AB1944" s="10">
        <v>61.789473684199997</v>
      </c>
      <c r="AC1944" s="4">
        <v>6.2085220000000003</v>
      </c>
      <c r="AD1944" s="4">
        <v>5.2224548366240997</v>
      </c>
      <c r="AE1944" s="4">
        <v>5.6692987272858</v>
      </c>
      <c r="AF1944" s="4">
        <v>75.675025000000005</v>
      </c>
      <c r="AG1944" s="4">
        <v>12.777801733852201</v>
      </c>
      <c r="AH1944" s="4">
        <v>15.5348926509443</v>
      </c>
      <c r="AI1944" s="4">
        <v>3.1746889999999999</v>
      </c>
      <c r="AJ1944" s="4">
        <v>3.1746889999999999</v>
      </c>
    </row>
    <row r="1945" spans="1:36" x14ac:dyDescent="0.3">
      <c r="A1945" s="1" t="s">
        <v>1939</v>
      </c>
      <c r="B1945" s="2">
        <v>4093773</v>
      </c>
      <c r="C1945" s="3" t="s">
        <v>2919</v>
      </c>
      <c r="D1945" s="4">
        <v>7230.8079144000003</v>
      </c>
      <c r="E1945" s="3" t="s">
        <v>2945</v>
      </c>
      <c r="F1945" s="3" t="s">
        <v>2946</v>
      </c>
      <c r="G1945" s="3" t="s">
        <v>2947</v>
      </c>
      <c r="H1945" s="3" t="s">
        <v>2989</v>
      </c>
      <c r="I1945" s="3" t="s">
        <v>2949</v>
      </c>
      <c r="J1945" s="4">
        <v>-34.519573000000001</v>
      </c>
      <c r="K1945" s="4">
        <v>-15.750916</v>
      </c>
      <c r="L1945" s="4">
        <v>-4.3990299999999998</v>
      </c>
      <c r="M1945" s="4">
        <v>-6.5040649999999998</v>
      </c>
      <c r="N1945" s="4">
        <v>15.935335</v>
      </c>
      <c r="O1945" s="4">
        <v>10.956728999999999</v>
      </c>
      <c r="P1945" s="4">
        <v>1.746283</v>
      </c>
      <c r="Q1945" s="4">
        <v>7.9036670000000004</v>
      </c>
      <c r="R1945" s="4">
        <v>10.719476999999999</v>
      </c>
      <c r="S1945" s="3" t="s">
        <v>5681</v>
      </c>
      <c r="T1945" s="4">
        <v>27.6</v>
      </c>
      <c r="U1945" s="4">
        <v>7230.8079144000003</v>
      </c>
      <c r="V1945" s="10">
        <v>12912.505913999999</v>
      </c>
      <c r="W1945" s="4">
        <v>3.8043478260869601</v>
      </c>
      <c r="X1945" s="4">
        <v>45.47</v>
      </c>
      <c r="Y1945" s="4">
        <v>27.05</v>
      </c>
      <c r="Z1945" s="4">
        <v>15.935335</v>
      </c>
      <c r="AA1945" s="10">
        <v>7.4963333152000002</v>
      </c>
      <c r="AB1945" s="10">
        <v>7.5463031317000002</v>
      </c>
      <c r="AC1945" s="4">
        <v>2.3004020000000001</v>
      </c>
      <c r="AD1945" s="4">
        <v>2.4146120480829998</v>
      </c>
      <c r="AE1945" s="4">
        <v>2.430054036774</v>
      </c>
      <c r="AF1945" s="4">
        <v>7.9036670000000004</v>
      </c>
      <c r="AG1945" s="4">
        <v>7.2114073795743003</v>
      </c>
      <c r="AH1945" s="4">
        <v>7.2208203492371004</v>
      </c>
      <c r="AI1945" s="4">
        <v>1.746283</v>
      </c>
      <c r="AJ1945" s="4" t="s">
        <v>2924</v>
      </c>
    </row>
    <row r="1946" spans="1:36" x14ac:dyDescent="0.3">
      <c r="A1946" s="1" t="s">
        <v>1940</v>
      </c>
      <c r="B1946" s="2">
        <v>4273972</v>
      </c>
      <c r="C1946" s="3" t="s">
        <v>2935</v>
      </c>
      <c r="D1946" s="4" t="s">
        <v>2934</v>
      </c>
      <c r="E1946" s="3" t="s">
        <v>2936</v>
      </c>
      <c r="F1946" s="3" t="s">
        <v>2966</v>
      </c>
      <c r="G1946" s="3" t="s">
        <v>2967</v>
      </c>
      <c r="H1946" s="3" t="s">
        <v>2999</v>
      </c>
      <c r="I1946" s="3" t="s">
        <v>3342</v>
      </c>
      <c r="J1946" s="4">
        <v>34.015852000000002</v>
      </c>
      <c r="K1946" s="4">
        <v>22.008419</v>
      </c>
      <c r="L1946" s="4">
        <v>3.2044760000000001</v>
      </c>
      <c r="M1946" s="4">
        <v>-1.3612059999999999</v>
      </c>
      <c r="N1946" s="4" t="s">
        <v>2934</v>
      </c>
      <c r="O1946" s="4" t="s">
        <v>2934</v>
      </c>
      <c r="P1946" s="4" t="s">
        <v>2934</v>
      </c>
      <c r="Q1946" s="4" t="s">
        <v>2934</v>
      </c>
      <c r="R1946" s="4" t="s">
        <v>2934</v>
      </c>
      <c r="S1946" s="3" t="s">
        <v>5682</v>
      </c>
      <c r="T1946" s="4">
        <v>20.29</v>
      </c>
      <c r="U1946" s="4" t="s">
        <v>2934</v>
      </c>
      <c r="V1946" s="10" t="s">
        <v>2934</v>
      </c>
      <c r="W1946" s="4">
        <v>0</v>
      </c>
      <c r="X1946" s="4">
        <v>20.85</v>
      </c>
      <c r="Y1946" s="4">
        <v>12.86</v>
      </c>
      <c r="Z1946" s="4" t="s">
        <v>2934</v>
      </c>
      <c r="AA1946" s="10">
        <v>21.157455682999998</v>
      </c>
      <c r="AB1946" s="10">
        <v>24.039429878</v>
      </c>
      <c r="AC1946" s="4" t="s">
        <v>2934</v>
      </c>
      <c r="AD1946" s="4">
        <v>2.526081507412</v>
      </c>
      <c r="AE1946" s="4">
        <v>2.6353220718107</v>
      </c>
      <c r="AF1946" s="4" t="s">
        <v>2934</v>
      </c>
      <c r="AG1946" s="4">
        <v>14.437651188064001</v>
      </c>
      <c r="AH1946" s="4">
        <v>15.565959780876501</v>
      </c>
      <c r="AI1946" s="4" t="s">
        <v>2934</v>
      </c>
      <c r="AJ1946" s="4" t="s">
        <v>2934</v>
      </c>
    </row>
    <row r="1947" spans="1:36" x14ac:dyDescent="0.3">
      <c r="A1947" s="1" t="s">
        <v>1941</v>
      </c>
      <c r="B1947" s="2">
        <v>10835011</v>
      </c>
      <c r="C1947" s="3" t="s">
        <v>2919</v>
      </c>
      <c r="D1947" s="4">
        <v>1663.4268952</v>
      </c>
      <c r="E1947" s="3" t="s">
        <v>2945</v>
      </c>
      <c r="F1947" s="3" t="s">
        <v>2946</v>
      </c>
      <c r="G1947" s="3" t="s">
        <v>2947</v>
      </c>
      <c r="H1947" s="3" t="s">
        <v>2989</v>
      </c>
      <c r="I1947" s="3" t="s">
        <v>2949</v>
      </c>
      <c r="J1947" s="4">
        <v>43.511450000000004</v>
      </c>
      <c r="K1947" s="4">
        <v>29.120878999999999</v>
      </c>
      <c r="L1947" s="4">
        <v>-3.3915730000000002</v>
      </c>
      <c r="M1947" s="4">
        <v>-3.0428060000000001</v>
      </c>
      <c r="N1947" s="4">
        <v>10.591549000000001</v>
      </c>
      <c r="O1947" s="4">
        <v>21.242937999999999</v>
      </c>
      <c r="P1947" s="4">
        <v>1.8245340000000001</v>
      </c>
      <c r="Q1947" s="4">
        <v>16.486678999999999</v>
      </c>
      <c r="R1947" s="4">
        <v>6.2759650000000002</v>
      </c>
      <c r="S1947" s="3" t="s">
        <v>5683</v>
      </c>
      <c r="T1947" s="4">
        <v>18.8</v>
      </c>
      <c r="U1947" s="4">
        <v>1663.4268952</v>
      </c>
      <c r="V1947" s="10">
        <v>1566.382895</v>
      </c>
      <c r="W1947" s="4">
        <v>4.2553191489361701</v>
      </c>
      <c r="X1947" s="4">
        <v>20.7</v>
      </c>
      <c r="Y1947" s="5">
        <v>10.11</v>
      </c>
      <c r="Z1947" s="4">
        <v>10.591549000000001</v>
      </c>
      <c r="AA1947" s="10">
        <v>9.0384615384</v>
      </c>
      <c r="AB1947" s="10">
        <v>10.203029431299999</v>
      </c>
      <c r="AC1947" s="4">
        <v>3.497811</v>
      </c>
      <c r="AD1947" s="4">
        <v>2.9574270387002999</v>
      </c>
      <c r="AE1947" s="4">
        <v>3.3160964473812</v>
      </c>
      <c r="AF1947" s="4">
        <v>16.486678999999999</v>
      </c>
      <c r="AG1947" s="4">
        <v>12.106119012858301</v>
      </c>
      <c r="AH1947" s="4">
        <v>13.901240608750401</v>
      </c>
      <c r="AI1947" s="4">
        <v>1.8245340000000001</v>
      </c>
      <c r="AJ1947" s="4">
        <v>4.3317969999999999</v>
      </c>
    </row>
    <row r="1948" spans="1:36" x14ac:dyDescent="0.3">
      <c r="A1948" s="1" t="s">
        <v>1942</v>
      </c>
      <c r="B1948" s="2">
        <v>102752</v>
      </c>
      <c r="C1948" s="3" t="s">
        <v>2935</v>
      </c>
      <c r="D1948" s="4">
        <v>645.19599244999995</v>
      </c>
      <c r="E1948" s="3" t="s">
        <v>2930</v>
      </c>
      <c r="F1948" s="3" t="s">
        <v>2953</v>
      </c>
      <c r="G1948" s="3" t="s">
        <v>2954</v>
      </c>
      <c r="H1948" s="3" t="s">
        <v>3244</v>
      </c>
      <c r="I1948" s="3" t="s">
        <v>3155</v>
      </c>
      <c r="J1948" s="4">
        <v>52.057462999999998</v>
      </c>
      <c r="K1948" s="4">
        <v>23.467773999999999</v>
      </c>
      <c r="L1948" s="4">
        <v>3.7375419999999999</v>
      </c>
      <c r="M1948" s="4">
        <v>-0.462225</v>
      </c>
      <c r="N1948" s="4">
        <v>9.7122861586314198</v>
      </c>
      <c r="O1948" s="4" t="s">
        <v>2924</v>
      </c>
      <c r="P1948" s="4">
        <v>0.77007499999999995</v>
      </c>
      <c r="Q1948" s="4" t="s">
        <v>2934</v>
      </c>
      <c r="R1948" s="4" t="s">
        <v>2934</v>
      </c>
      <c r="S1948" s="3" t="s">
        <v>5684</v>
      </c>
      <c r="T1948" s="4">
        <v>62.45</v>
      </c>
      <c r="U1948" s="4">
        <v>645.19599244999995</v>
      </c>
      <c r="V1948" s="10" t="s">
        <v>2934</v>
      </c>
      <c r="W1948" s="4">
        <v>1.1529223378703</v>
      </c>
      <c r="X1948" s="4">
        <v>70.25</v>
      </c>
      <c r="Y1948" s="4">
        <v>36.93</v>
      </c>
      <c r="Z1948" s="4">
        <v>9.7258990000000001</v>
      </c>
      <c r="AA1948" s="10">
        <v>12.1604938271</v>
      </c>
      <c r="AB1948" s="10">
        <v>12.2107438016</v>
      </c>
      <c r="AC1948" s="4" t="s">
        <v>2934</v>
      </c>
      <c r="AD1948" s="4" t="s">
        <v>2934</v>
      </c>
      <c r="AE1948" s="4" t="s">
        <v>2934</v>
      </c>
      <c r="AF1948" s="4" t="s">
        <v>2934</v>
      </c>
      <c r="AG1948" s="4" t="s">
        <v>2934</v>
      </c>
      <c r="AH1948" s="4" t="s">
        <v>2934</v>
      </c>
      <c r="AI1948" s="4">
        <v>0.77007499999999995</v>
      </c>
      <c r="AJ1948" s="4">
        <v>0.97526299999999999</v>
      </c>
    </row>
    <row r="1949" spans="1:36" x14ac:dyDescent="0.3">
      <c r="A1949" s="1" t="s">
        <v>1943</v>
      </c>
      <c r="B1949" s="2">
        <v>5986202</v>
      </c>
      <c r="C1949" s="3" t="s">
        <v>2919</v>
      </c>
      <c r="D1949" s="4">
        <v>3898.8521625799999</v>
      </c>
      <c r="E1949" s="3" t="s">
        <v>2920</v>
      </c>
      <c r="F1949" s="3" t="s">
        <v>2960</v>
      </c>
      <c r="G1949" s="3" t="s">
        <v>2973</v>
      </c>
      <c r="H1949" s="3" t="s">
        <v>3004</v>
      </c>
      <c r="I1949" s="3" t="s">
        <v>3005</v>
      </c>
      <c r="J1949" s="4">
        <v>-32.138626000000002</v>
      </c>
      <c r="K1949" s="4">
        <v>-28.181818</v>
      </c>
      <c r="L1949" s="4">
        <v>4.7074949999999998</v>
      </c>
      <c r="M1949" s="4">
        <v>-2.4691360000000002</v>
      </c>
      <c r="N1949" s="4">
        <v>19.268293</v>
      </c>
      <c r="O1949" s="4">
        <v>13.548196000000001</v>
      </c>
      <c r="P1949" s="4">
        <v>2.7332380000000001</v>
      </c>
      <c r="Q1949" s="4">
        <v>11.021402</v>
      </c>
      <c r="R1949" s="4">
        <v>16.759499000000002</v>
      </c>
      <c r="S1949" s="3" t="s">
        <v>5685</v>
      </c>
      <c r="T1949" s="4">
        <v>22.91</v>
      </c>
      <c r="U1949" s="4">
        <v>3898.8521625799999</v>
      </c>
      <c r="V1949" s="10">
        <v>4630.1131619999996</v>
      </c>
      <c r="W1949" s="4">
        <v>0</v>
      </c>
      <c r="X1949" s="4">
        <v>34.625</v>
      </c>
      <c r="Y1949" s="4">
        <v>21.39</v>
      </c>
      <c r="Z1949" s="4">
        <v>19.268293</v>
      </c>
      <c r="AA1949" s="10">
        <v>18.943277658300001</v>
      </c>
      <c r="AB1949" s="10">
        <v>19.161125747500002</v>
      </c>
      <c r="AC1949" s="4">
        <v>0.96941900000000003</v>
      </c>
      <c r="AD1949" s="4">
        <v>0.89991680190680001</v>
      </c>
      <c r="AE1949" s="4">
        <v>0.94067579321329997</v>
      </c>
      <c r="AF1949" s="4">
        <v>11.021402</v>
      </c>
      <c r="AG1949" s="4">
        <v>10.385667057559001</v>
      </c>
      <c r="AH1949" s="4">
        <v>10.5237082032051</v>
      </c>
      <c r="AI1949" s="4">
        <v>2.7332380000000001</v>
      </c>
      <c r="AJ1949" s="4" t="s">
        <v>2924</v>
      </c>
    </row>
    <row r="1950" spans="1:36" x14ac:dyDescent="0.3">
      <c r="A1950" s="1" t="s">
        <v>1944</v>
      </c>
      <c r="B1950" s="2">
        <v>4041363</v>
      </c>
      <c r="C1950" s="3" t="s">
        <v>2935</v>
      </c>
      <c r="D1950" s="4">
        <v>474531.55495999998</v>
      </c>
      <c r="E1950" s="3" t="s">
        <v>2945</v>
      </c>
      <c r="F1950" s="3" t="s">
        <v>2946</v>
      </c>
      <c r="G1950" s="3" t="s">
        <v>2947</v>
      </c>
      <c r="H1950" s="3" t="s">
        <v>2948</v>
      </c>
      <c r="I1950" s="3" t="s">
        <v>2949</v>
      </c>
      <c r="J1950" s="4">
        <v>59.755178999999998</v>
      </c>
      <c r="K1950" s="4">
        <v>0.98809499999999995</v>
      </c>
      <c r="L1950" s="5">
        <v>-11.056357</v>
      </c>
      <c r="M1950" s="4">
        <v>-2.1512199999999999</v>
      </c>
      <c r="N1950" s="4">
        <v>41.471522999999998</v>
      </c>
      <c r="O1950" s="4">
        <v>49.134086000000003</v>
      </c>
      <c r="P1950" s="4">
        <v>34.511797999999999</v>
      </c>
      <c r="Q1950" s="4">
        <v>23.931618</v>
      </c>
      <c r="R1950" s="4">
        <v>49.498933999999998</v>
      </c>
      <c r="S1950" s="3" t="s">
        <v>5686</v>
      </c>
      <c r="T1950" s="4">
        <v>169.66</v>
      </c>
      <c r="U1950" s="4">
        <v>474531.55495999998</v>
      </c>
      <c r="V1950" s="10">
        <v>563254.55495999998</v>
      </c>
      <c r="W1950" s="4">
        <v>0.94306259577979501</v>
      </c>
      <c r="X1950" s="5">
        <v>198.3099</v>
      </c>
      <c r="Y1950" s="4">
        <v>101.74</v>
      </c>
      <c r="Z1950" s="4">
        <v>41.471522999999998</v>
      </c>
      <c r="AA1950" s="10">
        <v>26.1071615424</v>
      </c>
      <c r="AB1950" s="10">
        <v>27.568612794700002</v>
      </c>
      <c r="AC1950" s="4">
        <v>10.253482999999999</v>
      </c>
      <c r="AD1950" s="4">
        <v>9.2261581438777007</v>
      </c>
      <c r="AE1950" s="4">
        <v>9.7625087769595993</v>
      </c>
      <c r="AF1950" s="4">
        <v>23.931618</v>
      </c>
      <c r="AG1950" s="4">
        <v>17.403278372942399</v>
      </c>
      <c r="AH1950" s="4">
        <v>18.700264168170499</v>
      </c>
      <c r="AI1950" s="4">
        <v>34.511797999999999</v>
      </c>
      <c r="AJ1950" s="4" t="s">
        <v>2924</v>
      </c>
    </row>
    <row r="1951" spans="1:36" x14ac:dyDescent="0.3">
      <c r="A1951" s="1" t="s">
        <v>1945</v>
      </c>
      <c r="B1951" s="2">
        <v>4287903</v>
      </c>
      <c r="C1951" s="3" t="s">
        <v>2935</v>
      </c>
      <c r="D1951" s="4">
        <v>622.81938485000001</v>
      </c>
      <c r="E1951" s="3" t="s">
        <v>2930</v>
      </c>
      <c r="F1951" s="3" t="s">
        <v>2953</v>
      </c>
      <c r="G1951" s="3" t="s">
        <v>3049</v>
      </c>
      <c r="H1951" s="3" t="s">
        <v>3050</v>
      </c>
      <c r="I1951" s="3" t="s">
        <v>2971</v>
      </c>
      <c r="J1951" s="4">
        <v>-7.7906979999999999</v>
      </c>
      <c r="K1951" s="4">
        <v>-5.0299399999999999</v>
      </c>
      <c r="L1951" s="4">
        <v>1.40665</v>
      </c>
      <c r="M1951" s="4">
        <v>-1.3681589999999999</v>
      </c>
      <c r="N1951" s="4">
        <v>7.5523809523809504</v>
      </c>
      <c r="O1951" s="4">
        <v>35.146686216088199</v>
      </c>
      <c r="P1951" s="4">
        <v>0.94382299999999997</v>
      </c>
      <c r="Q1951" s="4" t="s">
        <v>2934</v>
      </c>
      <c r="R1951" s="4" t="s">
        <v>2934</v>
      </c>
      <c r="S1951" s="3" t="s">
        <v>5687</v>
      </c>
      <c r="T1951" s="5">
        <v>7.93</v>
      </c>
      <c r="U1951" s="4">
        <v>622.81938485000001</v>
      </c>
      <c r="V1951" s="10" t="s">
        <v>2934</v>
      </c>
      <c r="W1951" s="4">
        <v>18.1588902900378</v>
      </c>
      <c r="X1951" s="5">
        <v>9.08</v>
      </c>
      <c r="Y1951" s="5">
        <v>7.41</v>
      </c>
      <c r="Z1951" s="4">
        <v>7.8437190000000001</v>
      </c>
      <c r="AA1951" s="10">
        <v>22.3884810841</v>
      </c>
      <c r="AB1951" s="10" t="s">
        <v>2924</v>
      </c>
      <c r="AC1951" s="4" t="s">
        <v>2934</v>
      </c>
      <c r="AD1951" s="4" t="s">
        <v>2934</v>
      </c>
      <c r="AE1951" s="4" t="s">
        <v>2934</v>
      </c>
      <c r="AF1951" s="4" t="s">
        <v>2934</v>
      </c>
      <c r="AG1951" s="4" t="s">
        <v>2934</v>
      </c>
      <c r="AH1951" s="4" t="s">
        <v>2934</v>
      </c>
      <c r="AI1951" s="4">
        <v>0.94382299999999997</v>
      </c>
      <c r="AJ1951" s="4">
        <v>0.94382299999999997</v>
      </c>
    </row>
    <row r="1952" spans="1:36" x14ac:dyDescent="0.3">
      <c r="A1952" s="1" t="s">
        <v>1946</v>
      </c>
      <c r="B1952" s="2">
        <v>4930128</v>
      </c>
      <c r="C1952" s="3" t="s">
        <v>2919</v>
      </c>
      <c r="D1952" s="4">
        <v>70380.065143229993</v>
      </c>
      <c r="E1952" s="3" t="s">
        <v>2925</v>
      </c>
      <c r="F1952" s="3" t="s">
        <v>2926</v>
      </c>
      <c r="G1952" s="3" t="s">
        <v>2927</v>
      </c>
      <c r="H1952" s="3" t="s">
        <v>3024</v>
      </c>
      <c r="I1952" s="3" t="s">
        <v>3025</v>
      </c>
      <c r="J1952" s="4">
        <v>28.049703000000001</v>
      </c>
      <c r="K1952" s="4">
        <v>9.9238090000000003</v>
      </c>
      <c r="L1952" s="4">
        <v>2.5435919999999999</v>
      </c>
      <c r="M1952" s="4">
        <v>-4.052416</v>
      </c>
      <c r="N1952" s="4">
        <v>30.47775</v>
      </c>
      <c r="O1952" s="4">
        <v>36.591230000000003</v>
      </c>
      <c r="P1952" s="4" t="s">
        <v>2924</v>
      </c>
      <c r="Q1952" s="4">
        <v>18.47878</v>
      </c>
      <c r="R1952" s="4">
        <v>49.952984000000001</v>
      </c>
      <c r="S1952" s="3" t="s">
        <v>5688</v>
      </c>
      <c r="T1952" s="4">
        <v>1219.1099999999999</v>
      </c>
      <c r="U1952" s="4">
        <v>70380.065143229993</v>
      </c>
      <c r="V1952" s="10">
        <v>77905.318142999997</v>
      </c>
      <c r="W1952" s="4">
        <v>0</v>
      </c>
      <c r="X1952" s="5">
        <v>1283.9649999999999</v>
      </c>
      <c r="Y1952" s="5">
        <v>914.5</v>
      </c>
      <c r="Z1952" s="4">
        <v>30.47775</v>
      </c>
      <c r="AA1952" s="10">
        <v>27.6637893475</v>
      </c>
      <c r="AB1952" s="10">
        <v>29.820615462500001</v>
      </c>
      <c r="AC1952" s="4">
        <v>4.7373560000000001</v>
      </c>
      <c r="AD1952" s="4">
        <v>4.4936612780156002</v>
      </c>
      <c r="AE1952" s="4">
        <v>4.6764965430003</v>
      </c>
      <c r="AF1952" s="4">
        <v>18.47878</v>
      </c>
      <c r="AG1952" s="4">
        <v>19.976202029617902</v>
      </c>
      <c r="AH1952" s="4">
        <v>20.8825169306851</v>
      </c>
      <c r="AI1952" s="4" t="s">
        <v>2924</v>
      </c>
      <c r="AJ1952" s="4" t="s">
        <v>2924</v>
      </c>
    </row>
    <row r="1953" spans="1:36" x14ac:dyDescent="0.3">
      <c r="A1953" s="1" t="s">
        <v>1947</v>
      </c>
      <c r="B1953" s="2">
        <v>28943809</v>
      </c>
      <c r="C1953" s="3" t="s">
        <v>2935</v>
      </c>
      <c r="D1953" s="4">
        <v>3754.9167975</v>
      </c>
      <c r="E1953" s="3" t="s">
        <v>2920</v>
      </c>
      <c r="F1953" s="3" t="s">
        <v>2921</v>
      </c>
      <c r="G1953" s="3" t="s">
        <v>3109</v>
      </c>
      <c r="H1953" s="3" t="s">
        <v>3109</v>
      </c>
      <c r="I1953" s="3" t="s">
        <v>3048</v>
      </c>
      <c r="J1953" s="4">
        <v>4.8166789999999997</v>
      </c>
      <c r="K1953" s="4">
        <v>-25.192405999999998</v>
      </c>
      <c r="L1953" s="4">
        <v>-1.01833</v>
      </c>
      <c r="M1953" s="4">
        <v>-4.7058819999999999</v>
      </c>
      <c r="N1953" s="4">
        <v>2.8928569999999998</v>
      </c>
      <c r="O1953" s="4">
        <v>5.7903099999999998</v>
      </c>
      <c r="P1953" s="4">
        <v>7.6175550000000003</v>
      </c>
      <c r="Q1953" s="4">
        <v>6.4122979999999998</v>
      </c>
      <c r="R1953" s="4">
        <v>12.411117000000001</v>
      </c>
      <c r="S1953" s="3" t="s">
        <v>5689</v>
      </c>
      <c r="T1953" s="4">
        <v>14.58</v>
      </c>
      <c r="U1953" s="4">
        <v>3754.9167975</v>
      </c>
      <c r="V1953" s="10">
        <v>11740.916797</v>
      </c>
      <c r="W1953" s="4">
        <v>7.6817558299039801</v>
      </c>
      <c r="X1953" s="4">
        <v>23.1</v>
      </c>
      <c r="Y1953" s="5">
        <v>13.574999999999999</v>
      </c>
      <c r="Z1953" s="4">
        <v>2.8928569999999998</v>
      </c>
      <c r="AA1953" s="10">
        <v>3.8230589716000001</v>
      </c>
      <c r="AB1953" s="10">
        <v>3.5196307524999999</v>
      </c>
      <c r="AC1953" s="4">
        <v>1.831942</v>
      </c>
      <c r="AD1953" s="4">
        <v>1.8234565636942</v>
      </c>
      <c r="AE1953" s="4">
        <v>1.8309887983316</v>
      </c>
      <c r="AF1953" s="4">
        <v>6.4122979999999998</v>
      </c>
      <c r="AG1953" s="4">
        <v>5.9732432809185996</v>
      </c>
      <c r="AH1953" s="4">
        <v>6.0177963799045999</v>
      </c>
      <c r="AI1953" s="4">
        <v>7.6175550000000003</v>
      </c>
      <c r="AJ1953" s="4" t="s">
        <v>2924</v>
      </c>
    </row>
    <row r="1954" spans="1:36" x14ac:dyDescent="0.3">
      <c r="A1954" s="1" t="s">
        <v>1948</v>
      </c>
      <c r="B1954" s="2">
        <v>5298992</v>
      </c>
      <c r="C1954" s="3" t="s">
        <v>2919</v>
      </c>
      <c r="D1954" s="4">
        <v>579.35465950000003</v>
      </c>
      <c r="E1954" s="3" t="s">
        <v>2920</v>
      </c>
      <c r="F1954" s="3" t="s">
        <v>2921</v>
      </c>
      <c r="G1954" s="3" t="s">
        <v>2941</v>
      </c>
      <c r="H1954" s="3" t="s">
        <v>2941</v>
      </c>
      <c r="I1954" s="3" t="s">
        <v>2942</v>
      </c>
      <c r="J1954" s="4">
        <v>-7.545045</v>
      </c>
      <c r="K1954" s="4">
        <v>-27.022221999999999</v>
      </c>
      <c r="L1954" s="4">
        <v>-6.0640729999999996</v>
      </c>
      <c r="M1954" s="4">
        <v>-3.6384979999999998</v>
      </c>
      <c r="N1954" s="4" t="s">
        <v>2924</v>
      </c>
      <c r="O1954" s="4" t="s">
        <v>2924</v>
      </c>
      <c r="P1954" s="4">
        <v>2.1143450000000001</v>
      </c>
      <c r="Q1954" s="4" t="s">
        <v>2924</v>
      </c>
      <c r="R1954" s="4" t="s">
        <v>2924</v>
      </c>
      <c r="S1954" s="3" t="s">
        <v>5690</v>
      </c>
      <c r="T1954" s="4">
        <v>8.2100000000000009</v>
      </c>
      <c r="U1954" s="4">
        <v>579.35465950000003</v>
      </c>
      <c r="V1954" s="10">
        <v>316.93465900000001</v>
      </c>
      <c r="W1954" s="4">
        <v>0</v>
      </c>
      <c r="X1954" s="4">
        <v>16.649999999999999</v>
      </c>
      <c r="Y1954" s="4">
        <v>6.33</v>
      </c>
      <c r="Z1954" s="4" t="s">
        <v>2924</v>
      </c>
      <c r="AA1954" s="10" t="s">
        <v>2924</v>
      </c>
      <c r="AB1954" s="10" t="s">
        <v>2924</v>
      </c>
      <c r="AC1954" s="4" t="s">
        <v>2934</v>
      </c>
      <c r="AD1954" s="4" t="s">
        <v>2934</v>
      </c>
      <c r="AE1954" s="4" t="s">
        <v>2934</v>
      </c>
      <c r="AF1954" s="4" t="s">
        <v>2924</v>
      </c>
      <c r="AG1954" s="4" t="s">
        <v>2924</v>
      </c>
      <c r="AH1954" s="4" t="s">
        <v>2924</v>
      </c>
      <c r="AI1954" s="4">
        <v>2.1143450000000001</v>
      </c>
      <c r="AJ1954" s="4">
        <v>2.1143450000000001</v>
      </c>
    </row>
    <row r="1955" spans="1:36" x14ac:dyDescent="0.3">
      <c r="A1955" s="1" t="s">
        <v>1949</v>
      </c>
      <c r="B1955" s="2">
        <v>1023406</v>
      </c>
      <c r="C1955" s="3" t="s">
        <v>2935</v>
      </c>
      <c r="D1955" s="4">
        <v>1022.3344752</v>
      </c>
      <c r="E1955" s="3" t="s">
        <v>2930</v>
      </c>
      <c r="F1955" s="3" t="s">
        <v>2931</v>
      </c>
      <c r="G1955" s="3" t="s">
        <v>2931</v>
      </c>
      <c r="H1955" s="3" t="s">
        <v>2932</v>
      </c>
      <c r="I1955" s="3" t="s">
        <v>2933</v>
      </c>
      <c r="J1955" s="4">
        <v>-8.4566009999999991</v>
      </c>
      <c r="K1955" s="4">
        <v>-0.30395100000000003</v>
      </c>
      <c r="L1955" s="4">
        <v>-3.1019199999999998</v>
      </c>
      <c r="M1955" s="4">
        <v>-9.1664359999999991</v>
      </c>
      <c r="N1955" s="4">
        <v>13.4979423868313</v>
      </c>
      <c r="O1955" s="4">
        <v>12.386706999999999</v>
      </c>
      <c r="P1955" s="4">
        <v>0.89229800000000004</v>
      </c>
      <c r="Q1955" s="4" t="s">
        <v>2934</v>
      </c>
      <c r="R1955" s="4" t="s">
        <v>2934</v>
      </c>
      <c r="S1955" s="3" t="s">
        <v>5691</v>
      </c>
      <c r="T1955" s="4">
        <v>32.799999999999997</v>
      </c>
      <c r="U1955" s="4">
        <v>1022.3344752</v>
      </c>
      <c r="V1955" s="10" t="s">
        <v>2934</v>
      </c>
      <c r="W1955" s="4">
        <v>1.82926829268293</v>
      </c>
      <c r="X1955" s="4">
        <v>37.56</v>
      </c>
      <c r="Y1955" s="4">
        <v>27.69</v>
      </c>
      <c r="Z1955" s="4">
        <v>13.486841999999999</v>
      </c>
      <c r="AA1955" s="10">
        <v>14.3607705779</v>
      </c>
      <c r="AB1955" s="10">
        <v>13.475760065699999</v>
      </c>
      <c r="AC1955" s="4" t="s">
        <v>2934</v>
      </c>
      <c r="AD1955" s="4" t="s">
        <v>2934</v>
      </c>
      <c r="AE1955" s="4" t="s">
        <v>2934</v>
      </c>
      <c r="AF1955" s="4" t="s">
        <v>2934</v>
      </c>
      <c r="AG1955" s="4" t="s">
        <v>2934</v>
      </c>
      <c r="AH1955" s="4" t="s">
        <v>2934</v>
      </c>
      <c r="AI1955" s="4">
        <v>0.89229800000000004</v>
      </c>
      <c r="AJ1955" s="4">
        <v>1.045585</v>
      </c>
    </row>
    <row r="1956" spans="1:36" x14ac:dyDescent="0.3">
      <c r="A1956" s="1" t="s">
        <v>1950</v>
      </c>
      <c r="B1956" s="2">
        <v>4986717</v>
      </c>
      <c r="C1956" s="3" t="s">
        <v>2935</v>
      </c>
      <c r="D1956" s="4">
        <v>896.97220326000001</v>
      </c>
      <c r="E1956" s="3" t="s">
        <v>3031</v>
      </c>
      <c r="F1956" s="3" t="s">
        <v>3031</v>
      </c>
      <c r="G1956" s="3" t="s">
        <v>3032</v>
      </c>
      <c r="H1956" s="3" t="s">
        <v>3033</v>
      </c>
      <c r="I1956" s="3" t="s">
        <v>3614</v>
      </c>
      <c r="J1956" s="4">
        <v>-44.440472</v>
      </c>
      <c r="K1956" s="4">
        <v>-6.6666670000000003</v>
      </c>
      <c r="L1956" s="4">
        <v>-11.654349</v>
      </c>
      <c r="M1956" s="4">
        <v>-10.586881999999999</v>
      </c>
      <c r="N1956" s="4">
        <v>28.777778000000001</v>
      </c>
      <c r="O1956" s="4" t="s">
        <v>2924</v>
      </c>
      <c r="P1956" s="4">
        <v>1.8831800000000001</v>
      </c>
      <c r="Q1956" s="4">
        <v>7.8452469999999996</v>
      </c>
      <c r="R1956" s="4" t="s">
        <v>2924</v>
      </c>
      <c r="S1956" s="3" t="s">
        <v>5692</v>
      </c>
      <c r="T1956" s="4">
        <v>15.54</v>
      </c>
      <c r="U1956" s="4">
        <v>896.97220326000001</v>
      </c>
      <c r="V1956" s="10">
        <v>1937.972203</v>
      </c>
      <c r="W1956" s="4">
        <v>0.53281853281853297</v>
      </c>
      <c r="X1956" s="4">
        <v>28.48</v>
      </c>
      <c r="Y1956" s="4">
        <v>14.94</v>
      </c>
      <c r="Z1956" s="4">
        <v>28.777778000000001</v>
      </c>
      <c r="AA1956" s="10">
        <v>8.6752637748999994</v>
      </c>
      <c r="AB1956" s="10">
        <v>9.1832573971000002</v>
      </c>
      <c r="AC1956" s="4">
        <v>1.013849</v>
      </c>
      <c r="AD1956" s="4">
        <v>0.9886247364395</v>
      </c>
      <c r="AE1956" s="4">
        <v>1.0241392843274</v>
      </c>
      <c r="AF1956" s="4">
        <v>7.8452469999999996</v>
      </c>
      <c r="AG1956" s="4">
        <v>5.9456976462000997</v>
      </c>
      <c r="AH1956" s="4">
        <v>6.2559855694488</v>
      </c>
      <c r="AI1956" s="4">
        <v>1.8831800000000001</v>
      </c>
      <c r="AJ1956" s="4">
        <v>2.3754200000000001</v>
      </c>
    </row>
    <row r="1957" spans="1:36" x14ac:dyDescent="0.3">
      <c r="A1957" s="1" t="s">
        <v>1951</v>
      </c>
      <c r="B1957" s="2">
        <v>4087066</v>
      </c>
      <c r="C1957" s="3" t="s">
        <v>2935</v>
      </c>
      <c r="D1957" s="4">
        <v>4083.37503552</v>
      </c>
      <c r="E1957" s="3" t="s">
        <v>3090</v>
      </c>
      <c r="F1957" s="3" t="s">
        <v>3090</v>
      </c>
      <c r="G1957" s="3" t="s">
        <v>3199</v>
      </c>
      <c r="H1957" s="3" t="s">
        <v>3200</v>
      </c>
      <c r="I1957" s="3" t="s">
        <v>3615</v>
      </c>
      <c r="J1957" s="4">
        <v>-11.029121</v>
      </c>
      <c r="K1957" s="4">
        <v>-10.605058</v>
      </c>
      <c r="L1957" s="4">
        <v>-14.940791000000001</v>
      </c>
      <c r="M1957" s="4">
        <v>-6.8689660000000003</v>
      </c>
      <c r="N1957" s="4">
        <v>34.484167999999997</v>
      </c>
      <c r="O1957" s="4" t="s">
        <v>2924</v>
      </c>
      <c r="P1957" s="4">
        <v>1.7093670000000001</v>
      </c>
      <c r="Q1957" s="4">
        <v>14.548026999999999</v>
      </c>
      <c r="R1957" s="4" t="s">
        <v>2924</v>
      </c>
      <c r="S1957" s="3" t="s">
        <v>5693</v>
      </c>
      <c r="T1957" s="4">
        <v>67.52</v>
      </c>
      <c r="U1957" s="4">
        <v>4083.37503552</v>
      </c>
      <c r="V1957" s="10">
        <v>6553.7950350000001</v>
      </c>
      <c r="W1957" s="4">
        <v>0.71090047393364897</v>
      </c>
      <c r="X1957" s="4">
        <v>84.3</v>
      </c>
      <c r="Y1957" s="4">
        <v>59.41</v>
      </c>
      <c r="Z1957" s="4">
        <v>34.484167999999997</v>
      </c>
      <c r="AA1957" s="10">
        <v>32.358861305399998</v>
      </c>
      <c r="AB1957" s="10">
        <v>34.788881160300001</v>
      </c>
      <c r="AC1957" s="4">
        <v>7.3617220000000003</v>
      </c>
      <c r="AD1957" s="4">
        <v>6.9215150576175999</v>
      </c>
      <c r="AE1957" s="4">
        <v>7.4040453166146998</v>
      </c>
      <c r="AF1957" s="4">
        <v>14.548026999999999</v>
      </c>
      <c r="AG1957" s="4">
        <v>11.379501281319101</v>
      </c>
      <c r="AH1957" s="4">
        <v>11.9965060685018</v>
      </c>
      <c r="AI1957" s="4">
        <v>1.7093670000000001</v>
      </c>
      <c r="AJ1957" s="4">
        <v>2.118341</v>
      </c>
    </row>
    <row r="1958" spans="1:36" x14ac:dyDescent="0.3">
      <c r="A1958" s="1" t="s">
        <v>1952</v>
      </c>
      <c r="B1958" s="2">
        <v>100631</v>
      </c>
      <c r="C1958" s="3" t="s">
        <v>2956</v>
      </c>
      <c r="D1958" s="4">
        <v>712.63086715999998</v>
      </c>
      <c r="E1958" s="3" t="s">
        <v>2930</v>
      </c>
      <c r="F1958" s="3" t="s">
        <v>2931</v>
      </c>
      <c r="G1958" s="3" t="s">
        <v>2931</v>
      </c>
      <c r="H1958" s="3" t="s">
        <v>2932</v>
      </c>
      <c r="I1958" s="3" t="s">
        <v>2933</v>
      </c>
      <c r="J1958" s="4">
        <v>25.460750999999998</v>
      </c>
      <c r="K1958" s="4">
        <v>3.4036569999999999</v>
      </c>
      <c r="L1958" s="4">
        <v>-7.1248110000000002</v>
      </c>
      <c r="M1958" s="4">
        <v>-5.2088710000000003</v>
      </c>
      <c r="N1958" s="4">
        <v>19.763440860215098</v>
      </c>
      <c r="O1958" s="4">
        <v>11.740658</v>
      </c>
      <c r="P1958" s="4">
        <v>1.379621</v>
      </c>
      <c r="Q1958" s="4" t="s">
        <v>2934</v>
      </c>
      <c r="R1958" s="4" t="s">
        <v>2934</v>
      </c>
      <c r="S1958" s="3" t="s">
        <v>5694</v>
      </c>
      <c r="T1958" s="4">
        <v>36.76</v>
      </c>
      <c r="U1958" s="4">
        <v>712.63086715999998</v>
      </c>
      <c r="V1958" s="10" t="s">
        <v>2934</v>
      </c>
      <c r="W1958" s="4">
        <v>2.5027203482045701</v>
      </c>
      <c r="X1958" s="4">
        <v>41.99</v>
      </c>
      <c r="Y1958" s="4">
        <v>24.7</v>
      </c>
      <c r="Z1958" s="4">
        <v>29.059289</v>
      </c>
      <c r="AA1958" s="10">
        <v>8.6224286350000003</v>
      </c>
      <c r="AB1958" s="10">
        <v>9.4336959506000007</v>
      </c>
      <c r="AC1958" s="4" t="s">
        <v>2934</v>
      </c>
      <c r="AD1958" s="4" t="s">
        <v>2934</v>
      </c>
      <c r="AE1958" s="4" t="s">
        <v>2934</v>
      </c>
      <c r="AF1958" s="4" t="s">
        <v>2934</v>
      </c>
      <c r="AG1958" s="4" t="s">
        <v>2934</v>
      </c>
      <c r="AH1958" s="4" t="s">
        <v>2934</v>
      </c>
      <c r="AI1958" s="4">
        <v>1.379621</v>
      </c>
      <c r="AJ1958" s="4">
        <v>1.7830809999999999</v>
      </c>
    </row>
    <row r="1959" spans="1:36" x14ac:dyDescent="0.3">
      <c r="A1959" s="1" t="s">
        <v>1953</v>
      </c>
      <c r="B1959" s="2">
        <v>4322169</v>
      </c>
      <c r="C1959" s="3" t="s">
        <v>2919</v>
      </c>
      <c r="D1959" s="4">
        <v>666.07327941000005</v>
      </c>
      <c r="E1959" s="3" t="s">
        <v>2920</v>
      </c>
      <c r="F1959" s="3" t="s">
        <v>2960</v>
      </c>
      <c r="G1959" s="3" t="s">
        <v>2961</v>
      </c>
      <c r="H1959" s="3" t="s">
        <v>2962</v>
      </c>
      <c r="I1959" s="3" t="s">
        <v>2963</v>
      </c>
      <c r="J1959" s="4">
        <v>22.660098999999999</v>
      </c>
      <c r="K1959" s="4">
        <v>7.5262180000000001</v>
      </c>
      <c r="L1959" s="4">
        <v>-7.6311609999999996</v>
      </c>
      <c r="M1959" s="4">
        <v>-2.9510019999999999</v>
      </c>
      <c r="N1959" s="4" t="s">
        <v>2924</v>
      </c>
      <c r="O1959" s="4" t="s">
        <v>2924</v>
      </c>
      <c r="P1959" s="4">
        <v>1.2663469999999999</v>
      </c>
      <c r="Q1959" s="4">
        <v>18.784434999999998</v>
      </c>
      <c r="R1959" s="4">
        <v>20.894151000000001</v>
      </c>
      <c r="S1959" s="3" t="s">
        <v>5695</v>
      </c>
      <c r="T1959" s="4">
        <v>17.43</v>
      </c>
      <c r="U1959" s="4">
        <v>666.07327941000005</v>
      </c>
      <c r="V1959" s="10">
        <v>792.19127900000001</v>
      </c>
      <c r="W1959" s="4">
        <v>0</v>
      </c>
      <c r="X1959" s="4">
        <v>20.729900000000001</v>
      </c>
      <c r="Y1959" s="5">
        <v>12.08</v>
      </c>
      <c r="Z1959" s="4" t="s">
        <v>2924</v>
      </c>
      <c r="AA1959" s="10" t="s">
        <v>2924</v>
      </c>
      <c r="AB1959" s="10" t="s">
        <v>2924</v>
      </c>
      <c r="AC1959" s="4">
        <v>1.010127</v>
      </c>
      <c r="AD1959" s="4">
        <v>0.95141654656730001</v>
      </c>
      <c r="AE1959" s="4">
        <v>0.99444810033469999</v>
      </c>
      <c r="AF1959" s="4">
        <v>18.784434999999998</v>
      </c>
      <c r="AG1959" s="4">
        <v>10.327429247466</v>
      </c>
      <c r="AH1959" s="4">
        <v>11.873370488609099</v>
      </c>
      <c r="AI1959" s="4">
        <v>1.2663469999999999</v>
      </c>
      <c r="AJ1959" s="4">
        <v>2.9412759999999998</v>
      </c>
    </row>
    <row r="1960" spans="1:36" x14ac:dyDescent="0.3">
      <c r="A1960" s="1" t="s">
        <v>1954</v>
      </c>
      <c r="B1960" s="2">
        <v>5136798</v>
      </c>
      <c r="C1960" s="3" t="s">
        <v>2940</v>
      </c>
      <c r="D1960" s="4">
        <v>541.95264768000004</v>
      </c>
      <c r="E1960" s="3" t="s">
        <v>2920</v>
      </c>
      <c r="F1960" s="3" t="s">
        <v>2960</v>
      </c>
      <c r="G1960" s="3" t="s">
        <v>2961</v>
      </c>
      <c r="H1960" s="3" t="s">
        <v>3085</v>
      </c>
      <c r="I1960" s="3" t="s">
        <v>2963</v>
      </c>
      <c r="J1960" s="4">
        <v>-36.761797000000001</v>
      </c>
      <c r="K1960" s="4">
        <v>-22.129435999999998</v>
      </c>
      <c r="L1960" s="4">
        <v>-12.235294</v>
      </c>
      <c r="M1960" s="4">
        <v>1.1754070000000001</v>
      </c>
      <c r="N1960" s="4" t="s">
        <v>2924</v>
      </c>
      <c r="O1960" s="4" t="s">
        <v>2924</v>
      </c>
      <c r="P1960" s="4">
        <v>1.4610259999999999</v>
      </c>
      <c r="Q1960" s="4" t="s">
        <v>2924</v>
      </c>
      <c r="R1960" s="4" t="s">
        <v>2924</v>
      </c>
      <c r="S1960" s="3" t="s">
        <v>5696</v>
      </c>
      <c r="T1960" s="4">
        <v>22.38</v>
      </c>
      <c r="U1960" s="4">
        <v>541.95264768000004</v>
      </c>
      <c r="V1960" s="10">
        <v>545.13264700000002</v>
      </c>
      <c r="W1960" s="4">
        <v>0</v>
      </c>
      <c r="X1960" s="4">
        <v>36.229999999999997</v>
      </c>
      <c r="Y1960" s="4">
        <v>21.02</v>
      </c>
      <c r="Z1960" s="4" t="s">
        <v>2924</v>
      </c>
      <c r="AA1960" s="10" t="s">
        <v>2924</v>
      </c>
      <c r="AB1960" s="10" t="s">
        <v>2924</v>
      </c>
      <c r="AC1960" s="4">
        <v>2.874066</v>
      </c>
      <c r="AD1960" s="4">
        <v>2.3583420303975</v>
      </c>
      <c r="AE1960" s="4">
        <v>2.6882472686286998</v>
      </c>
      <c r="AF1960" s="4" t="s">
        <v>2924</v>
      </c>
      <c r="AG1960" s="4">
        <v>27.751864369676898</v>
      </c>
      <c r="AH1960" s="4">
        <v>63.6941377094385</v>
      </c>
      <c r="AI1960" s="4">
        <v>1.4610259999999999</v>
      </c>
      <c r="AJ1960" s="4">
        <v>2.779779</v>
      </c>
    </row>
    <row r="1961" spans="1:36" x14ac:dyDescent="0.3">
      <c r="A1961" s="1" t="s">
        <v>1955</v>
      </c>
      <c r="B1961" s="2">
        <v>117185744</v>
      </c>
      <c r="C1961" s="3" t="s">
        <v>2940</v>
      </c>
      <c r="D1961" s="4">
        <v>710.82055049999997</v>
      </c>
      <c r="E1961" s="3" t="s">
        <v>2920</v>
      </c>
      <c r="F1961" s="3" t="s">
        <v>2921</v>
      </c>
      <c r="G1961" s="3" t="s">
        <v>2941</v>
      </c>
      <c r="H1961" s="3" t="s">
        <v>2941</v>
      </c>
      <c r="I1961" s="3" t="s">
        <v>3246</v>
      </c>
      <c r="J1961" s="4">
        <v>-29.479167</v>
      </c>
      <c r="K1961" s="4">
        <v>-18.760000000000002</v>
      </c>
      <c r="L1961" s="4">
        <v>-8.5135140000000007</v>
      </c>
      <c r="M1961" s="4">
        <v>-7.4293529999999999</v>
      </c>
      <c r="N1961" s="4" t="s">
        <v>2934</v>
      </c>
      <c r="O1961" s="4" t="s">
        <v>2934</v>
      </c>
      <c r="P1961" s="4" t="s">
        <v>2934</v>
      </c>
      <c r="Q1961" s="4" t="s">
        <v>2934</v>
      </c>
      <c r="R1961" s="4" t="s">
        <v>2934</v>
      </c>
      <c r="S1961" s="3" t="s">
        <v>5697</v>
      </c>
      <c r="T1961" s="4">
        <v>20.309999999999999</v>
      </c>
      <c r="U1961" s="4">
        <v>710.82055049999997</v>
      </c>
      <c r="V1961" s="10">
        <v>356.70555000000002</v>
      </c>
      <c r="W1961" s="4">
        <v>0</v>
      </c>
      <c r="X1961" s="4">
        <v>31.13</v>
      </c>
      <c r="Y1961" s="4">
        <v>18.2</v>
      </c>
      <c r="Z1961" s="4" t="s">
        <v>2934</v>
      </c>
      <c r="AA1961" s="10" t="s">
        <v>2924</v>
      </c>
      <c r="AB1961" s="10" t="s">
        <v>2934</v>
      </c>
      <c r="AC1961" s="4" t="s">
        <v>2934</v>
      </c>
      <c r="AD1961" s="4" t="s">
        <v>2934</v>
      </c>
      <c r="AE1961" s="4" t="s">
        <v>2934</v>
      </c>
      <c r="AF1961" s="4" t="s">
        <v>2934</v>
      </c>
      <c r="AG1961" s="4" t="s">
        <v>2934</v>
      </c>
      <c r="AH1961" s="4" t="s">
        <v>2934</v>
      </c>
      <c r="AI1961" s="4" t="s">
        <v>2934</v>
      </c>
      <c r="AJ1961" s="4" t="s">
        <v>2934</v>
      </c>
    </row>
    <row r="1962" spans="1:36" x14ac:dyDescent="0.3">
      <c r="A1962" s="1" t="s">
        <v>1956</v>
      </c>
      <c r="B1962" s="2">
        <v>4420334</v>
      </c>
      <c r="C1962" s="3" t="s">
        <v>2935</v>
      </c>
      <c r="D1962" s="4">
        <v>3479.5820995300001</v>
      </c>
      <c r="E1962" s="3" t="s">
        <v>2930</v>
      </c>
      <c r="F1962" s="3" t="s">
        <v>2957</v>
      </c>
      <c r="G1962" s="3" t="s">
        <v>2957</v>
      </c>
      <c r="H1962" s="3" t="s">
        <v>3042</v>
      </c>
      <c r="I1962" s="3" t="s">
        <v>3088</v>
      </c>
      <c r="J1962" s="4">
        <v>53.485838999999999</v>
      </c>
      <c r="K1962" s="4">
        <v>-38.552115000000001</v>
      </c>
      <c r="L1962" s="4">
        <v>-17.117647000000002</v>
      </c>
      <c r="M1962" s="4">
        <v>3.1478769999999998</v>
      </c>
      <c r="N1962" s="4" t="s">
        <v>2924</v>
      </c>
      <c r="O1962" s="4">
        <v>4.4419853160375897</v>
      </c>
      <c r="P1962" s="4">
        <v>2.992143</v>
      </c>
      <c r="Q1962" s="4">
        <v>45.111151</v>
      </c>
      <c r="R1962" s="4">
        <v>1.816397</v>
      </c>
      <c r="S1962" s="3" t="s">
        <v>5698</v>
      </c>
      <c r="T1962" s="4">
        <v>14.09</v>
      </c>
      <c r="U1962" s="4">
        <v>3479.5820995300001</v>
      </c>
      <c r="V1962" s="10">
        <v>2638.9120990000001</v>
      </c>
      <c r="W1962" s="4">
        <v>0</v>
      </c>
      <c r="X1962" s="4">
        <v>23.79</v>
      </c>
      <c r="Y1962" s="5">
        <v>8.4350000000000005</v>
      </c>
      <c r="Z1962" s="4">
        <v>114.552846</v>
      </c>
      <c r="AA1962" s="10">
        <v>29.801184433100001</v>
      </c>
      <c r="AB1962" s="10">
        <v>153.95541958039999</v>
      </c>
      <c r="AC1962" s="4">
        <v>0.32122200000000001</v>
      </c>
      <c r="AD1962" s="4">
        <v>0.23738901268939999</v>
      </c>
      <c r="AE1962" s="4">
        <v>0.285058733615</v>
      </c>
      <c r="AF1962" s="4">
        <v>45.111151</v>
      </c>
      <c r="AG1962" s="4">
        <v>7.1450540283175004</v>
      </c>
      <c r="AH1962" s="4">
        <v>13.1618664188157</v>
      </c>
      <c r="AI1962" s="4">
        <v>2.992143</v>
      </c>
      <c r="AJ1962" s="4">
        <v>2.992143</v>
      </c>
    </row>
    <row r="1963" spans="1:36" x14ac:dyDescent="0.3">
      <c r="A1963" s="1" t="s">
        <v>1957</v>
      </c>
      <c r="B1963" s="2">
        <v>4399014</v>
      </c>
      <c r="C1963" s="3" t="s">
        <v>2935</v>
      </c>
      <c r="D1963" s="4">
        <v>6105.6993184800003</v>
      </c>
      <c r="E1963" s="3" t="s">
        <v>2936</v>
      </c>
      <c r="F1963" s="3" t="s">
        <v>2937</v>
      </c>
      <c r="G1963" s="3" t="s">
        <v>3044</v>
      </c>
      <c r="H1963" s="3" t="s">
        <v>3099</v>
      </c>
      <c r="I1963" s="3" t="s">
        <v>3441</v>
      </c>
      <c r="J1963" s="4">
        <v>-12.860989999999999</v>
      </c>
      <c r="K1963" s="4">
        <v>-6.6732969999999998</v>
      </c>
      <c r="L1963" s="4">
        <v>-13.078918</v>
      </c>
      <c r="M1963" s="4">
        <v>-6.16</v>
      </c>
      <c r="N1963" s="4">
        <v>9.1115639999999996</v>
      </c>
      <c r="O1963" s="4" t="s">
        <v>2924</v>
      </c>
      <c r="P1963" s="4">
        <v>1.488413</v>
      </c>
      <c r="Q1963" s="4">
        <v>5.536594</v>
      </c>
      <c r="R1963" s="4">
        <v>214.219021</v>
      </c>
      <c r="S1963" s="3" t="s">
        <v>5699</v>
      </c>
      <c r="T1963" s="4">
        <v>93.84</v>
      </c>
      <c r="U1963" s="4">
        <v>6105.6993184800003</v>
      </c>
      <c r="V1963" s="10">
        <v>7481.5993179999996</v>
      </c>
      <c r="W1963" s="4">
        <v>1.9607843137254899</v>
      </c>
      <c r="X1963" s="4">
        <v>127.98</v>
      </c>
      <c r="Y1963" s="4">
        <v>93.34</v>
      </c>
      <c r="Z1963" s="4">
        <v>9.1115639999999996</v>
      </c>
      <c r="AA1963" s="10">
        <v>9.0158815560000001</v>
      </c>
      <c r="AB1963" s="10">
        <v>8.2766795908000006</v>
      </c>
      <c r="AC1963" s="4">
        <v>0.70588499999999998</v>
      </c>
      <c r="AD1963" s="4">
        <v>0.73618491967919997</v>
      </c>
      <c r="AE1963" s="4">
        <v>0.70915793864379995</v>
      </c>
      <c r="AF1963" s="4">
        <v>5.536594</v>
      </c>
      <c r="AG1963" s="4">
        <v>6.0328248711484997</v>
      </c>
      <c r="AH1963" s="4">
        <v>5.7303396681818999</v>
      </c>
      <c r="AI1963" s="4">
        <v>1.488413</v>
      </c>
      <c r="AJ1963" s="4">
        <v>3.2903229999999999</v>
      </c>
    </row>
    <row r="1964" spans="1:36" x14ac:dyDescent="0.3">
      <c r="A1964" s="1" t="s">
        <v>1958</v>
      </c>
      <c r="B1964" s="2">
        <v>4293959</v>
      </c>
      <c r="C1964" s="3" t="s">
        <v>2919</v>
      </c>
      <c r="D1964" s="4">
        <v>2925.55082743</v>
      </c>
      <c r="E1964" s="3" t="s">
        <v>2945</v>
      </c>
      <c r="F1964" s="3" t="s">
        <v>3021</v>
      </c>
      <c r="G1964" s="3" t="s">
        <v>3027</v>
      </c>
      <c r="H1964" s="3" t="s">
        <v>3028</v>
      </c>
      <c r="I1964" s="3" t="s">
        <v>3181</v>
      </c>
      <c r="J1964" s="4">
        <v>35.262304</v>
      </c>
      <c r="K1964" s="4">
        <v>20.306487000000001</v>
      </c>
      <c r="L1964" s="4">
        <v>9.9755009999999995</v>
      </c>
      <c r="M1964" s="4">
        <v>-3.6965729999999999</v>
      </c>
      <c r="N1964" s="4">
        <v>22.786671999999999</v>
      </c>
      <c r="O1964" s="4" t="s">
        <v>2924</v>
      </c>
      <c r="P1964" s="4">
        <v>3.7197490000000002</v>
      </c>
      <c r="Q1964" s="4">
        <v>14.140495</v>
      </c>
      <c r="R1964" s="4" t="s">
        <v>2924</v>
      </c>
      <c r="S1964" s="3" t="s">
        <v>5700</v>
      </c>
      <c r="T1964" s="4">
        <v>175.07</v>
      </c>
      <c r="U1964" s="4">
        <v>2925.55082743</v>
      </c>
      <c r="V1964" s="10">
        <v>3605.5858269999999</v>
      </c>
      <c r="W1964" s="4">
        <v>0</v>
      </c>
      <c r="X1964" s="4">
        <v>189.13</v>
      </c>
      <c r="Y1964" s="5">
        <v>120.42</v>
      </c>
      <c r="Z1964" s="4">
        <v>22.786671999999999</v>
      </c>
      <c r="AA1964" s="10">
        <v>18.8789319875</v>
      </c>
      <c r="AB1964" s="10">
        <v>19.1159305244</v>
      </c>
      <c r="AC1964" s="4">
        <v>2.2484950000000001</v>
      </c>
      <c r="AD1964" s="4">
        <v>2.1094941693226001</v>
      </c>
      <c r="AE1964" s="4">
        <v>2.1423075237023999</v>
      </c>
      <c r="AF1964" s="4">
        <v>14.140495</v>
      </c>
      <c r="AG1964" s="4">
        <v>12.7543363074466</v>
      </c>
      <c r="AH1964" s="4">
        <v>12.8206944622283</v>
      </c>
      <c r="AI1964" s="4">
        <v>3.7197490000000002</v>
      </c>
      <c r="AJ1964" s="4">
        <v>13.187946999999999</v>
      </c>
    </row>
    <row r="1965" spans="1:36" x14ac:dyDescent="0.3">
      <c r="A1965" s="1" t="s">
        <v>1959</v>
      </c>
      <c r="B1965" s="2">
        <v>6331068</v>
      </c>
      <c r="C1965" s="3" t="s">
        <v>2935</v>
      </c>
      <c r="D1965" s="4">
        <v>37373.526625439998</v>
      </c>
      <c r="E1965" s="3" t="s">
        <v>2936</v>
      </c>
      <c r="F1965" s="3" t="s">
        <v>2937</v>
      </c>
      <c r="G1965" s="3" t="s">
        <v>3044</v>
      </c>
      <c r="H1965" s="3" t="s">
        <v>3066</v>
      </c>
      <c r="I1965" s="3" t="s">
        <v>3616</v>
      </c>
      <c r="J1965" s="4">
        <v>4.9938279999999997</v>
      </c>
      <c r="K1965" s="4">
        <v>-2.0519259999999999</v>
      </c>
      <c r="L1965" s="4">
        <v>-6.1490619999999998</v>
      </c>
      <c r="M1965" s="4">
        <v>-4.325596</v>
      </c>
      <c r="N1965" s="4">
        <v>23.39</v>
      </c>
      <c r="O1965" s="4">
        <v>28.180723</v>
      </c>
      <c r="P1965" s="4" t="s">
        <v>2924</v>
      </c>
      <c r="Q1965" s="4">
        <v>16.585343999999999</v>
      </c>
      <c r="R1965" s="4">
        <v>34.443252999999999</v>
      </c>
      <c r="S1965" s="3" t="s">
        <v>5701</v>
      </c>
      <c r="T1965" s="5">
        <v>93.56</v>
      </c>
      <c r="U1965" s="4">
        <v>37373.526625439998</v>
      </c>
      <c r="V1965" s="10">
        <v>44216.526624999999</v>
      </c>
      <c r="W1965" s="4">
        <v>1.6673792218896999</v>
      </c>
      <c r="X1965" s="4">
        <v>106.33</v>
      </c>
      <c r="Y1965" s="4">
        <v>85.42</v>
      </c>
      <c r="Z1965" s="4">
        <v>23.39</v>
      </c>
      <c r="AA1965" s="10">
        <v>23.360215724900002</v>
      </c>
      <c r="AB1965" s="10">
        <v>24.369342970600002</v>
      </c>
      <c r="AC1965" s="4">
        <v>3.1125250000000002</v>
      </c>
      <c r="AD1965" s="4">
        <v>3.0676943272855999</v>
      </c>
      <c r="AE1965" s="4">
        <v>3.1052047355375998</v>
      </c>
      <c r="AF1965" s="4">
        <v>16.585343999999999</v>
      </c>
      <c r="AG1965" s="4">
        <v>16.932770481281501</v>
      </c>
      <c r="AH1965" s="4">
        <v>17.337514932333299</v>
      </c>
      <c r="AI1965" s="4" t="s">
        <v>2924</v>
      </c>
      <c r="AJ1965" s="4" t="s">
        <v>2924</v>
      </c>
    </row>
    <row r="1966" spans="1:36" x14ac:dyDescent="0.3">
      <c r="A1966" s="1" t="s">
        <v>1960</v>
      </c>
      <c r="B1966" s="2">
        <v>4057017</v>
      </c>
      <c r="C1966" s="3" t="s">
        <v>2919</v>
      </c>
      <c r="D1966" s="4">
        <v>3144.2082793899999</v>
      </c>
      <c r="E1966" s="3" t="s">
        <v>3090</v>
      </c>
      <c r="F1966" s="3" t="s">
        <v>3090</v>
      </c>
      <c r="G1966" s="3" t="s">
        <v>3091</v>
      </c>
      <c r="H1966" s="3" t="s">
        <v>3091</v>
      </c>
      <c r="I1966" s="3" t="s">
        <v>3092</v>
      </c>
      <c r="J1966" s="4">
        <v>-14.11106</v>
      </c>
      <c r="K1966" s="4">
        <v>-5.2200230000000003</v>
      </c>
      <c r="L1966" s="4">
        <v>-5.6246080000000003</v>
      </c>
      <c r="M1966" s="4">
        <v>-0.93568799999999996</v>
      </c>
      <c r="N1966" s="4">
        <v>10.382597000000001</v>
      </c>
      <c r="O1966" s="4">
        <v>34.199272000000001</v>
      </c>
      <c r="P1966" s="4">
        <v>1.925017</v>
      </c>
      <c r="Q1966" s="5">
        <v>7.6278189999999997</v>
      </c>
      <c r="R1966" s="4">
        <v>277.25427200000001</v>
      </c>
      <c r="S1966" s="3" t="s">
        <v>5702</v>
      </c>
      <c r="T1966" s="4">
        <v>75.17</v>
      </c>
      <c r="U1966" s="4">
        <v>3144.2082793899999</v>
      </c>
      <c r="V1966" s="10">
        <v>3875.2522789999998</v>
      </c>
      <c r="W1966" s="4">
        <v>2.4876945589995998</v>
      </c>
      <c r="X1966" s="4">
        <v>100.84099999999999</v>
      </c>
      <c r="Y1966" s="4">
        <v>73.260000000000005</v>
      </c>
      <c r="Z1966" s="4">
        <v>10.382597000000001</v>
      </c>
      <c r="AA1966" s="10">
        <v>11.8783875606</v>
      </c>
      <c r="AB1966" s="10">
        <v>10.5083925947</v>
      </c>
      <c r="AC1966" s="4">
        <v>2.888207</v>
      </c>
      <c r="AD1966" s="4">
        <v>2.8088662189685998</v>
      </c>
      <c r="AE1966" s="4">
        <v>2.8872390694382002</v>
      </c>
      <c r="AF1966" s="5">
        <v>7.6278189999999997</v>
      </c>
      <c r="AG1966" s="4">
        <v>7.7257820554226004</v>
      </c>
      <c r="AH1966" s="4">
        <v>7.6389755154741001</v>
      </c>
      <c r="AI1966" s="4">
        <v>1.925017</v>
      </c>
      <c r="AJ1966" s="4">
        <v>1.9777940000000001</v>
      </c>
    </row>
    <row r="1967" spans="1:36" x14ac:dyDescent="0.3">
      <c r="A1967" s="1" t="s">
        <v>1961</v>
      </c>
      <c r="B1967" s="2">
        <v>4157548</v>
      </c>
      <c r="C1967" s="3" t="s">
        <v>2935</v>
      </c>
      <c r="D1967" s="4">
        <v>3017.6214258599998</v>
      </c>
      <c r="E1967" s="3" t="s">
        <v>2976</v>
      </c>
      <c r="F1967" s="3" t="s">
        <v>2977</v>
      </c>
      <c r="G1967" s="3" t="s">
        <v>3133</v>
      </c>
      <c r="H1967" s="3" t="s">
        <v>3423</v>
      </c>
      <c r="I1967" s="3" t="s">
        <v>3617</v>
      </c>
      <c r="J1967" s="4">
        <v>30.136005999999998</v>
      </c>
      <c r="K1967" s="4">
        <v>-0.38356200000000001</v>
      </c>
      <c r="L1967" s="4">
        <v>-3.1433140000000002</v>
      </c>
      <c r="M1967" s="4">
        <v>-3.4006379999999998</v>
      </c>
      <c r="N1967" s="4">
        <v>13.270072992700699</v>
      </c>
      <c r="O1967" s="4">
        <v>16.648351999999999</v>
      </c>
      <c r="P1967" s="4">
        <v>4.8805370000000003</v>
      </c>
      <c r="Q1967" s="4">
        <v>6.9778849999999997</v>
      </c>
      <c r="R1967" s="4">
        <v>24.612718000000001</v>
      </c>
      <c r="S1967" s="3" t="s">
        <v>5703</v>
      </c>
      <c r="T1967" s="4">
        <v>18.18</v>
      </c>
      <c r="U1967" s="4">
        <v>3017.6214258599998</v>
      </c>
      <c r="V1967" s="10">
        <v>7187.2214249999997</v>
      </c>
      <c r="W1967" s="4">
        <v>6.6006600660065997</v>
      </c>
      <c r="X1967" s="4">
        <v>19.5</v>
      </c>
      <c r="Y1967" s="5">
        <v>12.27</v>
      </c>
      <c r="Z1967" s="4">
        <v>13.193033</v>
      </c>
      <c r="AA1967" s="10">
        <v>22.205936240300002</v>
      </c>
      <c r="AB1967" s="10">
        <v>12.4631521217</v>
      </c>
      <c r="AC1967" s="4">
        <v>3.9084349999999999</v>
      </c>
      <c r="AD1967" s="4">
        <v>3.9003982956212999</v>
      </c>
      <c r="AE1967" s="4">
        <v>3.9309260732574001</v>
      </c>
      <c r="AF1967" s="4">
        <v>6.9778849999999997</v>
      </c>
      <c r="AG1967" s="4">
        <v>15.139218647016399</v>
      </c>
      <c r="AH1967" s="4">
        <v>15.6133042043137</v>
      </c>
      <c r="AI1967" s="4">
        <v>4.8805370000000003</v>
      </c>
      <c r="AJ1967" s="4" t="s">
        <v>2924</v>
      </c>
    </row>
    <row r="1968" spans="1:36" x14ac:dyDescent="0.3">
      <c r="A1968" s="1" t="s">
        <v>1962</v>
      </c>
      <c r="B1968" s="2">
        <v>4076764</v>
      </c>
      <c r="C1968" s="3" t="s">
        <v>2935</v>
      </c>
      <c r="D1968" s="4">
        <v>9835.0582499200009</v>
      </c>
      <c r="E1968" s="3" t="s">
        <v>3093</v>
      </c>
      <c r="F1968" s="3" t="s">
        <v>3093</v>
      </c>
      <c r="G1968" s="3" t="s">
        <v>3094</v>
      </c>
      <c r="H1968" s="3" t="s">
        <v>3147</v>
      </c>
      <c r="I1968" s="3" t="s">
        <v>3148</v>
      </c>
      <c r="J1968" s="4">
        <v>-13.783659999999999</v>
      </c>
      <c r="K1968" s="4">
        <v>-6.7620930000000001</v>
      </c>
      <c r="L1968" s="4">
        <v>-17.402711</v>
      </c>
      <c r="M1968" s="4">
        <v>-6.739077</v>
      </c>
      <c r="N1968" s="4">
        <v>5.0086170000000001</v>
      </c>
      <c r="O1968" s="4">
        <v>5.86646</v>
      </c>
      <c r="P1968" s="4">
        <v>0.92330999999999996</v>
      </c>
      <c r="Q1968" s="4">
        <v>3.1669320000000001</v>
      </c>
      <c r="R1968" s="4">
        <v>18.774168</v>
      </c>
      <c r="S1968" s="3" t="s">
        <v>5704</v>
      </c>
      <c r="T1968" s="4">
        <v>37.78</v>
      </c>
      <c r="U1968" s="4">
        <v>9835.0582499200009</v>
      </c>
      <c r="V1968" s="10">
        <v>16601.058249000002</v>
      </c>
      <c r="W1968" s="4">
        <v>3.1762837480148201</v>
      </c>
      <c r="X1968" s="4">
        <v>55.95</v>
      </c>
      <c r="Y1968" s="4">
        <v>36.905000000000001</v>
      </c>
      <c r="Z1968" s="4">
        <v>5.0086170000000001</v>
      </c>
      <c r="AA1968" s="10">
        <v>6.7609162491000001</v>
      </c>
      <c r="AB1968" s="10">
        <v>6.7499481872000002</v>
      </c>
      <c r="AC1968" s="4">
        <v>1.7361489999999999</v>
      </c>
      <c r="AD1968" s="4">
        <v>1.8710083987593999</v>
      </c>
      <c r="AE1968" s="4">
        <v>1.8025620495117001</v>
      </c>
      <c r="AF1968" s="4">
        <v>3.1669320000000001</v>
      </c>
      <c r="AG1968" s="4">
        <v>3.8115424997321998</v>
      </c>
      <c r="AH1968" s="4">
        <v>3.7045148574568998</v>
      </c>
      <c r="AI1968" s="4">
        <v>0.92330999999999996</v>
      </c>
      <c r="AJ1968" s="4">
        <v>1.2192210000000001</v>
      </c>
    </row>
    <row r="1969" spans="1:36" x14ac:dyDescent="0.3">
      <c r="A1969" s="1" t="s">
        <v>1963</v>
      </c>
      <c r="B1969" s="2">
        <v>4007272</v>
      </c>
      <c r="C1969" s="3" t="s">
        <v>2935</v>
      </c>
      <c r="D1969" s="4">
        <v>965.40432943999997</v>
      </c>
      <c r="E1969" s="3" t="s">
        <v>2920</v>
      </c>
      <c r="F1969" s="3" t="s">
        <v>2960</v>
      </c>
      <c r="G1969" s="3" t="s">
        <v>2973</v>
      </c>
      <c r="H1969" s="3" t="s">
        <v>3002</v>
      </c>
      <c r="I1969" s="3" t="s">
        <v>3003</v>
      </c>
      <c r="J1969" s="4">
        <v>-37.274549</v>
      </c>
      <c r="K1969" s="4">
        <v>-21.15869</v>
      </c>
      <c r="L1969" s="4">
        <v>5.2985699999999998</v>
      </c>
      <c r="M1969" s="4">
        <v>-10.186514000000001</v>
      </c>
      <c r="N1969" s="4" t="s">
        <v>2924</v>
      </c>
      <c r="O1969" s="4" t="s">
        <v>2924</v>
      </c>
      <c r="P1969" s="4">
        <v>1.103181</v>
      </c>
      <c r="Q1969" s="4">
        <v>3.9778509999999998</v>
      </c>
      <c r="R1969" s="4">
        <v>7.5726610000000001</v>
      </c>
      <c r="S1969" s="3" t="s">
        <v>5705</v>
      </c>
      <c r="T1969" s="4">
        <v>12.52</v>
      </c>
      <c r="U1969" s="4">
        <v>965.40432943999997</v>
      </c>
      <c r="V1969" s="10">
        <v>3092.9673290000001</v>
      </c>
      <c r="W1969" s="4">
        <v>0</v>
      </c>
      <c r="X1969" s="4">
        <v>28.35</v>
      </c>
      <c r="Y1969" s="4">
        <v>11.42</v>
      </c>
      <c r="Z1969" s="4" t="s">
        <v>2924</v>
      </c>
      <c r="AA1969" s="10">
        <v>7.4100378786999999</v>
      </c>
      <c r="AB1969" s="10">
        <v>8.3107089989999992</v>
      </c>
      <c r="AC1969" s="4">
        <v>0.29012100000000002</v>
      </c>
      <c r="AD1969" s="4">
        <v>0.27898524543929998</v>
      </c>
      <c r="AE1969" s="4">
        <v>0.28818620518060001</v>
      </c>
      <c r="AF1969" s="4">
        <v>3.9778509999999998</v>
      </c>
      <c r="AG1969" s="4">
        <v>5.3171697384692003</v>
      </c>
      <c r="AH1969" s="4">
        <v>5.7003341374704002</v>
      </c>
      <c r="AI1969" s="4">
        <v>1.103181</v>
      </c>
      <c r="AJ1969" s="4" t="s">
        <v>2924</v>
      </c>
    </row>
    <row r="1970" spans="1:36" x14ac:dyDescent="0.3">
      <c r="A1970" s="1" t="s">
        <v>1964</v>
      </c>
      <c r="B1970" s="2">
        <v>4014547</v>
      </c>
      <c r="C1970" s="3" t="s">
        <v>2935</v>
      </c>
      <c r="D1970" s="4">
        <v>14532.721820610001</v>
      </c>
      <c r="E1970" s="3" t="s">
        <v>2936</v>
      </c>
      <c r="F1970" s="3" t="s">
        <v>2937</v>
      </c>
      <c r="G1970" s="3" t="s">
        <v>2943</v>
      </c>
      <c r="H1970" s="3" t="s">
        <v>2943</v>
      </c>
      <c r="I1970" s="3" t="s">
        <v>3307</v>
      </c>
      <c r="J1970" s="4">
        <v>14.065446</v>
      </c>
      <c r="K1970" s="4">
        <v>-2.7497129999999999</v>
      </c>
      <c r="L1970" s="4">
        <v>-12.729240000000001</v>
      </c>
      <c r="M1970" s="4">
        <v>-11.489027999999999</v>
      </c>
      <c r="N1970" s="4">
        <v>14.460948</v>
      </c>
      <c r="O1970" s="4">
        <v>11.168908</v>
      </c>
      <c r="P1970" s="4">
        <v>2.584991</v>
      </c>
      <c r="Q1970" s="4">
        <v>7.9510899999999998</v>
      </c>
      <c r="R1970" s="4">
        <v>21.818968000000002</v>
      </c>
      <c r="S1970" s="3" t="s">
        <v>5706</v>
      </c>
      <c r="T1970" s="4">
        <v>169.41</v>
      </c>
      <c r="U1970" s="4">
        <v>14532.721820610001</v>
      </c>
      <c r="V1970" s="10">
        <v>20040.721819999999</v>
      </c>
      <c r="W1970" s="4">
        <v>1.6291836373295601</v>
      </c>
      <c r="X1970" s="5">
        <v>214.53</v>
      </c>
      <c r="Y1970" s="4">
        <v>138.69999999999999</v>
      </c>
      <c r="Z1970" s="4">
        <v>14.460948</v>
      </c>
      <c r="AA1970" s="10">
        <v>10.7439117199</v>
      </c>
      <c r="AB1970" s="10">
        <v>10.9352367526</v>
      </c>
      <c r="AC1970" s="4">
        <v>1.9197930000000001</v>
      </c>
      <c r="AD1970" s="4">
        <v>1.6876825389457</v>
      </c>
      <c r="AE1970" s="4">
        <v>1.8232256942717</v>
      </c>
      <c r="AF1970" s="4">
        <v>7.9510899999999998</v>
      </c>
      <c r="AG1970" s="4">
        <v>7.2370952848085999</v>
      </c>
      <c r="AH1970" s="4">
        <v>7.5120102446935002</v>
      </c>
      <c r="AI1970" s="4">
        <v>2.584991</v>
      </c>
      <c r="AJ1970" s="4" t="s">
        <v>2924</v>
      </c>
    </row>
    <row r="1971" spans="1:36" x14ac:dyDescent="0.3">
      <c r="A1971" s="1" t="s">
        <v>1965</v>
      </c>
      <c r="B1971" s="2">
        <v>4913840</v>
      </c>
      <c r="C1971" s="3" t="s">
        <v>2935</v>
      </c>
      <c r="D1971" s="4">
        <v>1272.2547039900001</v>
      </c>
      <c r="E1971" s="3" t="s">
        <v>2925</v>
      </c>
      <c r="F1971" s="3" t="s">
        <v>2996</v>
      </c>
      <c r="G1971" s="3" t="s">
        <v>3120</v>
      </c>
      <c r="H1971" s="3" t="s">
        <v>3121</v>
      </c>
      <c r="I1971" s="3" t="s">
        <v>3305</v>
      </c>
      <c r="J1971" s="4">
        <v>-20.636631000000001</v>
      </c>
      <c r="K1971" s="4">
        <v>-6.3669979999999997</v>
      </c>
      <c r="L1971" s="4">
        <v>8.5174769999999995</v>
      </c>
      <c r="M1971" s="4">
        <v>-0.62546000000000002</v>
      </c>
      <c r="N1971" s="4">
        <v>85.115545999999995</v>
      </c>
      <c r="O1971" s="4">
        <v>19.034531000000001</v>
      </c>
      <c r="P1971" s="4">
        <v>2.0782780000000001</v>
      </c>
      <c r="Q1971" s="4">
        <v>5.1604409999999996</v>
      </c>
      <c r="R1971" s="4">
        <v>40.879291000000002</v>
      </c>
      <c r="S1971" s="3" t="s">
        <v>5707</v>
      </c>
      <c r="T1971" s="4">
        <v>81.03</v>
      </c>
      <c r="U1971" s="4">
        <v>1272.2547039900001</v>
      </c>
      <c r="V1971" s="10">
        <v>1699.7047030000001</v>
      </c>
      <c r="W1971" s="4">
        <v>3.3074170060471402</v>
      </c>
      <c r="X1971" s="4">
        <v>113.88</v>
      </c>
      <c r="Y1971" s="4">
        <v>72.239999999999995</v>
      </c>
      <c r="Z1971" s="4">
        <v>85.115545999999995</v>
      </c>
      <c r="AA1971" s="10">
        <v>11.4226507654</v>
      </c>
      <c r="AB1971" s="10">
        <v>12.279840330200001</v>
      </c>
      <c r="AC1971" s="5">
        <v>1.110538</v>
      </c>
      <c r="AD1971" s="4">
        <v>1.0946568713921001</v>
      </c>
      <c r="AE1971" s="4">
        <v>1.1257327047845</v>
      </c>
      <c r="AF1971" s="4">
        <v>5.1604409999999996</v>
      </c>
      <c r="AG1971" s="4">
        <v>7.5930520571811</v>
      </c>
      <c r="AH1971" s="4">
        <v>8.4181866552026996</v>
      </c>
      <c r="AI1971" s="4">
        <v>2.0782780000000001</v>
      </c>
      <c r="AJ1971" s="4">
        <v>3.8377379999999999</v>
      </c>
    </row>
    <row r="1972" spans="1:36" x14ac:dyDescent="0.3">
      <c r="A1972" s="1" t="s">
        <v>1966</v>
      </c>
      <c r="B1972" s="2">
        <v>4261442</v>
      </c>
      <c r="C1972" s="3" t="s">
        <v>2919</v>
      </c>
      <c r="D1972" s="4">
        <v>1706.5232788999999</v>
      </c>
      <c r="E1972" s="3" t="s">
        <v>2930</v>
      </c>
      <c r="F1972" s="3" t="s">
        <v>2953</v>
      </c>
      <c r="G1972" s="3" t="s">
        <v>2954</v>
      </c>
      <c r="H1972" s="3" t="s">
        <v>2955</v>
      </c>
      <c r="I1972" s="3" t="s">
        <v>2971</v>
      </c>
      <c r="J1972" s="4">
        <v>3.6885249999999998</v>
      </c>
      <c r="K1972" s="4">
        <v>-2.5048170000000001</v>
      </c>
      <c r="L1972" s="4">
        <v>-3.065134</v>
      </c>
      <c r="M1972" s="4">
        <v>-3.4351150000000001</v>
      </c>
      <c r="N1972" s="4">
        <v>9.1999999999999993</v>
      </c>
      <c r="O1972" s="4" t="s">
        <v>2924</v>
      </c>
      <c r="P1972" s="4">
        <v>1.062802</v>
      </c>
      <c r="Q1972" s="4" t="s">
        <v>2934</v>
      </c>
      <c r="R1972" s="4">
        <v>8.2539350000000002</v>
      </c>
      <c r="S1972" s="3" t="s">
        <v>5708</v>
      </c>
      <c r="T1972" s="5">
        <v>5.0599999999999996</v>
      </c>
      <c r="U1972" s="4">
        <v>1706.5232788999999</v>
      </c>
      <c r="V1972" s="10">
        <v>2022.3302679999999</v>
      </c>
      <c r="W1972" s="4">
        <v>21.343873517786601</v>
      </c>
      <c r="X1972" s="4">
        <v>5.78</v>
      </c>
      <c r="Y1972" s="4">
        <v>4.8600000000000003</v>
      </c>
      <c r="Z1972" s="4">
        <v>9.1999999999999993</v>
      </c>
      <c r="AA1972" s="10">
        <v>4.2521008402999998</v>
      </c>
      <c r="AB1972" s="10">
        <v>3.8923076923000002</v>
      </c>
      <c r="AC1972" s="4">
        <v>5.6689930000000004</v>
      </c>
      <c r="AD1972" s="4">
        <v>4.6949048589668996</v>
      </c>
      <c r="AE1972" s="4">
        <v>4.9951717964615003</v>
      </c>
      <c r="AF1972" s="4" t="s">
        <v>2934</v>
      </c>
      <c r="AG1972" s="4" t="s">
        <v>2934</v>
      </c>
      <c r="AH1972" s="4" t="s">
        <v>2934</v>
      </c>
      <c r="AI1972" s="4">
        <v>1.062802</v>
      </c>
      <c r="AJ1972" s="4">
        <v>1.062802</v>
      </c>
    </row>
    <row r="1973" spans="1:36" x14ac:dyDescent="0.3">
      <c r="A1973" s="1" t="s">
        <v>1967</v>
      </c>
      <c r="B1973" s="2">
        <v>4185871</v>
      </c>
      <c r="C1973" s="3" t="s">
        <v>2935</v>
      </c>
      <c r="D1973" s="4">
        <v>1438.81731195</v>
      </c>
      <c r="E1973" s="3" t="s">
        <v>2930</v>
      </c>
      <c r="F1973" s="3" t="s">
        <v>2953</v>
      </c>
      <c r="G1973" s="3" t="s">
        <v>2954</v>
      </c>
      <c r="H1973" s="3" t="s">
        <v>2955</v>
      </c>
      <c r="I1973" s="3" t="s">
        <v>2971</v>
      </c>
      <c r="J1973" s="4">
        <v>31.799590999999999</v>
      </c>
      <c r="K1973" s="4">
        <v>18.911439000000001</v>
      </c>
      <c r="L1973" s="4">
        <v>-1.9025879999999999</v>
      </c>
      <c r="M1973" s="4">
        <v>-2.7169810000000001</v>
      </c>
      <c r="N1973" s="4">
        <v>127.623762</v>
      </c>
      <c r="O1973" s="4">
        <v>20.657050999999999</v>
      </c>
      <c r="P1973" s="4">
        <v>4.044556</v>
      </c>
      <c r="Q1973" s="4">
        <v>25.156065000000002</v>
      </c>
      <c r="R1973" s="4">
        <v>24.515405999999999</v>
      </c>
      <c r="S1973" s="3" t="s">
        <v>5709</v>
      </c>
      <c r="T1973" s="4">
        <v>12.89</v>
      </c>
      <c r="U1973" s="4">
        <v>1438.81731195</v>
      </c>
      <c r="V1973" s="10">
        <v>1757.5033109999999</v>
      </c>
      <c r="W1973" s="4">
        <v>1.0861132660977499</v>
      </c>
      <c r="X1973" s="4">
        <v>14.28</v>
      </c>
      <c r="Y1973" s="5">
        <v>7.08</v>
      </c>
      <c r="Z1973" s="4">
        <v>127.623762</v>
      </c>
      <c r="AA1973" s="10">
        <v>13.965330444199999</v>
      </c>
      <c r="AB1973" s="10">
        <v>14.0334451073</v>
      </c>
      <c r="AC1973" s="4">
        <v>6.402539</v>
      </c>
      <c r="AD1973" s="4">
        <v>6.0047317231001998</v>
      </c>
      <c r="AE1973" s="4">
        <v>6.2048752787114001</v>
      </c>
      <c r="AF1973" s="4">
        <v>25.156065000000002</v>
      </c>
      <c r="AG1973" s="4">
        <v>13.1681034370371</v>
      </c>
      <c r="AH1973" s="4">
        <v>13.0866030742104</v>
      </c>
      <c r="AI1973" s="4">
        <v>4.044556</v>
      </c>
      <c r="AJ1973" s="4" t="s">
        <v>2924</v>
      </c>
    </row>
    <row r="1974" spans="1:36" x14ac:dyDescent="0.3">
      <c r="A1974" s="1" t="s">
        <v>1968</v>
      </c>
      <c r="B1974" s="2">
        <v>4001586</v>
      </c>
      <c r="C1974" s="3" t="s">
        <v>2919</v>
      </c>
      <c r="D1974" s="4">
        <v>55219.334347279997</v>
      </c>
      <c r="E1974" s="3" t="s">
        <v>2936</v>
      </c>
      <c r="F1974" s="3" t="s">
        <v>2937</v>
      </c>
      <c r="G1974" s="3" t="s">
        <v>3044</v>
      </c>
      <c r="H1974" s="3" t="s">
        <v>3099</v>
      </c>
      <c r="I1974" s="3" t="s">
        <v>3441</v>
      </c>
      <c r="J1974" s="4">
        <v>8.0537600000000005</v>
      </c>
      <c r="K1974" s="4">
        <v>6.480639</v>
      </c>
      <c r="L1974" s="4">
        <v>-4.2458410000000004</v>
      </c>
      <c r="M1974" s="4">
        <v>-6.8047079999999998</v>
      </c>
      <c r="N1974" s="4">
        <v>13.164999999999999</v>
      </c>
      <c r="O1974" s="4">
        <v>19.916792999999998</v>
      </c>
      <c r="P1974" s="4">
        <v>2.9584269999999999</v>
      </c>
      <c r="Q1974" s="4">
        <v>10.398256</v>
      </c>
      <c r="R1974" s="4" t="s">
        <v>2924</v>
      </c>
      <c r="S1974" s="3" t="s">
        <v>5710</v>
      </c>
      <c r="T1974" s="4">
        <v>105.32</v>
      </c>
      <c r="U1974" s="4">
        <v>55219.334347279997</v>
      </c>
      <c r="V1974" s="10">
        <v>61679.334347000004</v>
      </c>
      <c r="W1974" s="4">
        <v>1.25332320546905</v>
      </c>
      <c r="X1974" s="5">
        <v>125.5</v>
      </c>
      <c r="Y1974" s="4">
        <v>90.04</v>
      </c>
      <c r="Z1974" s="4">
        <v>13.164999999999999</v>
      </c>
      <c r="AA1974" s="10">
        <v>14.4064782644</v>
      </c>
      <c r="AB1974" s="10">
        <v>13.1412635926</v>
      </c>
      <c r="AC1974" s="4">
        <v>1.770721</v>
      </c>
      <c r="AD1974" s="4">
        <v>1.9975999247316001</v>
      </c>
      <c r="AE1974" s="4">
        <v>1.9123884591386</v>
      </c>
      <c r="AF1974" s="4">
        <v>10.398256</v>
      </c>
      <c r="AG1974" s="4">
        <v>13.839785731193</v>
      </c>
      <c r="AH1974" s="4">
        <v>12.5922565457014</v>
      </c>
      <c r="AI1974" s="4">
        <v>2.9584269999999999</v>
      </c>
      <c r="AJ1974" s="4">
        <v>2.9584269999999999</v>
      </c>
    </row>
    <row r="1975" spans="1:36" x14ac:dyDescent="0.3">
      <c r="A1975" s="1" t="s">
        <v>1969</v>
      </c>
      <c r="B1975" s="2">
        <v>5737260</v>
      </c>
      <c r="C1975" s="3" t="s">
        <v>2940</v>
      </c>
      <c r="D1975" s="4">
        <v>1392.8130000000001</v>
      </c>
      <c r="E1975" s="3" t="s">
        <v>2930</v>
      </c>
      <c r="F1975" s="3" t="s">
        <v>2953</v>
      </c>
      <c r="G1975" s="3" t="s">
        <v>2954</v>
      </c>
      <c r="H1975" s="3" t="s">
        <v>2955</v>
      </c>
      <c r="I1975" s="3"/>
      <c r="J1975" s="4">
        <v>15.021913</v>
      </c>
      <c r="K1975" s="4">
        <v>4.7625599999999997</v>
      </c>
      <c r="L1975" s="4">
        <v>1.8193980000000001</v>
      </c>
      <c r="M1975" s="4">
        <v>-1.168679</v>
      </c>
      <c r="N1975" s="4" t="s">
        <v>2934</v>
      </c>
      <c r="O1975" s="4" t="s">
        <v>2934</v>
      </c>
      <c r="P1975" s="4" t="s">
        <v>2934</v>
      </c>
      <c r="Q1975" s="4" t="s">
        <v>2934</v>
      </c>
      <c r="R1975" s="4" t="s">
        <v>2934</v>
      </c>
      <c r="S1975" s="3" t="s">
        <v>5711</v>
      </c>
      <c r="T1975" s="4">
        <v>76.150000000000006</v>
      </c>
      <c r="U1975" s="4">
        <v>1392.8130000000001</v>
      </c>
      <c r="V1975" s="10" t="s">
        <v>2934</v>
      </c>
      <c r="W1975" s="4">
        <v>1.2622841939298399</v>
      </c>
      <c r="X1975" s="4">
        <v>77.83</v>
      </c>
      <c r="Y1975" s="4">
        <v>64.19</v>
      </c>
      <c r="Z1975" s="4" t="s">
        <v>2934</v>
      </c>
      <c r="AA1975" s="10" t="s">
        <v>2934</v>
      </c>
      <c r="AB1975" s="10" t="s">
        <v>2934</v>
      </c>
      <c r="AC1975" s="4" t="s">
        <v>2934</v>
      </c>
      <c r="AD1975" s="4" t="s">
        <v>2934</v>
      </c>
      <c r="AE1975" s="4" t="s">
        <v>2934</v>
      </c>
      <c r="AF1975" s="4" t="s">
        <v>2934</v>
      </c>
      <c r="AG1975" s="4" t="s">
        <v>2934</v>
      </c>
      <c r="AH1975" s="4" t="s">
        <v>2934</v>
      </c>
      <c r="AI1975" s="4" t="s">
        <v>2934</v>
      </c>
      <c r="AJ1975" s="4" t="s">
        <v>2934</v>
      </c>
    </row>
    <row r="1976" spans="1:36" x14ac:dyDescent="0.3">
      <c r="A1976" s="1" t="s">
        <v>1970</v>
      </c>
      <c r="B1976" s="2">
        <v>109020</v>
      </c>
      <c r="C1976" s="3" t="s">
        <v>2919</v>
      </c>
      <c r="D1976" s="4">
        <v>2417.7664687500001</v>
      </c>
      <c r="E1976" s="3" t="s">
        <v>2930</v>
      </c>
      <c r="F1976" s="3" t="s">
        <v>2931</v>
      </c>
      <c r="G1976" s="3" t="s">
        <v>2931</v>
      </c>
      <c r="H1976" s="3" t="s">
        <v>2932</v>
      </c>
      <c r="I1976" s="3" t="s">
        <v>2933</v>
      </c>
      <c r="J1976" s="4">
        <v>-14.202601</v>
      </c>
      <c r="K1976" s="4">
        <v>-1.5318149999999999</v>
      </c>
      <c r="L1976" s="4">
        <v>-9.1995649999999998</v>
      </c>
      <c r="M1976" s="4">
        <v>-8.1684979999999996</v>
      </c>
      <c r="N1976" s="4" t="s">
        <v>2924</v>
      </c>
      <c r="O1976" s="4">
        <v>14.333905</v>
      </c>
      <c r="P1976" s="4">
        <v>0.82145500000000005</v>
      </c>
      <c r="Q1976" s="4" t="s">
        <v>2934</v>
      </c>
      <c r="R1976" s="4" t="s">
        <v>2934</v>
      </c>
      <c r="S1976" s="3" t="s">
        <v>5712</v>
      </c>
      <c r="T1976" s="4">
        <v>25.07</v>
      </c>
      <c r="U1976" s="4">
        <v>2417.7664687500001</v>
      </c>
      <c r="V1976" s="10" t="s">
        <v>2934</v>
      </c>
      <c r="W1976" s="4">
        <v>5.26525727961707</v>
      </c>
      <c r="X1976" s="4">
        <v>30.28</v>
      </c>
      <c r="Y1976" s="4">
        <v>20.52</v>
      </c>
      <c r="Z1976" s="4" t="s">
        <v>2924</v>
      </c>
      <c r="AA1976" s="10">
        <v>19.829154472799999</v>
      </c>
      <c r="AB1976" s="10">
        <v>15.924639043599999</v>
      </c>
      <c r="AC1976" s="4" t="s">
        <v>2934</v>
      </c>
      <c r="AD1976" s="4" t="s">
        <v>2934</v>
      </c>
      <c r="AE1976" s="4" t="s">
        <v>2934</v>
      </c>
      <c r="AF1976" s="4" t="s">
        <v>2934</v>
      </c>
      <c r="AG1976" s="4" t="s">
        <v>2934</v>
      </c>
      <c r="AH1976" s="4" t="s">
        <v>2934</v>
      </c>
      <c r="AI1976" s="4">
        <v>0.82145500000000005</v>
      </c>
      <c r="AJ1976" s="4">
        <v>1.2045360000000001</v>
      </c>
    </row>
    <row r="1977" spans="1:36" x14ac:dyDescent="0.3">
      <c r="A1977" s="1" t="s">
        <v>1971</v>
      </c>
      <c r="B1977" s="2">
        <v>4535148</v>
      </c>
      <c r="C1977" s="3" t="s">
        <v>2919</v>
      </c>
      <c r="D1977" s="4">
        <v>876.36809519999997</v>
      </c>
      <c r="E1977" s="3" t="s">
        <v>2920</v>
      </c>
      <c r="F1977" s="3" t="s">
        <v>2921</v>
      </c>
      <c r="G1977" s="3" t="s">
        <v>3109</v>
      </c>
      <c r="H1977" s="3" t="s">
        <v>3109</v>
      </c>
      <c r="I1977" s="3" t="s">
        <v>3048</v>
      </c>
      <c r="J1977" s="4">
        <v>-42.571860999999998</v>
      </c>
      <c r="K1977" s="4">
        <v>30.626290000000001</v>
      </c>
      <c r="L1977" s="4">
        <v>11.450381999999999</v>
      </c>
      <c r="M1977" s="4">
        <v>-4.4310169999999998</v>
      </c>
      <c r="N1977" s="4" t="s">
        <v>2924</v>
      </c>
      <c r="O1977" s="4">
        <v>4.5417560000000003</v>
      </c>
      <c r="P1977" s="4">
        <v>1.1685030000000001</v>
      </c>
      <c r="Q1977" s="4">
        <v>5.5166230000000001</v>
      </c>
      <c r="R1977" s="4">
        <v>6.0607829999999998</v>
      </c>
      <c r="S1977" s="3" t="s">
        <v>5713</v>
      </c>
      <c r="T1977" s="4">
        <v>18.98</v>
      </c>
      <c r="U1977" s="4">
        <v>876.36809519999997</v>
      </c>
      <c r="V1977" s="10">
        <v>1066.9810950000001</v>
      </c>
      <c r="W1977" s="4">
        <v>0</v>
      </c>
      <c r="X1977" s="4">
        <v>35.950000000000003</v>
      </c>
      <c r="Y1977" s="5">
        <v>11.164</v>
      </c>
      <c r="Z1977" s="4" t="s">
        <v>2924</v>
      </c>
      <c r="AA1977" s="10">
        <v>7.1528170340999999</v>
      </c>
      <c r="AB1977" s="10">
        <v>6.1226793979999998</v>
      </c>
      <c r="AC1977" s="4">
        <v>1.53532</v>
      </c>
      <c r="AD1977" s="4">
        <v>1.7389884991505999</v>
      </c>
      <c r="AE1977" s="4">
        <v>1.5369108426257001</v>
      </c>
      <c r="AF1977" s="4">
        <v>5.5166230000000001</v>
      </c>
      <c r="AG1977" s="4">
        <v>5.3945018970272001</v>
      </c>
      <c r="AH1977" s="4">
        <v>4.7886070556954001</v>
      </c>
      <c r="AI1977" s="4">
        <v>1.1685030000000001</v>
      </c>
      <c r="AJ1977" s="4">
        <v>2.8319899999999998</v>
      </c>
    </row>
    <row r="1978" spans="1:36" x14ac:dyDescent="0.3">
      <c r="A1978" s="1" t="s">
        <v>1972</v>
      </c>
      <c r="B1978" s="2">
        <v>4062146</v>
      </c>
      <c r="C1978" s="3" t="s">
        <v>2935</v>
      </c>
      <c r="D1978" s="4">
        <v>20328.807210859999</v>
      </c>
      <c r="E1978" s="3" t="s">
        <v>3031</v>
      </c>
      <c r="F1978" s="3" t="s">
        <v>3031</v>
      </c>
      <c r="G1978" s="3" t="s">
        <v>3115</v>
      </c>
      <c r="H1978" s="3" t="s">
        <v>3116</v>
      </c>
      <c r="I1978" s="3" t="s">
        <v>3618</v>
      </c>
      <c r="J1978" s="4">
        <v>39.283968999999999</v>
      </c>
      <c r="K1978" s="4">
        <v>7.0831379999999999</v>
      </c>
      <c r="L1978" s="4">
        <v>-6.6038509999999997</v>
      </c>
      <c r="M1978" s="4">
        <v>-4.2503149999999996</v>
      </c>
      <c r="N1978" s="4">
        <v>28.497499999999999</v>
      </c>
      <c r="O1978" s="4">
        <v>34.334336999999998</v>
      </c>
      <c r="P1978" s="4">
        <v>4.7681589999999998</v>
      </c>
      <c r="Q1978" s="4">
        <v>12.599335999999999</v>
      </c>
      <c r="R1978" s="4">
        <v>45.208815999999999</v>
      </c>
      <c r="S1978" s="3" t="s">
        <v>5714</v>
      </c>
      <c r="T1978" s="4">
        <v>227.98</v>
      </c>
      <c r="U1978" s="4">
        <v>20328.807210859999</v>
      </c>
      <c r="V1978" s="10">
        <v>22241.607209999998</v>
      </c>
      <c r="W1978" s="4">
        <v>2.1931748398982398</v>
      </c>
      <c r="X1978" s="4">
        <v>250.82</v>
      </c>
      <c r="Y1978" s="4">
        <v>159.57</v>
      </c>
      <c r="Z1978" s="4">
        <v>28.497499999999999</v>
      </c>
      <c r="AA1978" s="10">
        <v>20.3653579882</v>
      </c>
      <c r="AB1978" s="10">
        <v>25.063075443100001</v>
      </c>
      <c r="AC1978" s="4">
        <v>2.720653</v>
      </c>
      <c r="AD1978" s="4">
        <v>2.4961899614580001</v>
      </c>
      <c r="AE1978" s="4">
        <v>2.6595948156395002</v>
      </c>
      <c r="AF1978" s="4">
        <v>12.599335999999999</v>
      </c>
      <c r="AG1978" s="4">
        <v>11.706033892835</v>
      </c>
      <c r="AH1978" s="4">
        <v>13.3937506071992</v>
      </c>
      <c r="AI1978" s="4">
        <v>4.7681589999999998</v>
      </c>
      <c r="AJ1978" s="4">
        <v>6.4746810000000004</v>
      </c>
    </row>
    <row r="1979" spans="1:36" x14ac:dyDescent="0.3">
      <c r="A1979" s="1" t="s">
        <v>1973</v>
      </c>
      <c r="B1979" s="2">
        <v>116680599</v>
      </c>
      <c r="C1979" s="3" t="s">
        <v>2935</v>
      </c>
      <c r="D1979" s="4">
        <v>2018.85941811</v>
      </c>
      <c r="E1979" s="3" t="s">
        <v>2920</v>
      </c>
      <c r="F1979" s="3" t="s">
        <v>2960</v>
      </c>
      <c r="G1979" s="3" t="s">
        <v>2973</v>
      </c>
      <c r="H1979" s="3" t="s">
        <v>2974</v>
      </c>
      <c r="I1979" s="3" t="s">
        <v>3597</v>
      </c>
      <c r="J1979" s="4">
        <v>-43.434783000000003</v>
      </c>
      <c r="K1979" s="4">
        <v>-68.089281</v>
      </c>
      <c r="L1979" s="4">
        <v>-24.579709999999999</v>
      </c>
      <c r="M1979" s="4">
        <v>-15.574301999999999</v>
      </c>
      <c r="N1979" s="4">
        <v>19.104258000000002</v>
      </c>
      <c r="O1979" s="4">
        <v>39.785933</v>
      </c>
      <c r="P1979" s="4">
        <v>3.4656370000000001</v>
      </c>
      <c r="Q1979" s="4">
        <v>8.9919670000000007</v>
      </c>
      <c r="R1979" s="4" t="s">
        <v>2934</v>
      </c>
      <c r="S1979" s="3" t="s">
        <v>5715</v>
      </c>
      <c r="T1979" s="4">
        <v>13.01</v>
      </c>
      <c r="U1979" s="4">
        <v>2018.85941811</v>
      </c>
      <c r="V1979" s="10">
        <v>4665.5764179999996</v>
      </c>
      <c r="W1979" s="4">
        <v>0</v>
      </c>
      <c r="X1979" s="4">
        <v>43.92</v>
      </c>
      <c r="Y1979" s="4">
        <v>12.78</v>
      </c>
      <c r="Z1979" s="4">
        <v>19.104258000000002</v>
      </c>
      <c r="AA1979" s="10">
        <v>7.6188802997999998</v>
      </c>
      <c r="AB1979" s="10" t="s">
        <v>2934</v>
      </c>
      <c r="AC1979" s="4">
        <v>1.3109409999999999</v>
      </c>
      <c r="AD1979" s="4">
        <v>1.0936537448395001</v>
      </c>
      <c r="AE1979" s="4">
        <v>1.1851434652171</v>
      </c>
      <c r="AF1979" s="4">
        <v>8.9919670000000007</v>
      </c>
      <c r="AG1979" s="4">
        <v>11.163498167402601</v>
      </c>
      <c r="AH1979" s="4">
        <v>12.444794996065999</v>
      </c>
      <c r="AI1979" s="4">
        <v>3.4656370000000001</v>
      </c>
      <c r="AJ1979" s="4">
        <v>3.9116059999999999</v>
      </c>
    </row>
    <row r="1980" spans="1:36" x14ac:dyDescent="0.3">
      <c r="A1980" s="1" t="s">
        <v>1974</v>
      </c>
      <c r="B1980" s="2">
        <v>6629942</v>
      </c>
      <c r="C1980" s="3" t="s">
        <v>2919</v>
      </c>
      <c r="D1980" s="4" t="s">
        <v>2934</v>
      </c>
      <c r="E1980" s="3" t="s">
        <v>3031</v>
      </c>
      <c r="F1980" s="3" t="s">
        <v>3031</v>
      </c>
      <c r="G1980" s="3" t="s">
        <v>3115</v>
      </c>
      <c r="H1980" s="3" t="s">
        <v>3116</v>
      </c>
      <c r="I1980" s="3" t="s">
        <v>3117</v>
      </c>
      <c r="J1980" s="4">
        <v>27.642275999999999</v>
      </c>
      <c r="K1980" s="4">
        <v>44.156928000000001</v>
      </c>
      <c r="L1980" s="4">
        <v>32.948422000000001</v>
      </c>
      <c r="M1980" s="4">
        <v>-5.7869999999999998E-2</v>
      </c>
      <c r="N1980" s="4" t="s">
        <v>2934</v>
      </c>
      <c r="O1980" s="4" t="s">
        <v>2934</v>
      </c>
      <c r="P1980" s="4" t="s">
        <v>2934</v>
      </c>
      <c r="Q1980" s="4" t="s">
        <v>2934</v>
      </c>
      <c r="R1980" s="4" t="s">
        <v>2934</v>
      </c>
      <c r="S1980" s="3" t="s">
        <v>5716</v>
      </c>
      <c r="T1980" s="4">
        <v>17.27</v>
      </c>
      <c r="U1980" s="4" t="s">
        <v>2934</v>
      </c>
      <c r="V1980" s="10" t="s">
        <v>2934</v>
      </c>
      <c r="W1980" s="4">
        <v>2.3161551823972202</v>
      </c>
      <c r="X1980" s="4">
        <v>17.61</v>
      </c>
      <c r="Y1980" s="4">
        <v>8.83</v>
      </c>
      <c r="Z1980" s="4" t="s">
        <v>2934</v>
      </c>
      <c r="AA1980" s="10">
        <v>13.3927879022</v>
      </c>
      <c r="AB1980" s="10">
        <v>17.090718364299999</v>
      </c>
      <c r="AC1980" s="4" t="s">
        <v>2934</v>
      </c>
      <c r="AD1980" s="4">
        <v>1.2794715065464</v>
      </c>
      <c r="AE1980" s="4">
        <v>1.2998259188801</v>
      </c>
      <c r="AF1980" s="4" t="s">
        <v>2934</v>
      </c>
      <c r="AG1980" s="4">
        <v>7.8264761708263997</v>
      </c>
      <c r="AH1980" s="4">
        <v>8.4197437744828001</v>
      </c>
      <c r="AI1980" s="4" t="s">
        <v>2934</v>
      </c>
      <c r="AJ1980" s="4" t="s">
        <v>2934</v>
      </c>
    </row>
    <row r="1981" spans="1:36" x14ac:dyDescent="0.3">
      <c r="A1981" s="1" t="s">
        <v>1975</v>
      </c>
      <c r="B1981" s="2">
        <v>29131012</v>
      </c>
      <c r="C1981" s="3" t="s">
        <v>2956</v>
      </c>
      <c r="D1981" s="4">
        <v>659.21788849999996</v>
      </c>
      <c r="E1981" s="3" t="s">
        <v>2945</v>
      </c>
      <c r="F1981" s="3" t="s">
        <v>2946</v>
      </c>
      <c r="G1981" s="3" t="s">
        <v>2947</v>
      </c>
      <c r="H1981" s="3" t="s">
        <v>2989</v>
      </c>
      <c r="I1981" s="3" t="s">
        <v>2949</v>
      </c>
      <c r="J1981" s="4">
        <v>-49.944091</v>
      </c>
      <c r="K1981" s="4">
        <v>-27.412814000000001</v>
      </c>
      <c r="L1981" s="4">
        <v>2.0524520000000002</v>
      </c>
      <c r="M1981" s="4">
        <v>-7.1576760000000004</v>
      </c>
      <c r="N1981" s="4" t="s">
        <v>2924</v>
      </c>
      <c r="O1981" s="4">
        <v>17.277992000000001</v>
      </c>
      <c r="P1981" s="4">
        <v>1.4096709999999999</v>
      </c>
      <c r="Q1981" s="4">
        <v>15.893122999999999</v>
      </c>
      <c r="R1981" s="4">
        <v>14.772905</v>
      </c>
      <c r="S1981" s="3" t="s">
        <v>5717</v>
      </c>
      <c r="T1981" s="4">
        <v>8.9499999999999993</v>
      </c>
      <c r="U1981" s="4">
        <v>659.21788849999996</v>
      </c>
      <c r="V1981" s="10">
        <v>1342.666888</v>
      </c>
      <c r="W1981" s="4">
        <v>0</v>
      </c>
      <c r="X1981" s="4">
        <v>20</v>
      </c>
      <c r="Y1981" s="5">
        <v>8.1999999999999993</v>
      </c>
      <c r="Z1981" s="4" t="s">
        <v>2924</v>
      </c>
      <c r="AA1981" s="10">
        <v>5.9025258853000002</v>
      </c>
      <c r="AB1981" s="10">
        <v>8.7464696512</v>
      </c>
      <c r="AC1981" s="4">
        <v>1.3829119999999999</v>
      </c>
      <c r="AD1981" s="4">
        <v>1.2025354338889001</v>
      </c>
      <c r="AE1981" s="4">
        <v>1.3189464537755999</v>
      </c>
      <c r="AF1981" s="4">
        <v>15.893122999999999</v>
      </c>
      <c r="AG1981" s="4">
        <v>5.8178533597881001</v>
      </c>
      <c r="AH1981" s="4">
        <v>6.6974664675716999</v>
      </c>
      <c r="AI1981" s="4">
        <v>1.4096709999999999</v>
      </c>
      <c r="AJ1981" s="4">
        <v>1.4458800000000001</v>
      </c>
    </row>
    <row r="1982" spans="1:36" x14ac:dyDescent="0.3">
      <c r="A1982" s="1" t="s">
        <v>1976</v>
      </c>
      <c r="B1982" s="2">
        <v>5210347</v>
      </c>
      <c r="C1982" s="3" t="s">
        <v>2935</v>
      </c>
      <c r="D1982" s="4">
        <v>1666.96728128</v>
      </c>
      <c r="E1982" s="3" t="s">
        <v>2945</v>
      </c>
      <c r="F1982" s="3" t="s">
        <v>2946</v>
      </c>
      <c r="G1982" s="3" t="s">
        <v>2947</v>
      </c>
      <c r="H1982" s="3" t="s">
        <v>2989</v>
      </c>
      <c r="I1982" s="3" t="s">
        <v>2949</v>
      </c>
      <c r="J1982" s="4">
        <v>-22.732970999999999</v>
      </c>
      <c r="K1982" s="4">
        <v>2.3809520000000002</v>
      </c>
      <c r="L1982" s="4">
        <v>-1.85775</v>
      </c>
      <c r="M1982" s="4">
        <v>-8.3746279999999995</v>
      </c>
      <c r="N1982" s="4" t="s">
        <v>2924</v>
      </c>
      <c r="O1982" s="4">
        <v>17.216014999999999</v>
      </c>
      <c r="P1982" s="4">
        <v>14.923325</v>
      </c>
      <c r="Q1982" s="4" t="s">
        <v>2924</v>
      </c>
      <c r="R1982" s="4">
        <v>11.497260000000001</v>
      </c>
      <c r="S1982" s="3" t="s">
        <v>5718</v>
      </c>
      <c r="T1982" s="4">
        <v>18.489999999999998</v>
      </c>
      <c r="U1982" s="4">
        <v>1666.96728128</v>
      </c>
      <c r="V1982" s="10">
        <v>1600.996281</v>
      </c>
      <c r="W1982" s="4">
        <v>0</v>
      </c>
      <c r="X1982" s="4">
        <v>26.7</v>
      </c>
      <c r="Y1982" s="4">
        <v>16.46</v>
      </c>
      <c r="Z1982" s="4" t="s">
        <v>2924</v>
      </c>
      <c r="AA1982" s="10">
        <v>22.3795691115</v>
      </c>
      <c r="AB1982" s="10">
        <v>23.356576221499999</v>
      </c>
      <c r="AC1982" s="4">
        <v>3.5019710000000002</v>
      </c>
      <c r="AD1982" s="4">
        <v>3.2159284664164001</v>
      </c>
      <c r="AE1982" s="4">
        <v>3.4383792808323999</v>
      </c>
      <c r="AF1982" s="4" t="s">
        <v>2924</v>
      </c>
      <c r="AG1982" s="4">
        <v>17.032672603824</v>
      </c>
      <c r="AH1982" s="4">
        <v>15.9212131913077</v>
      </c>
      <c r="AI1982" s="4">
        <v>14.923325</v>
      </c>
      <c r="AJ1982" s="4" t="s">
        <v>2924</v>
      </c>
    </row>
    <row r="1983" spans="1:36" x14ac:dyDescent="0.3">
      <c r="A1983" s="1" t="s">
        <v>1977</v>
      </c>
      <c r="B1983" s="2">
        <v>9282297</v>
      </c>
      <c r="C1983" s="3" t="s">
        <v>2935</v>
      </c>
      <c r="D1983" s="4">
        <v>1996.7234048</v>
      </c>
      <c r="E1983" s="3" t="s">
        <v>2930</v>
      </c>
      <c r="F1983" s="3" t="s">
        <v>2953</v>
      </c>
      <c r="G1983" s="3" t="s">
        <v>2953</v>
      </c>
      <c r="H1983" s="3" t="s">
        <v>3040</v>
      </c>
      <c r="I1983" s="3" t="s">
        <v>3211</v>
      </c>
      <c r="J1983" s="4">
        <v>-46.39866</v>
      </c>
      <c r="K1983" s="4">
        <v>-29.359822999999999</v>
      </c>
      <c r="L1983" s="4">
        <v>-15.119363</v>
      </c>
      <c r="M1983" s="4">
        <v>-9.2198580000000003</v>
      </c>
      <c r="N1983" s="4">
        <v>5.5749930000000001</v>
      </c>
      <c r="O1983" s="4" t="s">
        <v>2924</v>
      </c>
      <c r="P1983" s="4">
        <v>0.75279799999999997</v>
      </c>
      <c r="Q1983" s="4">
        <v>1.8220749999999999</v>
      </c>
      <c r="R1983" s="4" t="s">
        <v>2924</v>
      </c>
      <c r="S1983" s="3" t="s">
        <v>5719</v>
      </c>
      <c r="T1983" s="4">
        <v>6.4</v>
      </c>
      <c r="U1983" s="4">
        <v>1996.7234048</v>
      </c>
      <c r="V1983" s="10">
        <v>2429.1850239999999</v>
      </c>
      <c r="W1983" s="4">
        <v>0</v>
      </c>
      <c r="X1983" s="4">
        <v>14.98</v>
      </c>
      <c r="Y1983" s="4">
        <v>6.11</v>
      </c>
      <c r="Z1983" s="4">
        <v>5.5749930000000001</v>
      </c>
      <c r="AA1983" s="10">
        <v>5.4338258062028002</v>
      </c>
      <c r="AB1983" s="10">
        <v>5.6515654969301004</v>
      </c>
      <c r="AC1983" s="4">
        <v>0.75136099999999995</v>
      </c>
      <c r="AD1983" s="4">
        <v>0.7369693881446</v>
      </c>
      <c r="AE1983" s="4">
        <v>0.78309103404909997</v>
      </c>
      <c r="AF1983" s="4">
        <v>1.8220749999999999</v>
      </c>
      <c r="AG1983" s="4">
        <v>3.3279345481666001</v>
      </c>
      <c r="AH1983" s="4">
        <v>3.6165044023678998</v>
      </c>
      <c r="AI1983" s="4">
        <v>0.75279799999999997</v>
      </c>
      <c r="AJ1983" s="4">
        <v>0.93597799999999998</v>
      </c>
    </row>
    <row r="1984" spans="1:36" x14ac:dyDescent="0.3">
      <c r="A1984" s="1" t="s">
        <v>1978</v>
      </c>
      <c r="B1984" s="2">
        <v>5148548</v>
      </c>
      <c r="C1984" s="3" t="s">
        <v>2919</v>
      </c>
      <c r="D1984" s="4">
        <v>183494.59155000001</v>
      </c>
      <c r="E1984" s="3" t="s">
        <v>2945</v>
      </c>
      <c r="F1984" s="3" t="s">
        <v>2946</v>
      </c>
      <c r="G1984" s="3" t="s">
        <v>2947</v>
      </c>
      <c r="H1984" s="3" t="s">
        <v>2989</v>
      </c>
      <c r="I1984" s="3" t="s">
        <v>2949</v>
      </c>
      <c r="J1984" s="4">
        <v>362.66513500000002</v>
      </c>
      <c r="K1984" s="4">
        <v>116.532258</v>
      </c>
      <c r="L1984" s="4">
        <v>29.668384</v>
      </c>
      <c r="M1984" s="4">
        <v>5.8893129999999996</v>
      </c>
      <c r="N1984" s="4" t="s">
        <v>2934</v>
      </c>
      <c r="O1984" s="4">
        <v>182.65306100000001</v>
      </c>
      <c r="P1984" s="4">
        <v>40.640766999999997</v>
      </c>
      <c r="Q1984" s="4" t="s">
        <v>2924</v>
      </c>
      <c r="R1984" s="4">
        <v>227.95797999999999</v>
      </c>
      <c r="S1984" s="3" t="s">
        <v>6650</v>
      </c>
      <c r="T1984" s="4">
        <v>80.55</v>
      </c>
      <c r="U1984" s="4">
        <v>183494.59155000001</v>
      </c>
      <c r="V1984" s="10">
        <v>179278.06654999999</v>
      </c>
      <c r="W1984" s="4">
        <v>0</v>
      </c>
      <c r="X1984" s="4">
        <v>80.91</v>
      </c>
      <c r="Y1984" s="4">
        <v>15.664</v>
      </c>
      <c r="Z1984" s="4" t="s">
        <v>2934</v>
      </c>
      <c r="AA1984" s="10">
        <v>176.567295046</v>
      </c>
      <c r="AB1984" s="10">
        <v>212.314504863</v>
      </c>
      <c r="AC1984" s="4">
        <v>67.745716999999999</v>
      </c>
      <c r="AD1984" s="4">
        <v>54.140914589672199</v>
      </c>
      <c r="AE1984" s="4">
        <v>64.156682783594704</v>
      </c>
      <c r="AF1984" s="4" t="s">
        <v>2924</v>
      </c>
      <c r="AG1984" s="4">
        <v>137.26432537661771</v>
      </c>
      <c r="AH1984" s="4">
        <v>165.20426712443211</v>
      </c>
      <c r="AI1984" s="4">
        <v>40.640766999999997</v>
      </c>
      <c r="AJ1984" s="4">
        <v>40.640766999999997</v>
      </c>
    </row>
    <row r="1985" spans="1:36" x14ac:dyDescent="0.3">
      <c r="A1985" s="1" t="s">
        <v>1979</v>
      </c>
      <c r="B1985" s="2">
        <v>19516855</v>
      </c>
      <c r="C1985" s="3" t="s">
        <v>2935</v>
      </c>
      <c r="D1985" s="4">
        <v>518.89153636000003</v>
      </c>
      <c r="E1985" s="3" t="s">
        <v>2930</v>
      </c>
      <c r="F1985" s="3" t="s">
        <v>2953</v>
      </c>
      <c r="G1985" s="3" t="s">
        <v>2954</v>
      </c>
      <c r="H1985" s="3" t="s">
        <v>2955</v>
      </c>
      <c r="I1985" s="3" t="s">
        <v>3484</v>
      </c>
      <c r="J1985" s="4">
        <v>-1.544163</v>
      </c>
      <c r="K1985" s="4">
        <v>-2.2085889999999999</v>
      </c>
      <c r="L1985" s="4">
        <v>6.2774999999999997E-2</v>
      </c>
      <c r="M1985" s="4">
        <v>-0.62344100000000002</v>
      </c>
      <c r="N1985" s="4">
        <v>8.2527431051541296</v>
      </c>
      <c r="O1985" s="4" t="s">
        <v>2924</v>
      </c>
      <c r="P1985" s="4" t="s">
        <v>2934</v>
      </c>
      <c r="Q1985" s="4" t="s">
        <v>2934</v>
      </c>
      <c r="R1985" s="4" t="s">
        <v>2934</v>
      </c>
      <c r="S1985" s="3" t="s">
        <v>5720</v>
      </c>
      <c r="T1985" s="4">
        <v>15.94</v>
      </c>
      <c r="U1985" s="4">
        <v>518.89153636000003</v>
      </c>
      <c r="V1985" s="10" t="s">
        <v>2934</v>
      </c>
      <c r="W1985" s="4">
        <v>10.5395232120452</v>
      </c>
      <c r="X1985" s="4">
        <v>17.12</v>
      </c>
      <c r="Y1985" s="4">
        <v>15.27</v>
      </c>
      <c r="Z1985" s="4" t="s">
        <v>2934</v>
      </c>
      <c r="AA1985" s="10">
        <v>8.6559869671000005</v>
      </c>
      <c r="AB1985" s="10">
        <v>8.1656071185000005</v>
      </c>
      <c r="AC1985" s="4" t="s">
        <v>2934</v>
      </c>
      <c r="AD1985" s="4" t="s">
        <v>2934</v>
      </c>
      <c r="AE1985" s="4" t="s">
        <v>2934</v>
      </c>
      <c r="AF1985" s="4" t="s">
        <v>2934</v>
      </c>
      <c r="AG1985" s="4" t="s">
        <v>2934</v>
      </c>
      <c r="AH1985" s="4" t="s">
        <v>2934</v>
      </c>
      <c r="AI1985" s="4" t="s">
        <v>2934</v>
      </c>
      <c r="AJ1985" s="4" t="s">
        <v>2934</v>
      </c>
    </row>
    <row r="1986" spans="1:36" x14ac:dyDescent="0.3">
      <c r="A1986" s="1" t="s">
        <v>1980</v>
      </c>
      <c r="B1986" s="2">
        <v>4318651</v>
      </c>
      <c r="C1986" s="3" t="s">
        <v>2919</v>
      </c>
      <c r="D1986" s="4">
        <v>122565.03599999999</v>
      </c>
      <c r="E1986" s="3" t="s">
        <v>2945</v>
      </c>
      <c r="F1986" s="3" t="s">
        <v>2946</v>
      </c>
      <c r="G1986" s="3" t="s">
        <v>2947</v>
      </c>
      <c r="H1986" s="3" t="s">
        <v>2948</v>
      </c>
      <c r="I1986" s="3" t="s">
        <v>2949</v>
      </c>
      <c r="J1986" s="4">
        <v>25.267429</v>
      </c>
      <c r="K1986" s="4">
        <v>9.8318239999999992</v>
      </c>
      <c r="L1986" s="4">
        <v>-4.9199520000000003</v>
      </c>
      <c r="M1986" s="4">
        <v>-4.9755799999999999</v>
      </c>
      <c r="N1986" s="4">
        <v>26.682856999999998</v>
      </c>
      <c r="O1986" s="4">
        <v>20.753333000000001</v>
      </c>
      <c r="P1986" s="4">
        <v>10.376666999999999</v>
      </c>
      <c r="Q1986" s="4">
        <v>96.190934999999996</v>
      </c>
      <c r="R1986" s="4">
        <v>38.623410999999997</v>
      </c>
      <c r="S1986" s="3" t="s">
        <v>5721</v>
      </c>
      <c r="T1986" s="4">
        <v>186.78</v>
      </c>
      <c r="U1986" s="4">
        <v>122565.03599999999</v>
      </c>
      <c r="V1986" s="10">
        <v>120272.336</v>
      </c>
      <c r="W1986" s="4">
        <v>0</v>
      </c>
      <c r="X1986" s="4">
        <v>207.24</v>
      </c>
      <c r="Y1986" s="5">
        <v>130.04499999999999</v>
      </c>
      <c r="Z1986" s="4">
        <v>26.682856999999998</v>
      </c>
      <c r="AA1986" s="10">
        <v>57.548681291500003</v>
      </c>
      <c r="AB1986" s="10">
        <v>58.794458626900003</v>
      </c>
      <c r="AC1986" s="4">
        <v>14.511272999999999</v>
      </c>
      <c r="AD1986" s="4">
        <v>12.7037164076037</v>
      </c>
      <c r="AE1986" s="4">
        <v>13.1389422470303</v>
      </c>
      <c r="AF1986" s="4">
        <v>96.190934999999996</v>
      </c>
      <c r="AG1986" s="4">
        <v>41.379163045873902</v>
      </c>
      <c r="AH1986" s="4">
        <v>42.534983283284099</v>
      </c>
      <c r="AI1986" s="4">
        <v>10.376666999999999</v>
      </c>
      <c r="AJ1986" s="4">
        <v>62.26</v>
      </c>
    </row>
    <row r="1987" spans="1:36" x14ac:dyDescent="0.3">
      <c r="A1987" s="1" t="s">
        <v>1981</v>
      </c>
      <c r="B1987" s="2">
        <v>14420758</v>
      </c>
      <c r="C1987" s="3" t="s">
        <v>2919</v>
      </c>
      <c r="D1987" s="4">
        <v>2777.0634243099998</v>
      </c>
      <c r="E1987" s="3" t="s">
        <v>2930</v>
      </c>
      <c r="F1987" s="3" t="s">
        <v>2957</v>
      </c>
      <c r="G1987" s="3" t="s">
        <v>2957</v>
      </c>
      <c r="H1987" s="3" t="s">
        <v>3113</v>
      </c>
      <c r="I1987" s="3" t="s">
        <v>3125</v>
      </c>
      <c r="J1987" s="4">
        <v>82.900470999999996</v>
      </c>
      <c r="K1987" s="4">
        <v>10.441006</v>
      </c>
      <c r="L1987" s="4">
        <v>-3.1921759999999999</v>
      </c>
      <c r="M1987" s="4">
        <v>-4.322057</v>
      </c>
      <c r="N1987" s="4">
        <v>24.923990498812401</v>
      </c>
      <c r="O1987" s="4">
        <v>12.9554163694082</v>
      </c>
      <c r="P1987" s="4">
        <v>3.9465170000000001</v>
      </c>
      <c r="Q1987" s="4">
        <v>18.665559999999999</v>
      </c>
      <c r="R1987" s="4">
        <v>10.400967</v>
      </c>
      <c r="S1987" s="3" t="s">
        <v>5722</v>
      </c>
      <c r="T1987" s="4">
        <v>104.93</v>
      </c>
      <c r="U1987" s="4">
        <v>2777.0634243099998</v>
      </c>
      <c r="V1987" s="10">
        <v>2690.5844240000001</v>
      </c>
      <c r="W1987" s="4">
        <v>0</v>
      </c>
      <c r="X1987" s="4">
        <v>112.9</v>
      </c>
      <c r="Y1987" s="4">
        <v>54.5</v>
      </c>
      <c r="Z1987" s="4">
        <v>24.859038000000002</v>
      </c>
      <c r="AA1987" s="10">
        <v>19.451653566600001</v>
      </c>
      <c r="AB1987" s="10">
        <v>21.933161652799999</v>
      </c>
      <c r="AC1987" s="4">
        <v>5.3437729999999997</v>
      </c>
      <c r="AD1987" s="4">
        <v>4.4464348643760001</v>
      </c>
      <c r="AE1987" s="4">
        <v>5.3046084945203003</v>
      </c>
      <c r="AF1987" s="4">
        <v>18.665559999999999</v>
      </c>
      <c r="AG1987" s="4" t="s">
        <v>2934</v>
      </c>
      <c r="AH1987" s="4" t="s">
        <v>2934</v>
      </c>
      <c r="AI1987" s="4">
        <v>3.9465170000000001</v>
      </c>
      <c r="AJ1987" s="4">
        <v>4.0100129999999998</v>
      </c>
    </row>
    <row r="1988" spans="1:36" x14ac:dyDescent="0.3">
      <c r="A1988" s="1" t="s">
        <v>1982</v>
      </c>
      <c r="B1988" s="2">
        <v>4070092</v>
      </c>
      <c r="C1988" s="3" t="s">
        <v>2919</v>
      </c>
      <c r="D1988" s="4">
        <v>1270.08555093</v>
      </c>
      <c r="E1988" s="3" t="s">
        <v>2925</v>
      </c>
      <c r="F1988" s="3" t="s">
        <v>2980</v>
      </c>
      <c r="G1988" s="3" t="s">
        <v>2981</v>
      </c>
      <c r="H1988" s="3" t="s">
        <v>3163</v>
      </c>
      <c r="I1988" s="3" t="s">
        <v>3164</v>
      </c>
      <c r="J1988" s="4">
        <v>-48.388379999999998</v>
      </c>
      <c r="K1988" s="4">
        <v>-22.335329000000002</v>
      </c>
      <c r="L1988" s="4">
        <v>-17.755231999999999</v>
      </c>
      <c r="M1988" s="4">
        <v>-13.127929999999999</v>
      </c>
      <c r="N1988" s="4">
        <v>13.449706000000001</v>
      </c>
      <c r="O1988" s="4">
        <v>25.751158</v>
      </c>
      <c r="P1988" s="4" t="s">
        <v>2924</v>
      </c>
      <c r="Q1988" s="4">
        <v>7.1079569999999999</v>
      </c>
      <c r="R1988" s="4">
        <v>18.402092</v>
      </c>
      <c r="S1988" s="3" t="s">
        <v>5723</v>
      </c>
      <c r="T1988" s="4">
        <v>38.909999999999997</v>
      </c>
      <c r="U1988" s="4">
        <v>1270.08555093</v>
      </c>
      <c r="V1988" s="10">
        <v>2229.2915499999999</v>
      </c>
      <c r="W1988" s="4">
        <v>4.7288614751991798</v>
      </c>
      <c r="X1988" s="4">
        <v>78.67</v>
      </c>
      <c r="Y1988" s="4">
        <v>38.799999999999997</v>
      </c>
      <c r="Z1988" s="4">
        <v>13.449706000000001</v>
      </c>
      <c r="AA1988" s="10">
        <v>17.0620477965</v>
      </c>
      <c r="AB1988" s="10">
        <v>17.5703990029</v>
      </c>
      <c r="AC1988" s="4">
        <v>1.061598</v>
      </c>
      <c r="AD1988" s="4">
        <v>1.0784717301508999</v>
      </c>
      <c r="AE1988" s="4">
        <v>1.0888937269153001</v>
      </c>
      <c r="AF1988" s="4">
        <v>7.1079569999999999</v>
      </c>
      <c r="AG1988" s="4">
        <v>10.4411037646286</v>
      </c>
      <c r="AH1988" s="4">
        <v>10.3829065867876</v>
      </c>
      <c r="AI1988" s="4" t="s">
        <v>2924</v>
      </c>
      <c r="AJ1988" s="4" t="s">
        <v>2924</v>
      </c>
    </row>
    <row r="1989" spans="1:36" x14ac:dyDescent="0.3">
      <c r="A1989" s="1" t="s">
        <v>1983</v>
      </c>
      <c r="B1989" s="2">
        <v>4750422</v>
      </c>
      <c r="C1989" s="3" t="s">
        <v>2935</v>
      </c>
      <c r="D1989" s="4">
        <v>844.31755115999999</v>
      </c>
      <c r="E1989" s="3" t="s">
        <v>3093</v>
      </c>
      <c r="F1989" s="3" t="s">
        <v>3093</v>
      </c>
      <c r="G1989" s="3" t="s">
        <v>3094</v>
      </c>
      <c r="H1989" s="3" t="s">
        <v>3299</v>
      </c>
      <c r="I1989" s="3" t="s">
        <v>3300</v>
      </c>
      <c r="J1989" s="4">
        <v>-57.336725999999999</v>
      </c>
      <c r="K1989" s="4">
        <v>-22.015504</v>
      </c>
      <c r="L1989" s="4">
        <v>-12.267442000000001</v>
      </c>
      <c r="M1989" s="4">
        <v>-8.3232079999999993</v>
      </c>
      <c r="N1989" s="4">
        <v>2.8380670000000001</v>
      </c>
      <c r="O1989" s="4" t="s">
        <v>2924</v>
      </c>
      <c r="P1989" s="4">
        <v>0.67372100000000001</v>
      </c>
      <c r="Q1989" s="4">
        <v>4.4525800000000002</v>
      </c>
      <c r="R1989" s="4" t="s">
        <v>2924</v>
      </c>
      <c r="S1989" s="3" t="s">
        <v>5724</v>
      </c>
      <c r="T1989" s="4">
        <v>15.09</v>
      </c>
      <c r="U1989" s="4">
        <v>844.31755115999999</v>
      </c>
      <c r="V1989" s="10">
        <v>2165.868551</v>
      </c>
      <c r="W1989" s="4">
        <v>0</v>
      </c>
      <c r="X1989" s="4">
        <v>40.695</v>
      </c>
      <c r="Y1989" s="4">
        <v>14.835000000000001</v>
      </c>
      <c r="Z1989" s="4">
        <v>2.8380670000000001</v>
      </c>
      <c r="AA1989" s="10">
        <v>9.2147044455000007</v>
      </c>
      <c r="AB1989" s="10">
        <v>22.9610468654</v>
      </c>
      <c r="AC1989" s="4">
        <v>0.26014100000000001</v>
      </c>
      <c r="AD1989" s="4">
        <v>0.30716131077289999</v>
      </c>
      <c r="AE1989" s="4">
        <v>0.27543012346559997</v>
      </c>
      <c r="AF1989" s="4">
        <v>4.4525800000000002</v>
      </c>
      <c r="AG1989" s="4">
        <v>6.2179817692409003</v>
      </c>
      <c r="AH1989" s="4">
        <v>8.1983624120955003</v>
      </c>
      <c r="AI1989" s="4">
        <v>0.67372100000000001</v>
      </c>
      <c r="AJ1989" s="4">
        <v>0.75771999999999995</v>
      </c>
    </row>
    <row r="1990" spans="1:36" x14ac:dyDescent="0.3">
      <c r="A1990" s="1" t="s">
        <v>1984</v>
      </c>
      <c r="B1990" s="2">
        <v>4308992</v>
      </c>
      <c r="C1990" s="3" t="s">
        <v>2935</v>
      </c>
      <c r="D1990" s="4">
        <v>2763.5432224400001</v>
      </c>
      <c r="E1990" s="3" t="s">
        <v>2945</v>
      </c>
      <c r="F1990" s="3" t="s">
        <v>3021</v>
      </c>
      <c r="G1990" s="3" t="s">
        <v>3027</v>
      </c>
      <c r="H1990" s="3" t="s">
        <v>3028</v>
      </c>
      <c r="I1990" s="3" t="s">
        <v>3523</v>
      </c>
      <c r="J1990" s="4">
        <v>73.275666000000001</v>
      </c>
      <c r="K1990" s="4">
        <v>35.831549000000003</v>
      </c>
      <c r="L1990" s="4">
        <v>7.8884999999999997E-2</v>
      </c>
      <c r="M1990" s="4">
        <v>0.64789099999999999</v>
      </c>
      <c r="N1990" s="4" t="s">
        <v>2924</v>
      </c>
      <c r="O1990" s="4" t="s">
        <v>2924</v>
      </c>
      <c r="P1990" s="4">
        <v>3.989309</v>
      </c>
      <c r="Q1990" s="4" t="s">
        <v>2924</v>
      </c>
      <c r="R1990" s="4">
        <v>86.420322999999996</v>
      </c>
      <c r="S1990" s="3" t="s">
        <v>5725</v>
      </c>
      <c r="T1990" s="4">
        <v>76.12</v>
      </c>
      <c r="U1990" s="4">
        <v>2763.5432224400001</v>
      </c>
      <c r="V1990" s="10">
        <v>3119.6332219999999</v>
      </c>
      <c r="W1990" s="4">
        <v>0</v>
      </c>
      <c r="X1990" s="4">
        <v>82.24</v>
      </c>
      <c r="Y1990" s="4">
        <v>37.74</v>
      </c>
      <c r="Z1990" s="4" t="s">
        <v>2934</v>
      </c>
      <c r="AA1990" s="10" t="s">
        <v>2924</v>
      </c>
      <c r="AB1990" s="10" t="s">
        <v>2924</v>
      </c>
      <c r="AC1990" s="4">
        <v>6.871651</v>
      </c>
      <c r="AD1990" s="4">
        <v>7.3411961344058003</v>
      </c>
      <c r="AE1990" s="4">
        <v>8.2089821612581009</v>
      </c>
      <c r="AF1990" s="4" t="s">
        <v>2924</v>
      </c>
      <c r="AG1990" s="4">
        <v>138.18667236606049</v>
      </c>
      <c r="AH1990" s="4" t="s">
        <v>2924</v>
      </c>
      <c r="AI1990" s="4">
        <v>3.989309</v>
      </c>
      <c r="AJ1990" s="4" t="s">
        <v>2924</v>
      </c>
    </row>
    <row r="1991" spans="1:36" x14ac:dyDescent="0.3">
      <c r="A1991" s="1" t="s">
        <v>1985</v>
      </c>
      <c r="B1991" s="2">
        <v>5228920</v>
      </c>
      <c r="C1991" s="3" t="s">
        <v>2935</v>
      </c>
      <c r="D1991" s="4">
        <v>839.71507038000004</v>
      </c>
      <c r="E1991" s="3" t="s">
        <v>2920</v>
      </c>
      <c r="F1991" s="3" t="s">
        <v>2960</v>
      </c>
      <c r="G1991" s="3" t="s">
        <v>2961</v>
      </c>
      <c r="H1991" s="3" t="s">
        <v>2962</v>
      </c>
      <c r="I1991" s="3" t="s">
        <v>2963</v>
      </c>
      <c r="J1991" s="4">
        <v>-19.502407999999999</v>
      </c>
      <c r="K1991" s="4">
        <v>45.997089000000003</v>
      </c>
      <c r="L1991" s="4">
        <v>-3.0917870000000001</v>
      </c>
      <c r="M1991" s="4">
        <v>-3.7428020000000002</v>
      </c>
      <c r="N1991" s="4" t="s">
        <v>2934</v>
      </c>
      <c r="O1991" s="4" t="s">
        <v>2934</v>
      </c>
      <c r="P1991" s="4" t="s">
        <v>2934</v>
      </c>
      <c r="Q1991" s="4" t="s">
        <v>2934</v>
      </c>
      <c r="R1991" s="4" t="s">
        <v>2934</v>
      </c>
      <c r="S1991" s="3" t="s">
        <v>5726</v>
      </c>
      <c r="T1991" s="5">
        <v>10.029999999999999</v>
      </c>
      <c r="U1991" s="4">
        <v>839.71507038000004</v>
      </c>
      <c r="V1991" s="10">
        <v>912.18307000000004</v>
      </c>
      <c r="W1991" s="4">
        <v>0</v>
      </c>
      <c r="X1991" s="4">
        <v>14.79</v>
      </c>
      <c r="Y1991" s="4">
        <v>4.6500000000000004</v>
      </c>
      <c r="Z1991" s="4" t="s">
        <v>2934</v>
      </c>
      <c r="AA1991" s="10" t="s">
        <v>2924</v>
      </c>
      <c r="AB1991" s="10" t="s">
        <v>2924</v>
      </c>
      <c r="AC1991" s="4" t="s">
        <v>2934</v>
      </c>
      <c r="AD1991" s="4">
        <v>3.2453195838144002</v>
      </c>
      <c r="AE1991" s="4">
        <v>3.5906212350572999</v>
      </c>
      <c r="AF1991" s="4" t="s">
        <v>2934</v>
      </c>
      <c r="AG1991" s="4" t="s">
        <v>2924</v>
      </c>
      <c r="AH1991" s="4" t="s">
        <v>2924</v>
      </c>
      <c r="AI1991" s="4" t="s">
        <v>2934</v>
      </c>
      <c r="AJ1991" s="4" t="s">
        <v>2934</v>
      </c>
    </row>
    <row r="1992" spans="1:36" x14ac:dyDescent="0.3">
      <c r="A1992" s="1" t="s">
        <v>1986</v>
      </c>
      <c r="B1992" s="2">
        <v>4074329</v>
      </c>
      <c r="C1992" s="3" t="s">
        <v>2919</v>
      </c>
      <c r="D1992" s="4">
        <v>7597.5735185000003</v>
      </c>
      <c r="E1992" s="3" t="s">
        <v>3102</v>
      </c>
      <c r="F1992" s="3" t="s">
        <v>3103</v>
      </c>
      <c r="G1992" s="3" t="s">
        <v>3292</v>
      </c>
      <c r="H1992" s="3" t="s">
        <v>3455</v>
      </c>
      <c r="I1992" s="3" t="s">
        <v>3456</v>
      </c>
      <c r="J1992" s="4">
        <v>-28.933333000000001</v>
      </c>
      <c r="K1992" s="4">
        <v>2.7965279999999999</v>
      </c>
      <c r="L1992" s="4">
        <v>0.75614400000000004</v>
      </c>
      <c r="M1992" s="4">
        <v>-4.9910870000000003</v>
      </c>
      <c r="N1992" s="4" t="s">
        <v>2924</v>
      </c>
      <c r="O1992" s="4">
        <v>9.8158379999999994</v>
      </c>
      <c r="P1992" s="4">
        <v>0.427597</v>
      </c>
      <c r="Q1992" s="4">
        <v>7.5981350000000001</v>
      </c>
      <c r="R1992" s="4">
        <v>1.222944</v>
      </c>
      <c r="S1992" s="3" t="s">
        <v>5727</v>
      </c>
      <c r="T1992" s="4">
        <v>10.66</v>
      </c>
      <c r="U1992" s="4">
        <v>7597.5735185000003</v>
      </c>
      <c r="V1992" s="10">
        <v>21297.573518000001</v>
      </c>
      <c r="W1992" s="4">
        <v>1.8761726078799299</v>
      </c>
      <c r="X1992" s="4">
        <v>15.7</v>
      </c>
      <c r="Y1992" s="4">
        <v>9.5399999999999991</v>
      </c>
      <c r="Z1992" s="4" t="s">
        <v>2924</v>
      </c>
      <c r="AA1992" s="10">
        <v>7.9904055168000001</v>
      </c>
      <c r="AB1992" s="10">
        <v>5.8613617493000003</v>
      </c>
      <c r="AC1992" s="4">
        <v>0.73778299999999997</v>
      </c>
      <c r="AD1992" s="4">
        <v>0.72501472374800002</v>
      </c>
      <c r="AE1992" s="4">
        <v>0.72509040866520003</v>
      </c>
      <c r="AF1992" s="4">
        <v>7.5981350000000001</v>
      </c>
      <c r="AG1992" s="4">
        <v>7.0413851559417999</v>
      </c>
      <c r="AH1992" s="4">
        <v>6.4660459144358002</v>
      </c>
      <c r="AI1992" s="4">
        <v>0.427597</v>
      </c>
      <c r="AJ1992" s="4">
        <v>1.9374769999999999</v>
      </c>
    </row>
    <row r="1993" spans="1:36" x14ac:dyDescent="0.3">
      <c r="A1993" s="1" t="s">
        <v>1987</v>
      </c>
      <c r="B1993" s="2">
        <v>4813312</v>
      </c>
      <c r="C1993" s="3" t="s">
        <v>2935</v>
      </c>
      <c r="D1993" s="4">
        <v>3065.1085921499998</v>
      </c>
      <c r="E1993" s="3" t="s">
        <v>2976</v>
      </c>
      <c r="F1993" s="3" t="s">
        <v>2977</v>
      </c>
      <c r="G1993" s="3" t="s">
        <v>3156</v>
      </c>
      <c r="H1993" s="3" t="s">
        <v>3156</v>
      </c>
      <c r="I1993" s="3" t="s">
        <v>3386</v>
      </c>
      <c r="J1993" s="4">
        <v>-11.921708000000001</v>
      </c>
      <c r="K1993" s="4">
        <v>-4.8076920000000003</v>
      </c>
      <c r="L1993" s="4">
        <v>4.5774650000000001</v>
      </c>
      <c r="M1993" s="4">
        <v>-2.814136</v>
      </c>
      <c r="N1993" s="4">
        <v>9.4585987261146496</v>
      </c>
      <c r="O1993" s="4">
        <v>6.5017509999999996</v>
      </c>
      <c r="P1993" s="4">
        <v>0.81692200000000004</v>
      </c>
      <c r="Q1993" s="4">
        <v>10.68042</v>
      </c>
      <c r="R1993" s="4" t="s">
        <v>2924</v>
      </c>
      <c r="S1993" s="3" t="s">
        <v>5728</v>
      </c>
      <c r="T1993" s="4">
        <v>14.85</v>
      </c>
      <c r="U1993" s="4">
        <v>3065.1085921499998</v>
      </c>
      <c r="V1993" s="10">
        <v>7332.1085919999996</v>
      </c>
      <c r="W1993" s="4">
        <v>6.73400673400673</v>
      </c>
      <c r="X1993" s="4">
        <v>18.05</v>
      </c>
      <c r="Y1993" s="4">
        <v>13.234999999999999</v>
      </c>
      <c r="Z1993" s="4">
        <v>9.4646270000000001</v>
      </c>
      <c r="AA1993" s="10">
        <v>20.002693965500001</v>
      </c>
      <c r="AB1993" s="10">
        <v>19.7949852703</v>
      </c>
      <c r="AC1993" s="4">
        <v>2.7543609999999998</v>
      </c>
      <c r="AD1993" s="4">
        <v>2.8090902038682999</v>
      </c>
      <c r="AE1993" s="4">
        <v>2.8331857758205001</v>
      </c>
      <c r="AF1993" s="4">
        <v>10.68042</v>
      </c>
      <c r="AG1993" s="4">
        <v>11.2919089126678</v>
      </c>
      <c r="AH1993" s="4">
        <v>11.235105304261101</v>
      </c>
      <c r="AI1993" s="4">
        <v>0.81692200000000004</v>
      </c>
      <c r="AJ1993" s="4">
        <v>0.82619299999999996</v>
      </c>
    </row>
    <row r="1994" spans="1:36" x14ac:dyDescent="0.3">
      <c r="A1994" s="1" t="s">
        <v>1988</v>
      </c>
      <c r="B1994" s="2">
        <v>100396</v>
      </c>
      <c r="C1994" s="3" t="s">
        <v>2970</v>
      </c>
      <c r="D1994" s="4">
        <v>2804.8760955600001</v>
      </c>
      <c r="E1994" s="3" t="s">
        <v>2930</v>
      </c>
      <c r="F1994" s="3" t="s">
        <v>2931</v>
      </c>
      <c r="G1994" s="3" t="s">
        <v>2931</v>
      </c>
      <c r="H1994" s="3" t="s">
        <v>2932</v>
      </c>
      <c r="I1994" s="3" t="s">
        <v>2933</v>
      </c>
      <c r="J1994" s="4">
        <v>30.806329999999999</v>
      </c>
      <c r="K1994" s="4">
        <v>-0.58988600000000002</v>
      </c>
      <c r="L1994" s="4">
        <v>-8.9583549999999992</v>
      </c>
      <c r="M1994" s="4">
        <v>-7.1118959999999998</v>
      </c>
      <c r="N1994" s="4">
        <v>20.542011834319499</v>
      </c>
      <c r="O1994" s="4">
        <v>16.100546999999999</v>
      </c>
      <c r="P1994" s="4">
        <v>2.262041</v>
      </c>
      <c r="Q1994" s="4" t="s">
        <v>2934</v>
      </c>
      <c r="R1994" s="4" t="s">
        <v>2934</v>
      </c>
      <c r="S1994" s="3" t="s">
        <v>5729</v>
      </c>
      <c r="T1994" s="5">
        <v>173.58</v>
      </c>
      <c r="U1994" s="4">
        <v>2804.8760955600001</v>
      </c>
      <c r="V1994" s="10" t="s">
        <v>2934</v>
      </c>
      <c r="W1994" s="4">
        <v>2.4426777278488299</v>
      </c>
      <c r="X1994" s="4">
        <v>207.99</v>
      </c>
      <c r="Y1994" s="4">
        <v>123.08</v>
      </c>
      <c r="Z1994" s="4">
        <v>20.520156</v>
      </c>
      <c r="AA1994" s="10">
        <v>19.837714285699999</v>
      </c>
      <c r="AB1994" s="10">
        <v>19.437849944</v>
      </c>
      <c r="AC1994" s="4" t="s">
        <v>2934</v>
      </c>
      <c r="AD1994" s="4" t="s">
        <v>2934</v>
      </c>
      <c r="AE1994" s="4" t="s">
        <v>2934</v>
      </c>
      <c r="AF1994" s="4" t="s">
        <v>2934</v>
      </c>
      <c r="AG1994" s="4" t="s">
        <v>2934</v>
      </c>
      <c r="AH1994" s="4" t="s">
        <v>2934</v>
      </c>
      <c r="AI1994" s="4">
        <v>2.262041</v>
      </c>
      <c r="AJ1994" s="5">
        <v>2.6053670000000002</v>
      </c>
    </row>
    <row r="1995" spans="1:36" x14ac:dyDescent="0.3">
      <c r="A1995" s="1" t="s">
        <v>1989</v>
      </c>
      <c r="B1995" s="2">
        <v>4004412</v>
      </c>
      <c r="C1995" s="3" t="s">
        <v>2935</v>
      </c>
      <c r="D1995" s="4">
        <v>83307.864237600006</v>
      </c>
      <c r="E1995" s="3" t="s">
        <v>2936</v>
      </c>
      <c r="F1995" s="3" t="s">
        <v>2937</v>
      </c>
      <c r="G1995" s="3" t="s">
        <v>3044</v>
      </c>
      <c r="H1995" s="3" t="s">
        <v>3066</v>
      </c>
      <c r="I1995" s="3" t="s">
        <v>3612</v>
      </c>
      <c r="J1995" s="4">
        <v>41.251446000000001</v>
      </c>
      <c r="K1995" s="4">
        <v>3.756192</v>
      </c>
      <c r="L1995" s="4">
        <v>-6.2613149999999997</v>
      </c>
      <c r="M1995" s="4">
        <v>-3.6646719999999999</v>
      </c>
      <c r="N1995" s="4">
        <v>29.418182000000002</v>
      </c>
      <c r="O1995" s="4">
        <v>27.007176999999999</v>
      </c>
      <c r="P1995" s="4">
        <v>6.4620480000000002</v>
      </c>
      <c r="Q1995" s="4">
        <v>17.922937000000001</v>
      </c>
      <c r="R1995" s="4">
        <v>33.531910000000003</v>
      </c>
      <c r="S1995" s="3" t="s">
        <v>5730</v>
      </c>
      <c r="T1995" s="4">
        <v>647.20000000000005</v>
      </c>
      <c r="U1995" s="4">
        <v>83307.864237600006</v>
      </c>
      <c r="V1995" s="10">
        <v>93135.161236999993</v>
      </c>
      <c r="W1995" s="4">
        <v>1.0074165636588399</v>
      </c>
      <c r="X1995" s="5">
        <v>712.42420000000004</v>
      </c>
      <c r="Y1995" s="4">
        <v>440</v>
      </c>
      <c r="Z1995" s="4">
        <v>29.418182000000002</v>
      </c>
      <c r="AA1995" s="10">
        <v>23.408310818299999</v>
      </c>
      <c r="AB1995" s="10">
        <v>24.141434789000002</v>
      </c>
      <c r="AC1995" s="4">
        <v>4.6599959999999996</v>
      </c>
      <c r="AD1995" s="4">
        <v>4.5678092493713001</v>
      </c>
      <c r="AE1995" s="4">
        <v>4.5994041157458998</v>
      </c>
      <c r="AF1995" s="4">
        <v>17.922937000000001</v>
      </c>
      <c r="AG1995" s="4">
        <v>17.416472788227299</v>
      </c>
      <c r="AH1995" s="4">
        <v>17.790642752240899</v>
      </c>
      <c r="AI1995" s="4">
        <v>6.4620480000000002</v>
      </c>
      <c r="AJ1995" s="4" t="s">
        <v>2924</v>
      </c>
    </row>
    <row r="1996" spans="1:36" x14ac:dyDescent="0.3">
      <c r="A1996" s="1" t="s">
        <v>1990</v>
      </c>
      <c r="B1996" s="2">
        <v>4241013</v>
      </c>
      <c r="C1996" s="3" t="s">
        <v>2935</v>
      </c>
      <c r="D1996" s="4">
        <v>10160.25432032</v>
      </c>
      <c r="E1996" s="3" t="s">
        <v>2936</v>
      </c>
      <c r="F1996" s="3" t="s">
        <v>2966</v>
      </c>
      <c r="G1996" s="3" t="s">
        <v>3082</v>
      </c>
      <c r="H1996" s="3" t="s">
        <v>3118</v>
      </c>
      <c r="I1996" s="3" t="s">
        <v>3422</v>
      </c>
      <c r="J1996" s="10">
        <v>51.440328999999998</v>
      </c>
      <c r="K1996" s="10">
        <v>-4.2146359999999996</v>
      </c>
      <c r="L1996" s="10">
        <v>0.39874100000000001</v>
      </c>
      <c r="M1996" s="10">
        <v>-0.91135100000000002</v>
      </c>
      <c r="N1996" s="4">
        <v>133.25905299999999</v>
      </c>
      <c r="O1996" s="4">
        <v>18.539042999999999</v>
      </c>
      <c r="P1996" s="4">
        <v>4.3942319999999997</v>
      </c>
      <c r="Q1996" s="4">
        <v>18.754259999999999</v>
      </c>
      <c r="R1996" s="4">
        <v>25.573245</v>
      </c>
      <c r="S1996" s="3" t="s">
        <v>5731</v>
      </c>
      <c r="T1996" s="4">
        <v>95.68</v>
      </c>
      <c r="U1996" s="4">
        <v>10160.25432032</v>
      </c>
      <c r="V1996" s="10">
        <v>11111.11132</v>
      </c>
      <c r="W1996" s="4">
        <v>0</v>
      </c>
      <c r="X1996" s="4">
        <v>114.68</v>
      </c>
      <c r="Y1996" s="4">
        <v>61.354999999999997</v>
      </c>
      <c r="Z1996" s="4">
        <v>133.25905299999999</v>
      </c>
      <c r="AA1996" s="10">
        <v>25.218766473300001</v>
      </c>
      <c r="AB1996" s="10">
        <v>28.1743227326</v>
      </c>
      <c r="AC1996" s="4">
        <v>1.7066490000000001</v>
      </c>
      <c r="AD1996" s="4">
        <v>1.5335829239495</v>
      </c>
      <c r="AE1996" s="4">
        <v>1.6402664826611</v>
      </c>
      <c r="AF1996" s="4">
        <v>18.754259999999999</v>
      </c>
      <c r="AG1996" s="4">
        <v>16.605471665544599</v>
      </c>
      <c r="AH1996" s="4">
        <v>18.006674930217699</v>
      </c>
      <c r="AI1996" s="4">
        <v>4.3942319999999997</v>
      </c>
      <c r="AJ1996" s="4">
        <v>138.465991</v>
      </c>
    </row>
    <row r="1997" spans="1:36" x14ac:dyDescent="0.3">
      <c r="A1997" s="1" t="s">
        <v>1991</v>
      </c>
      <c r="B1997" s="2">
        <v>1027856</v>
      </c>
      <c r="C1997" s="3" t="s">
        <v>2919</v>
      </c>
      <c r="D1997" s="4">
        <v>1775.67817896</v>
      </c>
      <c r="E1997" s="3" t="s">
        <v>2930</v>
      </c>
      <c r="F1997" s="3" t="s">
        <v>2931</v>
      </c>
      <c r="G1997" s="3" t="s">
        <v>2931</v>
      </c>
      <c r="H1997" s="3" t="s">
        <v>2932</v>
      </c>
      <c r="I1997" s="3" t="s">
        <v>3216</v>
      </c>
      <c r="J1997" s="4">
        <v>37.968516000000001</v>
      </c>
      <c r="K1997" s="4">
        <v>9.3258089999999996</v>
      </c>
      <c r="L1997" s="4">
        <v>-7.4195169999999999</v>
      </c>
      <c r="M1997" s="4">
        <v>-9.6465390000000006</v>
      </c>
      <c r="N1997" s="4">
        <v>11.120845921450201</v>
      </c>
      <c r="O1997" s="4">
        <v>10.481206999999999</v>
      </c>
      <c r="P1997" s="4">
        <v>2.177978</v>
      </c>
      <c r="Q1997" s="4" t="s">
        <v>2934</v>
      </c>
      <c r="R1997" s="4" t="s">
        <v>2934</v>
      </c>
      <c r="S1997" s="3" t="s">
        <v>5732</v>
      </c>
      <c r="T1997" s="4">
        <v>73.62</v>
      </c>
      <c r="U1997" s="4">
        <v>1775.67817896</v>
      </c>
      <c r="V1997" s="10" t="s">
        <v>2934</v>
      </c>
      <c r="W1997" s="4">
        <v>0.27166530834012498</v>
      </c>
      <c r="X1997" s="4">
        <v>86</v>
      </c>
      <c r="Y1997" s="4">
        <v>46.68</v>
      </c>
      <c r="Z1997" s="4">
        <v>11.122526000000001</v>
      </c>
      <c r="AA1997" s="10">
        <v>10.002717391299999</v>
      </c>
      <c r="AB1997" s="10">
        <v>10.002717391299999</v>
      </c>
      <c r="AC1997" s="4" t="s">
        <v>2934</v>
      </c>
      <c r="AD1997" s="4" t="s">
        <v>2934</v>
      </c>
      <c r="AE1997" s="4" t="s">
        <v>2934</v>
      </c>
      <c r="AF1997" s="4" t="s">
        <v>2934</v>
      </c>
      <c r="AG1997" s="4" t="s">
        <v>2934</v>
      </c>
      <c r="AH1997" s="4" t="s">
        <v>2934</v>
      </c>
      <c r="AI1997" s="4">
        <v>2.177978</v>
      </c>
      <c r="AJ1997" s="5">
        <v>3.5603060000000002</v>
      </c>
    </row>
    <row r="1998" spans="1:36" x14ac:dyDescent="0.3">
      <c r="A1998" s="1" t="s">
        <v>1992</v>
      </c>
      <c r="B1998" s="2">
        <v>27468621</v>
      </c>
      <c r="C1998" s="3" t="s">
        <v>2919</v>
      </c>
      <c r="D1998" s="4">
        <v>1759.26074305</v>
      </c>
      <c r="E1998" s="3" t="s">
        <v>2930</v>
      </c>
      <c r="F1998" s="3" t="s">
        <v>2953</v>
      </c>
      <c r="G1998" s="3" t="s">
        <v>2954</v>
      </c>
      <c r="H1998" s="3" t="s">
        <v>2955</v>
      </c>
      <c r="I1998" s="3" t="s">
        <v>2971</v>
      </c>
      <c r="J1998" s="4">
        <v>-25.519480999999999</v>
      </c>
      <c r="K1998" s="4">
        <v>1.6843969999999999</v>
      </c>
      <c r="L1998" s="4">
        <v>-4.1771089999999997</v>
      </c>
      <c r="M1998" s="4">
        <v>-8.6055779999999995</v>
      </c>
      <c r="N1998" s="4">
        <v>27.180095000000001</v>
      </c>
      <c r="O1998" s="4">
        <v>13.9164578246847</v>
      </c>
      <c r="P1998" s="4">
        <v>3.5810179999999998</v>
      </c>
      <c r="Q1998" s="4">
        <v>13.609264</v>
      </c>
      <c r="R1998" s="4" t="s">
        <v>2934</v>
      </c>
      <c r="S1998" s="3" t="s">
        <v>5733</v>
      </c>
      <c r="T1998" s="4">
        <v>11.47</v>
      </c>
      <c r="U1998" s="4">
        <v>1759.26074305</v>
      </c>
      <c r="V1998" s="10">
        <v>1885.260743</v>
      </c>
      <c r="W1998" s="4">
        <v>7.6198779424585901</v>
      </c>
      <c r="X1998" s="4">
        <v>16.16</v>
      </c>
      <c r="Y1998" s="4">
        <v>10.63</v>
      </c>
      <c r="Z1998" s="4">
        <v>27.180095000000001</v>
      </c>
      <c r="AA1998" s="10">
        <v>8.5597014925000003</v>
      </c>
      <c r="AB1998" s="10">
        <v>11.6151898734</v>
      </c>
      <c r="AC1998" s="4">
        <v>5.7352090000000002</v>
      </c>
      <c r="AD1998" s="4">
        <v>4.7589568168623</v>
      </c>
      <c r="AE1998" s="4">
        <v>5.8561761253144002</v>
      </c>
      <c r="AF1998" s="4">
        <v>13.609264</v>
      </c>
      <c r="AG1998" s="4">
        <v>12.716767237774</v>
      </c>
      <c r="AH1998" s="4">
        <v>24.483905753246798</v>
      </c>
      <c r="AI1998" s="4">
        <v>3.5810179999999998</v>
      </c>
      <c r="AJ1998" s="4" t="s">
        <v>2924</v>
      </c>
    </row>
    <row r="1999" spans="1:36" x14ac:dyDescent="0.3">
      <c r="A1999" s="1" t="s">
        <v>1993</v>
      </c>
      <c r="B1999" s="2">
        <v>4987464</v>
      </c>
      <c r="C1999" s="3" t="s">
        <v>2919</v>
      </c>
      <c r="D1999" s="4">
        <v>2785.0744082699998</v>
      </c>
      <c r="E1999" s="3" t="s">
        <v>2925</v>
      </c>
      <c r="F1999" s="3" t="s">
        <v>3011</v>
      </c>
      <c r="G1999" s="3" t="s">
        <v>3012</v>
      </c>
      <c r="H1999" s="3" t="s">
        <v>3013</v>
      </c>
      <c r="I1999" s="3" t="s">
        <v>3014</v>
      </c>
      <c r="J1999" s="4">
        <v>24.659113999999999</v>
      </c>
      <c r="K1999" s="4">
        <v>-15.395345000000001</v>
      </c>
      <c r="L1999" s="4">
        <v>-4.9281230000000003</v>
      </c>
      <c r="M1999" s="4">
        <v>-7.6194360000000003</v>
      </c>
      <c r="N1999" s="4">
        <v>11.906060999999999</v>
      </c>
      <c r="O1999" s="4">
        <v>6.5437750000000001</v>
      </c>
      <c r="P1999" s="4">
        <v>1.645394</v>
      </c>
      <c r="Q1999" s="4">
        <v>8.7779740000000004</v>
      </c>
      <c r="R1999" s="4">
        <v>16.906703</v>
      </c>
      <c r="S1999" s="3" t="s">
        <v>5734</v>
      </c>
      <c r="T1999" s="4">
        <v>82.89</v>
      </c>
      <c r="U1999" s="4">
        <v>2785.0744082699998</v>
      </c>
      <c r="V1999" s="10">
        <v>4330.8634080000002</v>
      </c>
      <c r="W1999" s="4">
        <v>1.9302690312462301</v>
      </c>
      <c r="X1999" s="4">
        <v>98.9</v>
      </c>
      <c r="Y1999" s="4">
        <v>60.673333</v>
      </c>
      <c r="Z1999" s="4">
        <v>11.906060999999999</v>
      </c>
      <c r="AA1999" s="10">
        <v>17.4910318632</v>
      </c>
      <c r="AB1999" s="10">
        <v>19.103259930099998</v>
      </c>
      <c r="AC1999" s="4">
        <v>1.1862950000000001</v>
      </c>
      <c r="AD1999" s="4">
        <v>1.1260270759422999</v>
      </c>
      <c r="AE1999" s="4">
        <v>1.1752335895881001</v>
      </c>
      <c r="AF1999" s="4">
        <v>8.7779740000000004</v>
      </c>
      <c r="AG1999" s="4">
        <v>8.9961851897474006</v>
      </c>
      <c r="AH1999" s="4">
        <v>9.5701228797453997</v>
      </c>
      <c r="AI1999" s="4">
        <v>1.645394</v>
      </c>
      <c r="AJ1999" s="4" t="s">
        <v>2924</v>
      </c>
    </row>
    <row r="2000" spans="1:36" x14ac:dyDescent="0.3">
      <c r="A2000" s="1" t="s">
        <v>1994</v>
      </c>
      <c r="B2000" s="2">
        <v>4425850</v>
      </c>
      <c r="C2000" s="3" t="s">
        <v>2919</v>
      </c>
      <c r="D2000" s="4">
        <v>2725.4317599999999</v>
      </c>
      <c r="E2000" s="3" t="s">
        <v>2920</v>
      </c>
      <c r="F2000" s="3" t="s">
        <v>2960</v>
      </c>
      <c r="G2000" s="3" t="s">
        <v>2973</v>
      </c>
      <c r="H2000" s="3" t="s">
        <v>3002</v>
      </c>
      <c r="I2000" s="3" t="s">
        <v>3003</v>
      </c>
      <c r="J2000" s="4">
        <v>9.1616560000000007</v>
      </c>
      <c r="K2000" s="4">
        <v>42.936545000000002</v>
      </c>
      <c r="L2000" s="4">
        <v>53.838484999999999</v>
      </c>
      <c r="M2000" s="4">
        <v>-0.70785100000000001</v>
      </c>
      <c r="N2000" s="4">
        <v>17.900231999999999</v>
      </c>
      <c r="O2000" s="4" t="s">
        <v>2924</v>
      </c>
      <c r="P2000" s="4">
        <v>2.8301539999999998</v>
      </c>
      <c r="Q2000" s="4">
        <v>9.0694149999999993</v>
      </c>
      <c r="R2000" s="4">
        <v>14.854151</v>
      </c>
      <c r="S2000" s="3" t="s">
        <v>5735</v>
      </c>
      <c r="T2000" s="4">
        <v>30.86</v>
      </c>
      <c r="U2000" s="4">
        <v>2725.4317599999999</v>
      </c>
      <c r="V2000" s="10">
        <v>3383.47676</v>
      </c>
      <c r="W2000" s="4">
        <v>3.3700583279326</v>
      </c>
      <c r="X2000" s="4">
        <v>31.79</v>
      </c>
      <c r="Y2000" s="4">
        <v>19.447500000000002</v>
      </c>
      <c r="Z2000" s="4">
        <v>17.900231999999999</v>
      </c>
      <c r="AA2000" s="10">
        <v>12.852442630400001</v>
      </c>
      <c r="AB2000" s="10">
        <v>13.6781685614</v>
      </c>
      <c r="AC2000" s="4">
        <v>0.516177</v>
      </c>
      <c r="AD2000" s="4">
        <v>0.50514329431890004</v>
      </c>
      <c r="AE2000" s="4">
        <v>0.51019422717219998</v>
      </c>
      <c r="AF2000" s="4">
        <v>9.0694149999999993</v>
      </c>
      <c r="AG2000" s="4">
        <v>9.5679903490876992</v>
      </c>
      <c r="AH2000" s="4">
        <v>9.7464232023097992</v>
      </c>
      <c r="AI2000" s="4">
        <v>2.8301539999999998</v>
      </c>
      <c r="AJ2000" s="4">
        <v>4.3835230000000003</v>
      </c>
    </row>
    <row r="2001" spans="1:36" x14ac:dyDescent="0.3">
      <c r="A2001" s="1" t="s">
        <v>1995</v>
      </c>
      <c r="B2001" s="2">
        <v>4010869</v>
      </c>
      <c r="C2001" s="3" t="s">
        <v>2919</v>
      </c>
      <c r="D2001" s="4">
        <v>2994.8655590399999</v>
      </c>
      <c r="E2001" s="3" t="s">
        <v>3093</v>
      </c>
      <c r="F2001" s="3" t="s">
        <v>3093</v>
      </c>
      <c r="G2001" s="3" t="s">
        <v>3172</v>
      </c>
      <c r="H2001" s="3" t="s">
        <v>3501</v>
      </c>
      <c r="I2001" s="3" t="s">
        <v>3502</v>
      </c>
      <c r="J2001" s="4">
        <v>-29.605865999999999</v>
      </c>
      <c r="K2001" s="4">
        <v>-8.2437280000000008</v>
      </c>
      <c r="L2001" s="4">
        <v>-5.5350549999999998</v>
      </c>
      <c r="M2001" s="4">
        <v>-0.51813500000000001</v>
      </c>
      <c r="N2001" s="4" t="s">
        <v>2924</v>
      </c>
      <c r="O2001" s="4">
        <v>5.4545450000000004</v>
      </c>
      <c r="P2001" s="4">
        <v>0.84072199999999997</v>
      </c>
      <c r="Q2001" s="4">
        <v>2.9801869999999999</v>
      </c>
      <c r="R2001" s="4">
        <v>7.0708880000000001</v>
      </c>
      <c r="S2001" s="3" t="s">
        <v>5736</v>
      </c>
      <c r="T2001" s="4">
        <v>7.68</v>
      </c>
      <c r="U2001" s="4">
        <v>2994.8655590399999</v>
      </c>
      <c r="V2001" s="10">
        <v>4203.5915590000004</v>
      </c>
      <c r="W2001" s="4">
        <v>4.1666666666666696</v>
      </c>
      <c r="X2001" s="4">
        <v>12.65</v>
      </c>
      <c r="Y2001" s="5">
        <v>7.15</v>
      </c>
      <c r="Z2001" s="4" t="s">
        <v>2924</v>
      </c>
      <c r="AA2001" s="10" t="s">
        <v>2924</v>
      </c>
      <c r="AB2001" s="10">
        <v>67.766699020499999</v>
      </c>
      <c r="AC2001" s="4">
        <v>0.724746</v>
      </c>
      <c r="AD2001" s="4">
        <v>0.81009967121290005</v>
      </c>
      <c r="AE2001" s="4">
        <v>0.76789809190000002</v>
      </c>
      <c r="AF2001" s="4">
        <v>2.9801869999999999</v>
      </c>
      <c r="AG2001" s="4">
        <v>4.2218294399977996</v>
      </c>
      <c r="AH2001" s="4">
        <v>3.5056678780660002</v>
      </c>
      <c r="AI2001" s="4">
        <v>0.84072199999999997</v>
      </c>
      <c r="AJ2001" s="4">
        <v>1.417759</v>
      </c>
    </row>
    <row r="2002" spans="1:36" x14ac:dyDescent="0.3">
      <c r="A2002" s="1" t="s">
        <v>1996</v>
      </c>
      <c r="B2002" s="2">
        <v>4070114</v>
      </c>
      <c r="C2002" s="3" t="s">
        <v>2919</v>
      </c>
      <c r="D2002" s="4">
        <v>50220.169850339997</v>
      </c>
      <c r="E2002" s="3" t="s">
        <v>2936</v>
      </c>
      <c r="F2002" s="3" t="s">
        <v>2966</v>
      </c>
      <c r="G2002" s="3" t="s">
        <v>3082</v>
      </c>
      <c r="H2002" s="3" t="s">
        <v>3083</v>
      </c>
      <c r="I2002" s="3" t="s">
        <v>3206</v>
      </c>
      <c r="J2002" s="4">
        <v>16.419156000000001</v>
      </c>
      <c r="K2002" s="4">
        <v>4.7125919999999999</v>
      </c>
      <c r="L2002" s="4">
        <v>-1.614609</v>
      </c>
      <c r="M2002" s="4">
        <v>-1.0214220000000001</v>
      </c>
      <c r="N2002" s="4">
        <v>29.376842105263201</v>
      </c>
      <c r="O2002" s="4">
        <v>32.164125959561702</v>
      </c>
      <c r="P2002" s="4" t="s">
        <v>2934</v>
      </c>
      <c r="Q2002" s="4" t="s">
        <v>2934</v>
      </c>
      <c r="R2002" s="4" t="s">
        <v>2934</v>
      </c>
      <c r="S2002" s="3" t="s">
        <v>5737</v>
      </c>
      <c r="T2002" s="4">
        <v>139.54</v>
      </c>
      <c r="U2002" s="4">
        <v>50220.169850339997</v>
      </c>
      <c r="V2002" s="10">
        <v>49842.869850000003</v>
      </c>
      <c r="W2002" s="4">
        <v>2.8092303282212998</v>
      </c>
      <c r="X2002" s="4">
        <v>150.71</v>
      </c>
      <c r="Y2002" s="4">
        <v>114.72</v>
      </c>
      <c r="Z2002" s="4" t="s">
        <v>2934</v>
      </c>
      <c r="AA2002" s="10">
        <v>27.1320241104</v>
      </c>
      <c r="AB2002" s="10">
        <v>27.9685238856</v>
      </c>
      <c r="AC2002" s="4" t="s">
        <v>2934</v>
      </c>
      <c r="AD2002" s="4">
        <v>8.8043074908225005</v>
      </c>
      <c r="AE2002" s="4">
        <v>9.0302354334352</v>
      </c>
      <c r="AF2002" s="4" t="s">
        <v>2934</v>
      </c>
      <c r="AG2002" s="4">
        <v>19.214371680541198</v>
      </c>
      <c r="AH2002" s="4">
        <v>19.673897110155799</v>
      </c>
      <c r="AI2002" s="4" t="s">
        <v>2934</v>
      </c>
      <c r="AJ2002" s="4" t="s">
        <v>2934</v>
      </c>
    </row>
    <row r="2003" spans="1:36" x14ac:dyDescent="0.3">
      <c r="A2003" s="1" t="s">
        <v>1997</v>
      </c>
      <c r="B2003" s="2">
        <v>4432560</v>
      </c>
      <c r="C2003" s="3" t="s">
        <v>2935</v>
      </c>
      <c r="D2003" s="4">
        <v>11581.30862365</v>
      </c>
      <c r="E2003" s="3" t="s">
        <v>2936</v>
      </c>
      <c r="F2003" s="3" t="s">
        <v>2966</v>
      </c>
      <c r="G2003" s="3" t="s">
        <v>3082</v>
      </c>
      <c r="H2003" s="3" t="s">
        <v>3083</v>
      </c>
      <c r="I2003" s="3" t="s">
        <v>3139</v>
      </c>
      <c r="J2003" s="4">
        <v>0.79280200000000001</v>
      </c>
      <c r="K2003" s="4">
        <v>21.728148999999998</v>
      </c>
      <c r="L2003" s="4">
        <v>-5.7102560000000002</v>
      </c>
      <c r="M2003" s="4">
        <v>-11.628997999999999</v>
      </c>
      <c r="N2003" s="4">
        <v>25.903749999999999</v>
      </c>
      <c r="O2003" s="4">
        <v>38.375926</v>
      </c>
      <c r="P2003" s="4">
        <v>7.6988519999999996</v>
      </c>
      <c r="Q2003" s="4">
        <v>16.527728</v>
      </c>
      <c r="R2003" s="4">
        <v>38.734406</v>
      </c>
      <c r="S2003" s="3" t="s">
        <v>5738</v>
      </c>
      <c r="T2003" s="4">
        <v>207.23</v>
      </c>
      <c r="U2003" s="4">
        <v>11581.30862365</v>
      </c>
      <c r="V2003" s="10">
        <v>11336.335623000001</v>
      </c>
      <c r="W2003" s="4">
        <v>0.72383342180186305</v>
      </c>
      <c r="X2003" s="4">
        <v>242.74</v>
      </c>
      <c r="Y2003" s="5">
        <v>139.5</v>
      </c>
      <c r="Z2003" s="4">
        <v>25.903749999999999</v>
      </c>
      <c r="AA2003" s="10">
        <v>24.395498316499999</v>
      </c>
      <c r="AB2003" s="10">
        <v>26.390019089199999</v>
      </c>
      <c r="AC2003" s="4">
        <v>6.2153619999999998</v>
      </c>
      <c r="AD2003" s="4">
        <v>5.6362791531214</v>
      </c>
      <c r="AE2003" s="4">
        <v>6.0599743955487</v>
      </c>
      <c r="AF2003" s="4">
        <v>16.527728</v>
      </c>
      <c r="AG2003" s="4">
        <v>14.089056985789201</v>
      </c>
      <c r="AH2003" s="4">
        <v>15.173023931751899</v>
      </c>
      <c r="AI2003" s="4">
        <v>7.6988519999999996</v>
      </c>
      <c r="AJ2003" s="4">
        <v>8.2574909999999999</v>
      </c>
    </row>
    <row r="2004" spans="1:36" x14ac:dyDescent="0.3">
      <c r="A2004" s="1" t="s">
        <v>1998</v>
      </c>
      <c r="B2004" s="2">
        <v>5010480</v>
      </c>
      <c r="C2004" s="3" t="s">
        <v>2919</v>
      </c>
      <c r="D2004" s="4">
        <v>3424.2970520200001</v>
      </c>
      <c r="E2004" s="3" t="s">
        <v>2936</v>
      </c>
      <c r="F2004" s="3" t="s">
        <v>2966</v>
      </c>
      <c r="G2004" s="3" t="s">
        <v>3082</v>
      </c>
      <c r="H2004" s="3" t="s">
        <v>3083</v>
      </c>
      <c r="I2004" s="3" t="s">
        <v>2949</v>
      </c>
      <c r="J2004" s="4">
        <v>-12.327507000000001</v>
      </c>
      <c r="K2004" s="4">
        <v>35.948644999999999</v>
      </c>
      <c r="L2004" s="4">
        <v>16.219512000000002</v>
      </c>
      <c r="M2004" s="4">
        <v>-4.6046050000000003</v>
      </c>
      <c r="N2004" s="4" t="s">
        <v>2924</v>
      </c>
      <c r="O2004" s="4">
        <v>75.936255000000003</v>
      </c>
      <c r="P2004" s="4">
        <v>2.622455</v>
      </c>
      <c r="Q2004" s="4">
        <v>54.547983000000002</v>
      </c>
      <c r="R2004" s="4">
        <v>21.551777000000001</v>
      </c>
      <c r="S2004" s="3" t="s">
        <v>5739</v>
      </c>
      <c r="T2004" s="4">
        <v>19.059999999999999</v>
      </c>
      <c r="U2004" s="4">
        <v>3424.2970520200001</v>
      </c>
      <c r="V2004" s="10">
        <v>3339.3320520000002</v>
      </c>
      <c r="W2004" s="4">
        <v>0</v>
      </c>
      <c r="X2004" s="4">
        <v>22.14</v>
      </c>
      <c r="Y2004" s="4">
        <v>10.92</v>
      </c>
      <c r="Z2004" s="4" t="s">
        <v>2924</v>
      </c>
      <c r="AA2004" s="10">
        <v>33.473832103900001</v>
      </c>
      <c r="AB2004" s="10">
        <v>33.9049380959</v>
      </c>
      <c r="AC2004" s="4">
        <v>4.9192030000000004</v>
      </c>
      <c r="AD2004" s="4">
        <v>4.4722344605305997</v>
      </c>
      <c r="AE2004" s="4">
        <v>4.5704992808852003</v>
      </c>
      <c r="AF2004" s="4">
        <v>54.547983000000002</v>
      </c>
      <c r="AG2004" s="4">
        <v>13.312056566030201</v>
      </c>
      <c r="AH2004" s="4">
        <v>13.5938597361458</v>
      </c>
      <c r="AI2004" s="4">
        <v>2.622455</v>
      </c>
      <c r="AJ2004" s="4">
        <v>10.829545</v>
      </c>
    </row>
    <row r="2005" spans="1:36" x14ac:dyDescent="0.3">
      <c r="A2005" s="1" t="s">
        <v>1999</v>
      </c>
      <c r="B2005" s="2">
        <v>4430065</v>
      </c>
      <c r="C2005" s="3" t="s">
        <v>2919</v>
      </c>
      <c r="D2005" s="4">
        <v>10972.63634544</v>
      </c>
      <c r="E2005" s="3" t="s">
        <v>2936</v>
      </c>
      <c r="F2005" s="3" t="s">
        <v>2966</v>
      </c>
      <c r="G2005" s="3" t="s">
        <v>3082</v>
      </c>
      <c r="H2005" s="3" t="s">
        <v>3083</v>
      </c>
      <c r="I2005" s="3" t="s">
        <v>3084</v>
      </c>
      <c r="J2005" s="4">
        <v>19.835616000000002</v>
      </c>
      <c r="K2005" s="4">
        <v>21.066552000000001</v>
      </c>
      <c r="L2005" s="4">
        <v>0.79373199999999999</v>
      </c>
      <c r="M2005" s="4">
        <v>-1.668582</v>
      </c>
      <c r="N2005" s="4">
        <v>50.456293000000002</v>
      </c>
      <c r="O2005" s="4">
        <v>32.936746999999997</v>
      </c>
      <c r="P2005" s="4">
        <v>9.9203670000000006</v>
      </c>
      <c r="Q2005" s="4">
        <v>32.621729999999999</v>
      </c>
      <c r="R2005" s="4">
        <v>34.480759999999997</v>
      </c>
      <c r="S2005" s="3" t="s">
        <v>5740</v>
      </c>
      <c r="T2005" s="4">
        <v>196.83</v>
      </c>
      <c r="U2005" s="4">
        <v>10972.63634544</v>
      </c>
      <c r="V2005" s="10">
        <v>10572.417345</v>
      </c>
      <c r="W2005" s="4">
        <v>0</v>
      </c>
      <c r="X2005" s="4">
        <v>215.68</v>
      </c>
      <c r="Y2005" s="4">
        <v>129.94</v>
      </c>
      <c r="Z2005" s="4">
        <v>50.456293000000002</v>
      </c>
      <c r="AA2005" s="10">
        <v>30.041208791199999</v>
      </c>
      <c r="AB2005" s="10">
        <v>29.670016596300002</v>
      </c>
      <c r="AC2005" s="4">
        <v>7.3019730000000003</v>
      </c>
      <c r="AD2005" s="4">
        <v>6.7205249487733001</v>
      </c>
      <c r="AE2005" s="4">
        <v>6.8444455315511004</v>
      </c>
      <c r="AF2005" s="4">
        <v>32.621729999999999</v>
      </c>
      <c r="AG2005" s="4">
        <v>19.655417882377801</v>
      </c>
      <c r="AH2005" s="4">
        <v>19.726259040075501</v>
      </c>
      <c r="AI2005" s="4">
        <v>9.9203670000000006</v>
      </c>
      <c r="AJ2005" s="4">
        <v>12.916202</v>
      </c>
    </row>
    <row r="2006" spans="1:36" x14ac:dyDescent="0.3">
      <c r="A2006" s="1" t="s">
        <v>2000</v>
      </c>
      <c r="B2006" s="2">
        <v>28804202</v>
      </c>
      <c r="C2006" s="3" t="s">
        <v>2935</v>
      </c>
      <c r="D2006" s="4">
        <v>4262.4682991999998</v>
      </c>
      <c r="E2006" s="3" t="s">
        <v>2930</v>
      </c>
      <c r="F2006" s="3" t="s">
        <v>2953</v>
      </c>
      <c r="G2006" s="3" t="s">
        <v>2953</v>
      </c>
      <c r="H2006" s="3" t="s">
        <v>3040</v>
      </c>
      <c r="I2006" s="3" t="s">
        <v>3211</v>
      </c>
      <c r="J2006" s="4">
        <v>88.845941999999994</v>
      </c>
      <c r="K2006" s="4">
        <v>56.021898</v>
      </c>
      <c r="L2006" s="4">
        <v>-6.1213290000000002</v>
      </c>
      <c r="M2006" s="4">
        <v>-0.43668099999999999</v>
      </c>
      <c r="N2006" s="4">
        <v>107.210031</v>
      </c>
      <c r="O2006" s="4">
        <v>176.28865999999999</v>
      </c>
      <c r="P2006" s="4">
        <v>9.0909089999999999</v>
      </c>
      <c r="Q2006" s="4">
        <v>78.362407000000005</v>
      </c>
      <c r="R2006" s="4" t="s">
        <v>2924</v>
      </c>
      <c r="S2006" s="3" t="s">
        <v>5741</v>
      </c>
      <c r="T2006" s="4">
        <v>34.200000000000003</v>
      </c>
      <c r="U2006" s="4">
        <v>4262.4682991999998</v>
      </c>
      <c r="V2006" s="10">
        <v>4084.1702989999999</v>
      </c>
      <c r="W2006" s="4">
        <v>0</v>
      </c>
      <c r="X2006" s="4">
        <v>38.94</v>
      </c>
      <c r="Y2006" s="4">
        <v>14.77</v>
      </c>
      <c r="Z2006" s="4">
        <v>107.210031</v>
      </c>
      <c r="AA2006" s="10">
        <v>63.925233644800002</v>
      </c>
      <c r="AB2006" s="10">
        <v>69.730457121800001</v>
      </c>
      <c r="AC2006" s="4">
        <v>5.2450729999999997</v>
      </c>
      <c r="AD2006" s="4">
        <v>4.1602818228935003</v>
      </c>
      <c r="AE2006" s="4">
        <v>4.8767264151392</v>
      </c>
      <c r="AF2006" s="4">
        <v>78.362407000000005</v>
      </c>
      <c r="AG2006" s="4">
        <v>38.030595465012702</v>
      </c>
      <c r="AH2006" s="4">
        <v>44.726072975802502</v>
      </c>
      <c r="AI2006" s="4">
        <v>9.0909089999999999</v>
      </c>
      <c r="AJ2006" s="4">
        <v>17.057357</v>
      </c>
    </row>
    <row r="2007" spans="1:36" x14ac:dyDescent="0.3">
      <c r="A2007" s="1" t="s">
        <v>2001</v>
      </c>
      <c r="B2007" s="2">
        <v>4437746</v>
      </c>
      <c r="C2007" s="3" t="s">
        <v>2940</v>
      </c>
      <c r="D2007" s="4">
        <v>3608.9284479600001</v>
      </c>
      <c r="E2007" s="3" t="s">
        <v>2930</v>
      </c>
      <c r="F2007" s="3" t="s">
        <v>2953</v>
      </c>
      <c r="G2007" s="3" t="s">
        <v>2953</v>
      </c>
      <c r="H2007" s="3" t="s">
        <v>3040</v>
      </c>
      <c r="I2007" s="3" t="s">
        <v>3211</v>
      </c>
      <c r="J2007" s="4">
        <v>97.65625</v>
      </c>
      <c r="K2007" s="4">
        <v>33.509234999999997</v>
      </c>
      <c r="L2007" s="4">
        <v>-6.7281110000000002</v>
      </c>
      <c r="M2007" s="4">
        <v>-1.5564199999999999</v>
      </c>
      <c r="N2007" s="4">
        <v>29.852506999999999</v>
      </c>
      <c r="O2007" s="4">
        <v>28.587571000000001</v>
      </c>
      <c r="P2007" s="4">
        <v>4.9583539999999999</v>
      </c>
      <c r="Q2007" s="4">
        <v>17.739802999999998</v>
      </c>
      <c r="R2007" s="4">
        <v>4.9047679999999998</v>
      </c>
      <c r="S2007" s="3" t="s">
        <v>5742</v>
      </c>
      <c r="T2007" s="4">
        <v>10.119999999999999</v>
      </c>
      <c r="U2007" s="4">
        <v>3608.9284479600001</v>
      </c>
      <c r="V2007" s="10">
        <v>3111.255447</v>
      </c>
      <c r="W2007" s="4">
        <v>0</v>
      </c>
      <c r="X2007" s="4">
        <v>11.29</v>
      </c>
      <c r="Y2007" s="5">
        <v>4.22</v>
      </c>
      <c r="Z2007" s="4">
        <v>29.852506999999999</v>
      </c>
      <c r="AA2007" s="10">
        <v>34.693177922499999</v>
      </c>
      <c r="AB2007" s="10">
        <v>29.655677655600002</v>
      </c>
      <c r="AC2007" s="4">
        <v>3.3088009999999999</v>
      </c>
      <c r="AD2007" s="4">
        <v>3.0380137952193</v>
      </c>
      <c r="AE2007" s="4">
        <v>3.2569477071148998</v>
      </c>
      <c r="AF2007" s="4">
        <v>17.739802999999998</v>
      </c>
      <c r="AG2007" s="4">
        <v>12.8173979605079</v>
      </c>
      <c r="AH2007" s="4">
        <v>11.8779050355663</v>
      </c>
      <c r="AI2007" s="4">
        <v>4.9583539999999999</v>
      </c>
      <c r="AJ2007" s="4">
        <v>6.5374679999999996</v>
      </c>
    </row>
    <row r="2008" spans="1:36" x14ac:dyDescent="0.3">
      <c r="A2008" s="1" t="s">
        <v>2002</v>
      </c>
      <c r="B2008" s="2">
        <v>4580296</v>
      </c>
      <c r="C2008" s="3" t="s">
        <v>2919</v>
      </c>
      <c r="D2008" s="4">
        <v>87351.208083639998</v>
      </c>
      <c r="E2008" s="3" t="s">
        <v>2930</v>
      </c>
      <c r="F2008" s="3" t="s">
        <v>2953</v>
      </c>
      <c r="G2008" s="3" t="s">
        <v>2953</v>
      </c>
      <c r="H2008" s="3" t="s">
        <v>3040</v>
      </c>
      <c r="I2008" s="3" t="s">
        <v>3063</v>
      </c>
      <c r="J2008" s="4">
        <v>40.895859999999999</v>
      </c>
      <c r="K2008" s="4">
        <v>13.509639999999999</v>
      </c>
      <c r="L2008" s="4">
        <v>2.820392</v>
      </c>
      <c r="M2008" s="4">
        <v>-4.2737860000000003</v>
      </c>
      <c r="N2008" s="4">
        <v>21.782499999999999</v>
      </c>
      <c r="O2008" s="4">
        <v>12.983162</v>
      </c>
      <c r="P2008" s="4">
        <v>4.3447690000000003</v>
      </c>
      <c r="Q2008" s="4">
        <v>14.100192</v>
      </c>
      <c r="R2008" s="4">
        <v>22.199608000000001</v>
      </c>
      <c r="S2008" s="3" t="s">
        <v>5743</v>
      </c>
      <c r="T2008" s="4">
        <v>87.13</v>
      </c>
      <c r="U2008" s="4">
        <v>87351.208083639998</v>
      </c>
      <c r="V2008" s="10">
        <v>88690.208083000005</v>
      </c>
      <c r="W2008" s="4">
        <v>0</v>
      </c>
      <c r="X2008" s="4">
        <v>93.66</v>
      </c>
      <c r="Y2008" s="4">
        <v>55.77</v>
      </c>
      <c r="Z2008" s="4">
        <v>21.782499999999999</v>
      </c>
      <c r="AA2008" s="10">
        <v>18.525684640200001</v>
      </c>
      <c r="AB2008" s="10">
        <v>19.0583891472</v>
      </c>
      <c r="AC2008" s="4">
        <v>2.8194110000000001</v>
      </c>
      <c r="AD2008" s="4">
        <v>2.6912462519803002</v>
      </c>
      <c r="AE2008" s="4">
        <v>2.7966236938311999</v>
      </c>
      <c r="AF2008" s="4">
        <v>14.100192</v>
      </c>
      <c r="AG2008" s="4">
        <v>13.1760158393196</v>
      </c>
      <c r="AH2008" s="4">
        <v>13.3086164015055</v>
      </c>
      <c r="AI2008" s="4">
        <v>4.3447690000000003</v>
      </c>
      <c r="AJ2008" s="4">
        <v>9.9770979999999998</v>
      </c>
    </row>
    <row r="2009" spans="1:36" x14ac:dyDescent="0.3">
      <c r="A2009" s="1" t="s">
        <v>2003</v>
      </c>
      <c r="B2009" s="2">
        <v>10409085</v>
      </c>
      <c r="C2009" s="3" t="s">
        <v>2935</v>
      </c>
      <c r="D2009" s="4">
        <v>1050.1569561599999</v>
      </c>
      <c r="E2009" s="3" t="s">
        <v>2930</v>
      </c>
      <c r="F2009" s="3" t="s">
        <v>2953</v>
      </c>
      <c r="G2009" s="3" t="s">
        <v>2953</v>
      </c>
      <c r="H2009" s="3" t="s">
        <v>3040</v>
      </c>
      <c r="I2009" s="3" t="s">
        <v>3211</v>
      </c>
      <c r="J2009" s="4">
        <v>43.164872000000003</v>
      </c>
      <c r="K2009" s="4">
        <v>-22.197209000000001</v>
      </c>
      <c r="L2009" s="4">
        <v>1.7068859999999999</v>
      </c>
      <c r="M2009" s="4">
        <v>-7.3458449999999997</v>
      </c>
      <c r="N2009" s="4" t="s">
        <v>2924</v>
      </c>
      <c r="O2009" s="4">
        <v>7.3034660000000002</v>
      </c>
      <c r="P2009" s="4">
        <v>1.197422</v>
      </c>
      <c r="Q2009" s="4">
        <v>7.4451150000000004</v>
      </c>
      <c r="R2009" s="4">
        <v>10.41342</v>
      </c>
      <c r="S2009" s="3" t="s">
        <v>5744</v>
      </c>
      <c r="T2009" s="4">
        <v>17.28</v>
      </c>
      <c r="U2009" s="4">
        <v>1050.1569561599999</v>
      </c>
      <c r="V2009" s="10">
        <v>3282.887956</v>
      </c>
      <c r="W2009" s="4">
        <v>0</v>
      </c>
      <c r="X2009" s="4">
        <v>26.25</v>
      </c>
      <c r="Y2009" s="5">
        <v>11.885</v>
      </c>
      <c r="Z2009" s="4" t="s">
        <v>2924</v>
      </c>
      <c r="AA2009" s="10">
        <v>19.2299131983</v>
      </c>
      <c r="AB2009" s="10" t="s">
        <v>2924</v>
      </c>
      <c r="AC2009" s="4">
        <v>1.931899</v>
      </c>
      <c r="AD2009" s="4">
        <v>1.8160257020385</v>
      </c>
      <c r="AE2009" s="4">
        <v>1.9062330769588001</v>
      </c>
      <c r="AF2009" s="4">
        <v>7.4451150000000004</v>
      </c>
      <c r="AG2009" s="4">
        <v>6.3379298684028997</v>
      </c>
      <c r="AH2009" s="4">
        <v>6.9085975158883004</v>
      </c>
      <c r="AI2009" s="4">
        <v>1.197422</v>
      </c>
      <c r="AJ2009" s="4" t="s">
        <v>2924</v>
      </c>
    </row>
    <row r="2010" spans="1:36" x14ac:dyDescent="0.3">
      <c r="A2010" s="1" t="s">
        <v>2004</v>
      </c>
      <c r="B2010" s="2">
        <v>4435414</v>
      </c>
      <c r="C2010" s="3" t="s">
        <v>2935</v>
      </c>
      <c r="D2010" s="4">
        <v>2895.3549687</v>
      </c>
      <c r="E2010" s="3" t="s">
        <v>3093</v>
      </c>
      <c r="F2010" s="3" t="s">
        <v>3093</v>
      </c>
      <c r="G2010" s="3" t="s">
        <v>3094</v>
      </c>
      <c r="H2010" s="3" t="s">
        <v>3299</v>
      </c>
      <c r="I2010" s="3" t="s">
        <v>3300</v>
      </c>
      <c r="J2010" s="4">
        <v>-44.456713999999998</v>
      </c>
      <c r="K2010" s="4">
        <v>-21.45534</v>
      </c>
      <c r="L2010" s="4">
        <v>-20.486879999999999</v>
      </c>
      <c r="M2010" s="4">
        <v>-14.046480000000001</v>
      </c>
      <c r="N2010" s="4" t="s">
        <v>2924</v>
      </c>
      <c r="O2010" s="4">
        <v>9.8318999999999992</v>
      </c>
      <c r="P2010" s="4">
        <v>0.49226900000000001</v>
      </c>
      <c r="Q2010" s="4">
        <v>11.461269</v>
      </c>
      <c r="R2010" s="4">
        <v>10.236637</v>
      </c>
      <c r="S2010" s="3" t="s">
        <v>5745</v>
      </c>
      <c r="T2010" s="4">
        <v>25.15</v>
      </c>
      <c r="U2010" s="4">
        <v>2895.3549687</v>
      </c>
      <c r="V2010" s="10">
        <v>4130.3549679999996</v>
      </c>
      <c r="W2010" s="4">
        <v>4.3737574552683904</v>
      </c>
      <c r="X2010" s="4">
        <v>62.884</v>
      </c>
      <c r="Y2010" s="4">
        <v>24.212599999999998</v>
      </c>
      <c r="Z2010" s="4" t="s">
        <v>2924</v>
      </c>
      <c r="AA2010" s="10" t="s">
        <v>2924</v>
      </c>
      <c r="AB2010" s="10" t="s">
        <v>2924</v>
      </c>
      <c r="AC2010" s="4">
        <v>0.118339</v>
      </c>
      <c r="AD2010" s="4">
        <v>0.1352359660869</v>
      </c>
      <c r="AE2010" s="4">
        <v>0.12354390666749999</v>
      </c>
      <c r="AF2010" s="4">
        <v>11.461269</v>
      </c>
      <c r="AG2010" s="4">
        <v>12.2440675268991</v>
      </c>
      <c r="AH2010" s="4">
        <v>20.492852766793501</v>
      </c>
      <c r="AI2010" s="4">
        <v>0.49226900000000001</v>
      </c>
      <c r="AJ2010" s="4">
        <v>0.49226900000000001</v>
      </c>
    </row>
    <row r="2011" spans="1:36" x14ac:dyDescent="0.3">
      <c r="A2011" s="1" t="s">
        <v>2005</v>
      </c>
      <c r="B2011" s="2">
        <v>4965896</v>
      </c>
      <c r="C2011" s="3" t="s">
        <v>2919</v>
      </c>
      <c r="D2011" s="4">
        <v>1813.9741200000001</v>
      </c>
      <c r="E2011" s="3" t="s">
        <v>2945</v>
      </c>
      <c r="F2011" s="3" t="s">
        <v>3021</v>
      </c>
      <c r="G2011" s="3" t="s">
        <v>3027</v>
      </c>
      <c r="H2011" s="3" t="s">
        <v>3184</v>
      </c>
      <c r="I2011" s="3" t="s">
        <v>3319</v>
      </c>
      <c r="J2011" s="4">
        <v>1.0989009999999999</v>
      </c>
      <c r="K2011" s="4">
        <v>-9.0909089999999999</v>
      </c>
      <c r="L2011" s="4">
        <v>-1.9607840000000001</v>
      </c>
      <c r="M2011" s="4">
        <v>-4.5643149999999997</v>
      </c>
      <c r="N2011" s="4">
        <v>20.294118000000001</v>
      </c>
      <c r="O2011" s="4">
        <v>11.837365</v>
      </c>
      <c r="P2011" s="4">
        <v>2.0213860000000001</v>
      </c>
      <c r="Q2011" s="4">
        <v>11.254738</v>
      </c>
      <c r="R2011" s="4">
        <v>10.383118</v>
      </c>
      <c r="S2011" s="3" t="s">
        <v>5746</v>
      </c>
      <c r="T2011" s="4">
        <v>69</v>
      </c>
      <c r="U2011" s="4">
        <v>1813.9741200000001</v>
      </c>
      <c r="V2011" s="10">
        <v>1388.81212</v>
      </c>
      <c r="W2011" s="4">
        <v>0.57971014492753603</v>
      </c>
      <c r="X2011" s="4">
        <v>77.19</v>
      </c>
      <c r="Y2011" s="4">
        <v>57.47</v>
      </c>
      <c r="Z2011" s="4">
        <v>20.294118000000001</v>
      </c>
      <c r="AA2011" s="10">
        <v>18.930041152200001</v>
      </c>
      <c r="AB2011" s="10">
        <v>20.384047267300001</v>
      </c>
      <c r="AC2011" s="4">
        <v>0.497838</v>
      </c>
      <c r="AD2011" s="4">
        <v>0.4760256999536</v>
      </c>
      <c r="AE2011" s="4">
        <v>0.49344467244820001</v>
      </c>
      <c r="AF2011" s="4">
        <v>11.254738</v>
      </c>
      <c r="AG2011" s="4">
        <v>9.2096294429707992</v>
      </c>
      <c r="AH2011" s="4">
        <v>10.4879332427126</v>
      </c>
      <c r="AI2011" s="4">
        <v>2.0213860000000001</v>
      </c>
      <c r="AJ2011" s="5">
        <v>2.208777</v>
      </c>
    </row>
    <row r="2012" spans="1:36" x14ac:dyDescent="0.3">
      <c r="A2012" s="1" t="s">
        <v>2006</v>
      </c>
      <c r="B2012" s="2">
        <v>5326808</v>
      </c>
      <c r="C2012" s="3" t="s">
        <v>2919</v>
      </c>
      <c r="D2012" s="4">
        <v>138196.56389865</v>
      </c>
      <c r="E2012" s="3" t="s">
        <v>2925</v>
      </c>
      <c r="F2012" s="3" t="s">
        <v>2926</v>
      </c>
      <c r="G2012" s="3" t="s">
        <v>3081</v>
      </c>
      <c r="H2012" s="3" t="s">
        <v>3081</v>
      </c>
      <c r="I2012" s="3" t="s">
        <v>3119</v>
      </c>
      <c r="J2012" s="4">
        <v>-31.125415</v>
      </c>
      <c r="K2012" s="4">
        <v>-0.39039000000000001</v>
      </c>
      <c r="L2012" s="4">
        <v>-14.576359</v>
      </c>
      <c r="M2012" s="4">
        <v>-2.6987390000000002</v>
      </c>
      <c r="N2012" s="4">
        <v>9.4828399999999995</v>
      </c>
      <c r="O2012" s="4">
        <v>7.4804190000000004</v>
      </c>
      <c r="P2012" s="4">
        <v>3.4734790000000002</v>
      </c>
      <c r="Q2012" s="4">
        <v>6.2911409999999997</v>
      </c>
      <c r="R2012" s="5">
        <v>5.9560649999999997</v>
      </c>
      <c r="S2012" s="3" t="s">
        <v>5747</v>
      </c>
      <c r="T2012" s="5">
        <v>99.51</v>
      </c>
      <c r="U2012" s="4">
        <v>138196.56389865</v>
      </c>
      <c r="V2012" s="10">
        <v>95681.071557999996</v>
      </c>
      <c r="W2012" s="4">
        <v>0</v>
      </c>
      <c r="X2012" s="4">
        <v>164.69</v>
      </c>
      <c r="Y2012" s="4">
        <v>88.01</v>
      </c>
      <c r="Z2012" s="4">
        <v>9.4828399999999995</v>
      </c>
      <c r="AA2012" s="10">
        <v>8.8194946526050995</v>
      </c>
      <c r="AB2012" s="10">
        <v>8.8867376224261001</v>
      </c>
      <c r="AC2012" s="4">
        <v>1.803661</v>
      </c>
      <c r="AD2012" s="4">
        <v>1.4313765979552</v>
      </c>
      <c r="AE2012" s="4">
        <v>1.7497563062899</v>
      </c>
      <c r="AF2012" s="4">
        <v>6.2911409999999997</v>
      </c>
      <c r="AG2012" s="4">
        <v>5.0854146277068999</v>
      </c>
      <c r="AH2012" s="4">
        <v>5.8989567361611002</v>
      </c>
      <c r="AI2012" s="4">
        <v>3.4734790000000002</v>
      </c>
      <c r="AJ2012" s="4">
        <v>3.473738</v>
      </c>
    </row>
    <row r="2013" spans="1:36" x14ac:dyDescent="0.3">
      <c r="A2013" s="1" t="s">
        <v>2007</v>
      </c>
      <c r="B2013" s="2">
        <v>4963492</v>
      </c>
      <c r="C2013" s="3" t="s">
        <v>2919</v>
      </c>
      <c r="D2013" s="4">
        <v>1087.5788352</v>
      </c>
      <c r="E2013" s="3" t="s">
        <v>2945</v>
      </c>
      <c r="F2013" s="3" t="s">
        <v>2990</v>
      </c>
      <c r="G2013" s="3" t="s">
        <v>2990</v>
      </c>
      <c r="H2013" s="3" t="s">
        <v>2991</v>
      </c>
      <c r="I2013" s="3" t="s">
        <v>2992</v>
      </c>
      <c r="J2013" s="4">
        <v>-16.168559999999999</v>
      </c>
      <c r="K2013" s="4">
        <v>-5.8724829999999999</v>
      </c>
      <c r="L2013" s="5">
        <v>-7.1499499999999996</v>
      </c>
      <c r="M2013" s="4">
        <v>-7.0576540000000003</v>
      </c>
      <c r="N2013" s="4">
        <v>255</v>
      </c>
      <c r="O2013" s="4" t="s">
        <v>2924</v>
      </c>
      <c r="P2013" s="4">
        <v>4.5220050000000001</v>
      </c>
      <c r="Q2013" s="4">
        <v>102.626604</v>
      </c>
      <c r="R2013" s="4">
        <v>63.970207000000002</v>
      </c>
      <c r="S2013" s="3" t="s">
        <v>5748</v>
      </c>
      <c r="T2013" s="4">
        <v>28.05</v>
      </c>
      <c r="U2013" s="4">
        <v>1087.5788352</v>
      </c>
      <c r="V2013" s="10">
        <v>973.002835</v>
      </c>
      <c r="W2013" s="4">
        <v>0</v>
      </c>
      <c r="X2013" s="4">
        <v>39.700000000000003</v>
      </c>
      <c r="Y2013" s="4">
        <v>27.69</v>
      </c>
      <c r="Z2013" s="4">
        <v>255</v>
      </c>
      <c r="AA2013" s="10">
        <v>29.604221635799998</v>
      </c>
      <c r="AB2013" s="10">
        <v>34.844720496800001</v>
      </c>
      <c r="AC2013" s="4">
        <v>5.7065939999999999</v>
      </c>
      <c r="AD2013" s="4">
        <v>4.6008603772978001</v>
      </c>
      <c r="AE2013" s="4">
        <v>5.4281130528165997</v>
      </c>
      <c r="AF2013" s="4">
        <v>102.626604</v>
      </c>
      <c r="AG2013" s="4" t="s">
        <v>2934</v>
      </c>
      <c r="AH2013" s="4" t="s">
        <v>2934</v>
      </c>
      <c r="AI2013" s="4">
        <v>4.5220050000000001</v>
      </c>
      <c r="AJ2013" s="4">
        <v>5.1214170000000001</v>
      </c>
    </row>
    <row r="2014" spans="1:36" x14ac:dyDescent="0.3">
      <c r="A2014" s="1" t="s">
        <v>2008</v>
      </c>
      <c r="B2014" s="2">
        <v>4065857</v>
      </c>
      <c r="C2014" s="3" t="s">
        <v>2935</v>
      </c>
      <c r="D2014" s="4">
        <v>2506.5450000000001</v>
      </c>
      <c r="E2014" s="3" t="s">
        <v>3093</v>
      </c>
      <c r="F2014" s="3" t="s">
        <v>3093</v>
      </c>
      <c r="G2014" s="3" t="s">
        <v>3094</v>
      </c>
      <c r="H2014" s="3" t="s">
        <v>3095</v>
      </c>
      <c r="I2014" s="3" t="s">
        <v>3096</v>
      </c>
      <c r="J2014" s="4">
        <v>-17.677574</v>
      </c>
      <c r="K2014" s="4">
        <v>-13.718109999999999</v>
      </c>
      <c r="L2014" s="4">
        <v>-22.472754999999999</v>
      </c>
      <c r="M2014" s="4">
        <v>-6.2272730000000003</v>
      </c>
      <c r="N2014" s="4">
        <v>5.4232389999999997</v>
      </c>
      <c r="O2014" s="4">
        <v>7.6013260000000002</v>
      </c>
      <c r="P2014" s="4">
        <v>0.68817099999999998</v>
      </c>
      <c r="Q2014" s="4">
        <v>2.2417760000000002</v>
      </c>
      <c r="R2014" s="4">
        <v>18.027595999999999</v>
      </c>
      <c r="S2014" s="3" t="s">
        <v>5749</v>
      </c>
      <c r="T2014" s="4">
        <v>20.63</v>
      </c>
      <c r="U2014" s="4">
        <v>2506.5450000000001</v>
      </c>
      <c r="V2014" s="10">
        <v>2217.8449999999998</v>
      </c>
      <c r="W2014" s="4">
        <v>1.4541929229277799</v>
      </c>
      <c r="X2014" s="4">
        <v>29.94</v>
      </c>
      <c r="Y2014" s="4">
        <v>20.21</v>
      </c>
      <c r="Z2014" s="4">
        <v>5.4591159999999999</v>
      </c>
      <c r="AA2014" s="10">
        <v>7.9169544860999999</v>
      </c>
      <c r="AB2014" s="10">
        <v>7.3854503406000003</v>
      </c>
      <c r="AC2014" s="4">
        <v>0.51001399999999997</v>
      </c>
      <c r="AD2014" s="4">
        <v>0.52818542480719999</v>
      </c>
      <c r="AE2014" s="4">
        <v>0.52554229957410004</v>
      </c>
      <c r="AF2014" s="4">
        <v>2.2417760000000002</v>
      </c>
      <c r="AG2014" s="4">
        <v>2.8147027095628001</v>
      </c>
      <c r="AH2014" s="4">
        <v>2.5710508194782999</v>
      </c>
      <c r="AI2014" s="4">
        <v>0.68817099999999998</v>
      </c>
      <c r="AJ2014" s="4">
        <v>0.68817099999999998</v>
      </c>
    </row>
    <row r="2015" spans="1:36" x14ac:dyDescent="0.3">
      <c r="A2015" s="1" t="s">
        <v>2009</v>
      </c>
      <c r="B2015" s="2">
        <v>1137117</v>
      </c>
      <c r="C2015" s="3" t="s">
        <v>2919</v>
      </c>
      <c r="D2015" s="4">
        <v>574.97186554999996</v>
      </c>
      <c r="E2015" s="3" t="s">
        <v>2930</v>
      </c>
      <c r="F2015" s="3" t="s">
        <v>2931</v>
      </c>
      <c r="G2015" s="3" t="s">
        <v>2931</v>
      </c>
      <c r="H2015" s="3" t="s">
        <v>2932</v>
      </c>
      <c r="I2015" s="3" t="s">
        <v>2933</v>
      </c>
      <c r="J2015" s="4">
        <v>11.694915</v>
      </c>
      <c r="K2015" s="4">
        <v>17.678571000000002</v>
      </c>
      <c r="L2015" s="4">
        <v>-10.364527000000001</v>
      </c>
      <c r="M2015" s="4">
        <v>-6.8419569999999998</v>
      </c>
      <c r="N2015" s="4">
        <v>18.204419889502802</v>
      </c>
      <c r="O2015" s="4">
        <v>14.264068999999999</v>
      </c>
      <c r="P2015" s="4">
        <v>0.94586099999999995</v>
      </c>
      <c r="Q2015" s="4" t="s">
        <v>2934</v>
      </c>
      <c r="R2015" s="4" t="s">
        <v>2934</v>
      </c>
      <c r="S2015" s="3" t="s">
        <v>5750</v>
      </c>
      <c r="T2015" s="4">
        <v>32.950000000000003</v>
      </c>
      <c r="U2015" s="4">
        <v>574.97186554999996</v>
      </c>
      <c r="V2015" s="10" t="s">
        <v>2934</v>
      </c>
      <c r="W2015" s="4">
        <v>0.60698027314112302</v>
      </c>
      <c r="X2015" s="4">
        <v>37.880000000000003</v>
      </c>
      <c r="Y2015" s="4">
        <v>20.3</v>
      </c>
      <c r="Z2015" s="4">
        <v>18.124312</v>
      </c>
      <c r="AA2015" s="10">
        <v>14.101082723399999</v>
      </c>
      <c r="AB2015" s="10">
        <v>19.046242774500001</v>
      </c>
      <c r="AC2015" s="4" t="s">
        <v>2934</v>
      </c>
      <c r="AD2015" s="4" t="s">
        <v>2934</v>
      </c>
      <c r="AE2015" s="4" t="s">
        <v>2934</v>
      </c>
      <c r="AF2015" s="4" t="s">
        <v>2934</v>
      </c>
      <c r="AG2015" s="4" t="s">
        <v>2934</v>
      </c>
      <c r="AH2015" s="4" t="s">
        <v>2934</v>
      </c>
      <c r="AI2015" s="4">
        <v>0.94586099999999995</v>
      </c>
      <c r="AJ2015" s="4">
        <v>1.0218959999999999</v>
      </c>
    </row>
    <row r="2016" spans="1:36" x14ac:dyDescent="0.3">
      <c r="A2016" s="1" t="s">
        <v>2010</v>
      </c>
      <c r="B2016" s="2">
        <v>4243454</v>
      </c>
      <c r="C2016" s="3" t="s">
        <v>2935</v>
      </c>
      <c r="D2016" s="4">
        <v>1621.8461391000001</v>
      </c>
      <c r="E2016" s="3" t="s">
        <v>2976</v>
      </c>
      <c r="F2016" s="3" t="s">
        <v>2977</v>
      </c>
      <c r="G2016" s="3" t="s">
        <v>3156</v>
      </c>
      <c r="H2016" s="3" t="s">
        <v>3156</v>
      </c>
      <c r="I2016" s="3" t="s">
        <v>2979</v>
      </c>
      <c r="J2016" s="5">
        <v>-15.576324</v>
      </c>
      <c r="K2016" s="4">
        <v>-5.3109710000000003</v>
      </c>
      <c r="L2016" s="4">
        <v>9.5392080000000004</v>
      </c>
      <c r="M2016" s="4">
        <v>-6.4872329999999998</v>
      </c>
      <c r="N2016" s="4" t="s">
        <v>2924</v>
      </c>
      <c r="O2016" s="4">
        <v>8.4634599999999995</v>
      </c>
      <c r="P2016" s="4">
        <v>0.58739399999999997</v>
      </c>
      <c r="Q2016" s="4">
        <v>11.548337999999999</v>
      </c>
      <c r="R2016" s="4">
        <v>13.450891</v>
      </c>
      <c r="S2016" s="3" t="s">
        <v>5751</v>
      </c>
      <c r="T2016" s="4">
        <v>13.55</v>
      </c>
      <c r="U2016" s="4">
        <v>1621.8461391000001</v>
      </c>
      <c r="V2016" s="10">
        <v>4138.9821389999997</v>
      </c>
      <c r="W2016" s="4">
        <v>0.29520295202952002</v>
      </c>
      <c r="X2016" s="4">
        <v>16.649999999999999</v>
      </c>
      <c r="Y2016" s="4">
        <v>11.65</v>
      </c>
      <c r="Z2016" s="4" t="s">
        <v>2924</v>
      </c>
      <c r="AA2016" s="10" t="s">
        <v>2924</v>
      </c>
      <c r="AB2016" s="10" t="s">
        <v>2924</v>
      </c>
      <c r="AC2016" s="4">
        <v>2.85487</v>
      </c>
      <c r="AD2016" s="4">
        <v>2.8203852101332001</v>
      </c>
      <c r="AE2016" s="4">
        <v>2.8720592484440002</v>
      </c>
      <c r="AF2016" s="4">
        <v>11.548337999999999</v>
      </c>
      <c r="AG2016" s="4">
        <v>11.8637696825059</v>
      </c>
      <c r="AH2016" s="4">
        <v>11.830565502613799</v>
      </c>
      <c r="AI2016" s="4">
        <v>0.58739399999999997</v>
      </c>
      <c r="AJ2016" s="4">
        <v>0.58739399999999997</v>
      </c>
    </row>
    <row r="2017" spans="1:36" x14ac:dyDescent="0.3">
      <c r="A2017" s="1" t="s">
        <v>2011</v>
      </c>
      <c r="B2017" s="2">
        <v>4766940</v>
      </c>
      <c r="C2017" s="3" t="s">
        <v>2935</v>
      </c>
      <c r="D2017" s="4">
        <v>1190.9346778199999</v>
      </c>
      <c r="E2017" s="3" t="s">
        <v>2920</v>
      </c>
      <c r="F2017" s="3" t="s">
        <v>2960</v>
      </c>
      <c r="G2017" s="3" t="s">
        <v>2973</v>
      </c>
      <c r="H2017" s="3" t="s">
        <v>3004</v>
      </c>
      <c r="I2017" s="3" t="s">
        <v>3505</v>
      </c>
      <c r="J2017" s="4">
        <v>47.693919999999999</v>
      </c>
      <c r="K2017" s="4">
        <v>33.42803</v>
      </c>
      <c r="L2017" s="4">
        <v>-2.7605249999999999</v>
      </c>
      <c r="M2017" s="4">
        <v>0.14214599999999999</v>
      </c>
      <c r="N2017" s="4" t="s">
        <v>2924</v>
      </c>
      <c r="O2017" s="4">
        <v>10.158616</v>
      </c>
      <c r="P2017" s="4">
        <v>1.6255189999999999</v>
      </c>
      <c r="Q2017" s="4">
        <v>7.0917770000000004</v>
      </c>
      <c r="R2017" s="4">
        <v>12.438724000000001</v>
      </c>
      <c r="S2017" s="3" t="s">
        <v>5752</v>
      </c>
      <c r="T2017" s="4">
        <v>14.09</v>
      </c>
      <c r="U2017" s="4">
        <v>1190.9346778199999</v>
      </c>
      <c r="V2017" s="10">
        <v>1654.135677</v>
      </c>
      <c r="W2017" s="4">
        <v>0</v>
      </c>
      <c r="X2017" s="4">
        <v>16.41</v>
      </c>
      <c r="Y2017" s="4">
        <v>6.62</v>
      </c>
      <c r="Z2017" s="4" t="s">
        <v>2924</v>
      </c>
      <c r="AA2017" s="10">
        <v>9.5164122651999996</v>
      </c>
      <c r="AB2017" s="10">
        <v>10.510376105800001</v>
      </c>
      <c r="AC2017" s="4">
        <v>0.82418400000000003</v>
      </c>
      <c r="AD2017" s="4">
        <v>0.86129079770130001</v>
      </c>
      <c r="AE2017" s="4">
        <v>0.82840635263240003</v>
      </c>
      <c r="AF2017" s="4">
        <v>7.0917770000000004</v>
      </c>
      <c r="AG2017" s="4">
        <v>7.2956993615684</v>
      </c>
      <c r="AH2017" s="4">
        <v>7.8516369154066004</v>
      </c>
      <c r="AI2017" s="4">
        <v>1.6255189999999999</v>
      </c>
      <c r="AJ2017" s="4" t="s">
        <v>2924</v>
      </c>
    </row>
    <row r="2018" spans="1:36" x14ac:dyDescent="0.3">
      <c r="A2018" s="1" t="s">
        <v>2012</v>
      </c>
      <c r="B2018" s="2">
        <v>4093995</v>
      </c>
      <c r="C2018" s="3" t="s">
        <v>2919</v>
      </c>
      <c r="D2018" s="4">
        <v>8167.1926739199998</v>
      </c>
      <c r="E2018" s="3" t="s">
        <v>2945</v>
      </c>
      <c r="F2018" s="3" t="s">
        <v>2946</v>
      </c>
      <c r="G2018" s="3" t="s">
        <v>2947</v>
      </c>
      <c r="H2018" s="3" t="s">
        <v>2989</v>
      </c>
      <c r="I2018" s="3" t="s">
        <v>2949</v>
      </c>
      <c r="J2018" s="4">
        <v>91.514177000000004</v>
      </c>
      <c r="K2018" s="4">
        <v>39.750549999999997</v>
      </c>
      <c r="L2018" s="4">
        <v>9.5846280000000004</v>
      </c>
      <c r="M2018" s="4">
        <v>0.68717600000000001</v>
      </c>
      <c r="N2018" s="4">
        <v>70.080941999999993</v>
      </c>
      <c r="O2018" s="4">
        <v>24.958071</v>
      </c>
      <c r="P2018" s="4">
        <v>17.275531000000001</v>
      </c>
      <c r="Q2018" s="4">
        <v>36.550420000000003</v>
      </c>
      <c r="R2018" s="4">
        <v>20.254273999999999</v>
      </c>
      <c r="S2018" s="3" t="s">
        <v>5753</v>
      </c>
      <c r="T2018" s="4">
        <v>95.24</v>
      </c>
      <c r="U2018" s="4">
        <v>8167.1926739199998</v>
      </c>
      <c r="V2018" s="10">
        <v>8047.1596730000001</v>
      </c>
      <c r="W2018" s="4">
        <v>0.12599748005039901</v>
      </c>
      <c r="X2018" s="4">
        <v>97.94</v>
      </c>
      <c r="Y2018" s="4">
        <v>44.07</v>
      </c>
      <c r="Z2018" s="4">
        <v>70.080941999999993</v>
      </c>
      <c r="AA2018" s="10">
        <v>31.569875364600001</v>
      </c>
      <c r="AB2018" s="10">
        <v>33.011788438899998</v>
      </c>
      <c r="AC2018" s="4">
        <v>5.4351289999999999</v>
      </c>
      <c r="AD2018" s="4">
        <v>5.1916388808424001</v>
      </c>
      <c r="AE2018" s="4">
        <v>5.4437016725051004</v>
      </c>
      <c r="AF2018" s="4">
        <v>36.550420000000003</v>
      </c>
      <c r="AG2018" s="4">
        <v>23.6604896568636</v>
      </c>
      <c r="AH2018" s="4">
        <v>24.873794881286599</v>
      </c>
      <c r="AI2018" s="4">
        <v>17.275531000000001</v>
      </c>
      <c r="AJ2018" s="4">
        <v>21.122199999999999</v>
      </c>
    </row>
    <row r="2019" spans="1:36" x14ac:dyDescent="0.3">
      <c r="A2019" s="1" t="s">
        <v>2013</v>
      </c>
      <c r="B2019" s="2">
        <v>4854564</v>
      </c>
      <c r="C2019" s="3" t="s">
        <v>2919</v>
      </c>
      <c r="D2019" s="4">
        <v>3578.0871928199999</v>
      </c>
      <c r="E2019" s="3" t="s">
        <v>2925</v>
      </c>
      <c r="F2019" s="3" t="s">
        <v>2996</v>
      </c>
      <c r="G2019" s="3" t="s">
        <v>2997</v>
      </c>
      <c r="H2019" s="3" t="s">
        <v>2997</v>
      </c>
      <c r="I2019" s="3" t="s">
        <v>2998</v>
      </c>
      <c r="J2019" s="4">
        <v>56.856186999999998</v>
      </c>
      <c r="K2019" s="4">
        <v>91.428571000000005</v>
      </c>
      <c r="L2019" s="4">
        <v>12.200957000000001</v>
      </c>
      <c r="M2019" s="4">
        <v>-2.0876830000000002</v>
      </c>
      <c r="N2019" s="4" t="s">
        <v>2924</v>
      </c>
      <c r="O2019" s="4" t="s">
        <v>2924</v>
      </c>
      <c r="P2019" s="4" t="s">
        <v>2924</v>
      </c>
      <c r="Q2019" s="4" t="s">
        <v>2924</v>
      </c>
      <c r="R2019" s="4">
        <v>13.109489999999999</v>
      </c>
      <c r="S2019" s="3" t="s">
        <v>5754</v>
      </c>
      <c r="T2019" s="4">
        <v>9.3800000000000008</v>
      </c>
      <c r="U2019" s="4">
        <v>3578.0871928199999</v>
      </c>
      <c r="V2019" s="10">
        <v>4910.4871919999996</v>
      </c>
      <c r="W2019" s="4">
        <v>0</v>
      </c>
      <c r="X2019" s="4">
        <v>10.895</v>
      </c>
      <c r="Y2019" s="5">
        <v>2.7</v>
      </c>
      <c r="Z2019" s="4" t="s">
        <v>2924</v>
      </c>
      <c r="AA2019" s="10" t="s">
        <v>2924</v>
      </c>
      <c r="AB2019" s="10" t="s">
        <v>2924</v>
      </c>
      <c r="AC2019" s="4">
        <v>1.8249850000000001</v>
      </c>
      <c r="AD2019" s="4">
        <v>2.0061628404644001</v>
      </c>
      <c r="AE2019" s="4">
        <v>1.9874612267989</v>
      </c>
      <c r="AF2019" s="4" t="s">
        <v>2924</v>
      </c>
      <c r="AG2019" s="4">
        <v>18.548962294192101</v>
      </c>
      <c r="AH2019" s="4">
        <v>18.005007652835701</v>
      </c>
      <c r="AI2019" s="4" t="s">
        <v>2924</v>
      </c>
      <c r="AJ2019" s="4" t="s">
        <v>2924</v>
      </c>
    </row>
    <row r="2020" spans="1:36" x14ac:dyDescent="0.3">
      <c r="A2020" s="1" t="s">
        <v>2014</v>
      </c>
      <c r="B2020" s="2">
        <v>5997071</v>
      </c>
      <c r="C2020" s="3" t="s">
        <v>2919</v>
      </c>
      <c r="D2020" s="4">
        <v>986.39543817000003</v>
      </c>
      <c r="E2020" s="3" t="s">
        <v>2945</v>
      </c>
      <c r="F2020" s="3" t="s">
        <v>2990</v>
      </c>
      <c r="G2020" s="3" t="s">
        <v>2990</v>
      </c>
      <c r="H2020" s="3" t="s">
        <v>3029</v>
      </c>
      <c r="I2020" s="3" t="s">
        <v>3599</v>
      </c>
      <c r="J2020" s="4">
        <v>-1.1745859999999999</v>
      </c>
      <c r="K2020" s="4">
        <v>-6.0406089999999999</v>
      </c>
      <c r="L2020" s="4">
        <v>9.2035400000000003</v>
      </c>
      <c r="M2020" s="4">
        <v>-6.8444890000000003</v>
      </c>
      <c r="N2020" s="4" t="s">
        <v>2924</v>
      </c>
      <c r="O2020" s="4">
        <v>16.796733</v>
      </c>
      <c r="P2020" s="4">
        <v>2.519739</v>
      </c>
      <c r="Q2020" s="4">
        <v>11.200817000000001</v>
      </c>
      <c r="R2020" s="4">
        <v>15.215668000000001</v>
      </c>
      <c r="S2020" s="3" t="s">
        <v>5755</v>
      </c>
      <c r="T2020" s="4">
        <v>18.510000000000002</v>
      </c>
      <c r="U2020" s="4">
        <v>986.39543817000003</v>
      </c>
      <c r="V2020" s="10">
        <v>1330.6234380000001</v>
      </c>
      <c r="W2020" s="4">
        <v>0</v>
      </c>
      <c r="X2020" s="4">
        <v>29.81</v>
      </c>
      <c r="Y2020" s="4">
        <v>14.87</v>
      </c>
      <c r="Z2020" s="4" t="s">
        <v>2924</v>
      </c>
      <c r="AA2020" s="10">
        <v>11.067264573899999</v>
      </c>
      <c r="AB2020" s="10">
        <v>11.067264573899999</v>
      </c>
      <c r="AC2020" s="4">
        <v>1.136512</v>
      </c>
      <c r="AD2020" s="4">
        <v>0.99021090986920002</v>
      </c>
      <c r="AE2020" s="4">
        <v>0.99021090986920002</v>
      </c>
      <c r="AF2020" s="4">
        <v>11.200817000000001</v>
      </c>
      <c r="AG2020" s="4">
        <v>7.2764865130898997</v>
      </c>
      <c r="AH2020" s="4">
        <v>7.2764865130898997</v>
      </c>
      <c r="AI2020" s="4">
        <v>2.519739</v>
      </c>
      <c r="AJ2020" s="4">
        <v>9.1317219999999999</v>
      </c>
    </row>
    <row r="2021" spans="1:36" x14ac:dyDescent="0.3">
      <c r="A2021" s="1" t="s">
        <v>2015</v>
      </c>
      <c r="B2021" s="2">
        <v>4108134</v>
      </c>
      <c r="C2021" s="3" t="s">
        <v>2919</v>
      </c>
      <c r="D2021" s="4">
        <v>2785.9963290599999</v>
      </c>
      <c r="E2021" s="3" t="s">
        <v>2925</v>
      </c>
      <c r="F2021" s="3" t="s">
        <v>2980</v>
      </c>
      <c r="G2021" s="3" t="s">
        <v>2981</v>
      </c>
      <c r="H2021" s="3" t="s">
        <v>2982</v>
      </c>
      <c r="I2021" s="3" t="s">
        <v>2983</v>
      </c>
      <c r="J2021" s="4">
        <v>-25.787165999999999</v>
      </c>
      <c r="K2021" s="4">
        <v>-7.2709159999999997</v>
      </c>
      <c r="L2021" s="4">
        <v>-6.9930070000000004</v>
      </c>
      <c r="M2021" s="4">
        <v>-10.437709999999999</v>
      </c>
      <c r="N2021" s="4" t="s">
        <v>2924</v>
      </c>
      <c r="O2021" s="4" t="s">
        <v>2924</v>
      </c>
      <c r="P2021" s="5">
        <v>0.90904700000000005</v>
      </c>
      <c r="Q2021" s="4">
        <v>11.266515999999999</v>
      </c>
      <c r="R2021" s="4">
        <v>130.91730899999999</v>
      </c>
      <c r="S2021" s="3" t="s">
        <v>5756</v>
      </c>
      <c r="T2021" s="4">
        <v>18.62</v>
      </c>
      <c r="U2021" s="4">
        <v>2785.9963290599999</v>
      </c>
      <c r="V2021" s="10">
        <v>13265.196329</v>
      </c>
      <c r="W2021" s="4">
        <v>0</v>
      </c>
      <c r="X2021" s="4">
        <v>27.204999999999998</v>
      </c>
      <c r="Y2021" s="4">
        <v>13.5</v>
      </c>
      <c r="Z2021" s="4" t="s">
        <v>2924</v>
      </c>
      <c r="AA2021" s="10">
        <v>156.73400673399999</v>
      </c>
      <c r="AB2021" s="10" t="s">
        <v>2924</v>
      </c>
      <c r="AC2021" s="4">
        <v>2.1040839999999998</v>
      </c>
      <c r="AD2021" s="4">
        <v>1.9242279867876999</v>
      </c>
      <c r="AE2021" s="4">
        <v>2.0084656899194999</v>
      </c>
      <c r="AF2021" s="4">
        <v>11.266515999999999</v>
      </c>
      <c r="AG2021" s="4">
        <v>8.0649679205676996</v>
      </c>
      <c r="AH2021" s="4">
        <v>10.1140069435728</v>
      </c>
      <c r="AI2021" s="5">
        <v>0.90904700000000005</v>
      </c>
      <c r="AJ2021" s="4" t="s">
        <v>2924</v>
      </c>
    </row>
    <row r="2022" spans="1:36" x14ac:dyDescent="0.3">
      <c r="A2022" s="1" t="s">
        <v>2016</v>
      </c>
      <c r="B2022" s="2">
        <v>4283699</v>
      </c>
      <c r="C2022" s="3" t="s">
        <v>2935</v>
      </c>
      <c r="D2022" s="4">
        <v>888.89528928000004</v>
      </c>
      <c r="E2022" s="3" t="s">
        <v>2930</v>
      </c>
      <c r="F2022" s="3" t="s">
        <v>2953</v>
      </c>
      <c r="G2022" s="3" t="s">
        <v>2954</v>
      </c>
      <c r="H2022" s="3" t="s">
        <v>2955</v>
      </c>
      <c r="I2022" s="3" t="s">
        <v>3155</v>
      </c>
      <c r="J2022" s="4">
        <v>-10.252101</v>
      </c>
      <c r="K2022" s="4">
        <v>-6.8062829999999996</v>
      </c>
      <c r="L2022" s="4">
        <v>-3.3484159999999998</v>
      </c>
      <c r="M2022" s="4">
        <v>-3.1731639999999999</v>
      </c>
      <c r="N2022" s="4">
        <v>7.6285714285714299</v>
      </c>
      <c r="O2022" s="4" t="s">
        <v>2924</v>
      </c>
      <c r="P2022" s="4" t="s">
        <v>2934</v>
      </c>
      <c r="Q2022" s="4" t="s">
        <v>2934</v>
      </c>
      <c r="R2022" s="4" t="s">
        <v>2934</v>
      </c>
      <c r="S2022" s="3" t="s">
        <v>5757</v>
      </c>
      <c r="T2022" s="5">
        <v>10.68</v>
      </c>
      <c r="U2022" s="4">
        <v>888.89528928000004</v>
      </c>
      <c r="V2022" s="10">
        <v>1953.878289</v>
      </c>
      <c r="W2022" s="4">
        <v>11.516853932584301</v>
      </c>
      <c r="X2022" s="4">
        <v>12.63</v>
      </c>
      <c r="Y2022" s="5">
        <v>10.276999999999999</v>
      </c>
      <c r="Z2022" s="4" t="s">
        <v>2934</v>
      </c>
      <c r="AA2022" s="10">
        <v>8.4950684058999997</v>
      </c>
      <c r="AB2022" s="10">
        <v>8.4950684058999997</v>
      </c>
      <c r="AC2022" s="4" t="s">
        <v>2934</v>
      </c>
      <c r="AD2022" s="4">
        <v>8.1726754170770999</v>
      </c>
      <c r="AE2022" s="4">
        <v>8.1726754170770999</v>
      </c>
      <c r="AF2022" s="4" t="s">
        <v>2934</v>
      </c>
      <c r="AG2022" s="4" t="s">
        <v>2934</v>
      </c>
      <c r="AH2022" s="4" t="s">
        <v>2934</v>
      </c>
      <c r="AI2022" s="4" t="s">
        <v>2934</v>
      </c>
      <c r="AJ2022" s="4" t="s">
        <v>2934</v>
      </c>
    </row>
    <row r="2023" spans="1:36" x14ac:dyDescent="0.3">
      <c r="A2023" s="1" t="s">
        <v>2017</v>
      </c>
      <c r="B2023" s="2">
        <v>4376176</v>
      </c>
      <c r="C2023" s="3" t="s">
        <v>2935</v>
      </c>
      <c r="D2023" s="4">
        <v>5210.8687612800004</v>
      </c>
      <c r="E2023" s="3" t="s">
        <v>2930</v>
      </c>
      <c r="F2023" s="3" t="s">
        <v>2953</v>
      </c>
      <c r="G2023" s="3" t="s">
        <v>2953</v>
      </c>
      <c r="H2023" s="3" t="s">
        <v>3414</v>
      </c>
      <c r="I2023" s="3" t="s">
        <v>3619</v>
      </c>
      <c r="J2023" s="4">
        <v>15.143278</v>
      </c>
      <c r="K2023" s="4">
        <v>-9.0697670000000006</v>
      </c>
      <c r="L2023" s="4">
        <v>-1.0319320000000001</v>
      </c>
      <c r="M2023" s="4">
        <v>-2.671135</v>
      </c>
      <c r="N2023" s="4">
        <v>31.818466000000001</v>
      </c>
      <c r="O2023" s="4" t="s">
        <v>2924</v>
      </c>
      <c r="P2023" s="4">
        <v>1.3935759999999999</v>
      </c>
      <c r="Q2023" s="4" t="s">
        <v>2934</v>
      </c>
      <c r="R2023" s="4" t="s">
        <v>2934</v>
      </c>
      <c r="S2023" s="3" t="s">
        <v>5758</v>
      </c>
      <c r="T2023" s="4">
        <v>101.66</v>
      </c>
      <c r="U2023" s="4">
        <v>5210.8687612800004</v>
      </c>
      <c r="V2023" s="10" t="s">
        <v>2934</v>
      </c>
      <c r="W2023" s="4">
        <v>1.1804052724768801</v>
      </c>
      <c r="X2023" s="4">
        <v>119.13</v>
      </c>
      <c r="Y2023" s="4">
        <v>81.924999999999997</v>
      </c>
      <c r="Z2023" s="4">
        <v>31.818466000000001</v>
      </c>
      <c r="AA2023" s="10">
        <v>7.5886058940999996</v>
      </c>
      <c r="AB2023" s="10">
        <v>8.6993280824999992</v>
      </c>
      <c r="AC2023" s="4" t="s">
        <v>2934</v>
      </c>
      <c r="AD2023" s="4" t="s">
        <v>2934</v>
      </c>
      <c r="AE2023" s="4" t="s">
        <v>2934</v>
      </c>
      <c r="AF2023" s="4" t="s">
        <v>2934</v>
      </c>
      <c r="AG2023" s="4" t="s">
        <v>2934</v>
      </c>
      <c r="AH2023" s="4" t="s">
        <v>2934</v>
      </c>
      <c r="AI2023" s="4">
        <v>1.3935759999999999</v>
      </c>
      <c r="AJ2023" s="4">
        <v>1.4419649999999999</v>
      </c>
    </row>
    <row r="2024" spans="1:36" x14ac:dyDescent="0.3">
      <c r="A2024" s="1" t="s">
        <v>2018</v>
      </c>
      <c r="B2024" s="2">
        <v>4234548</v>
      </c>
      <c r="C2024" s="3" t="s">
        <v>2935</v>
      </c>
      <c r="D2024" s="4">
        <v>1127.4552607999999</v>
      </c>
      <c r="E2024" s="3" t="s">
        <v>2930</v>
      </c>
      <c r="F2024" s="3" t="s">
        <v>2953</v>
      </c>
      <c r="G2024" s="3" t="s">
        <v>3049</v>
      </c>
      <c r="H2024" s="3" t="s">
        <v>3050</v>
      </c>
      <c r="I2024" s="3" t="s">
        <v>2971</v>
      </c>
      <c r="J2024" s="4">
        <v>-17.377466999999999</v>
      </c>
      <c r="K2024" s="4">
        <v>-8.9761570000000006</v>
      </c>
      <c r="L2024" s="4">
        <v>-1.2927759999999999</v>
      </c>
      <c r="M2024" s="4">
        <v>-4.2066420000000004</v>
      </c>
      <c r="N2024" s="5">
        <v>9.5441176470588207</v>
      </c>
      <c r="O2024" s="4" t="s">
        <v>2924</v>
      </c>
      <c r="P2024" s="4">
        <v>0.80801800000000001</v>
      </c>
      <c r="Q2024" s="4" t="s">
        <v>2934</v>
      </c>
      <c r="R2024" s="4" t="s">
        <v>2934</v>
      </c>
      <c r="S2024" s="3" t="s">
        <v>5759</v>
      </c>
      <c r="T2024" s="4">
        <v>12.98</v>
      </c>
      <c r="U2024" s="4">
        <v>1127.4552607999999</v>
      </c>
      <c r="V2024" s="10" t="s">
        <v>2934</v>
      </c>
      <c r="W2024" s="4">
        <v>12.326656394453</v>
      </c>
      <c r="X2024" s="4">
        <v>15.89</v>
      </c>
      <c r="Y2024" s="4">
        <v>12.8</v>
      </c>
      <c r="Z2024" s="4">
        <v>9.1926349999999992</v>
      </c>
      <c r="AA2024" s="10">
        <v>8.5377885943000003</v>
      </c>
      <c r="AB2024" s="10">
        <v>10.572959940000001</v>
      </c>
      <c r="AC2024" s="4" t="s">
        <v>2934</v>
      </c>
      <c r="AD2024" s="4" t="s">
        <v>2934</v>
      </c>
      <c r="AE2024" s="4" t="s">
        <v>2934</v>
      </c>
      <c r="AF2024" s="4" t="s">
        <v>2934</v>
      </c>
      <c r="AG2024" s="4" t="s">
        <v>2934</v>
      </c>
      <c r="AH2024" s="4" t="s">
        <v>2934</v>
      </c>
      <c r="AI2024" s="4">
        <v>0.80801800000000001</v>
      </c>
      <c r="AJ2024" s="4">
        <v>0.80801800000000001</v>
      </c>
    </row>
    <row r="2025" spans="1:36" x14ac:dyDescent="0.3">
      <c r="A2025" s="1" t="s">
        <v>2019</v>
      </c>
      <c r="B2025" s="2">
        <v>4492850</v>
      </c>
      <c r="C2025" s="3" t="s">
        <v>2935</v>
      </c>
      <c r="D2025" s="4">
        <v>10508.130558180001</v>
      </c>
      <c r="E2025" s="3" t="s">
        <v>2925</v>
      </c>
      <c r="F2025" s="3" t="s">
        <v>2926</v>
      </c>
      <c r="G2025" s="3" t="s">
        <v>2927</v>
      </c>
      <c r="H2025" s="3" t="s">
        <v>3024</v>
      </c>
      <c r="I2025" s="3" t="s">
        <v>3207</v>
      </c>
      <c r="J2025" s="4">
        <v>-3.246035</v>
      </c>
      <c r="K2025" s="4">
        <v>-0.70035999999999998</v>
      </c>
      <c r="L2025" s="4">
        <v>9.5402000000000001E-2</v>
      </c>
      <c r="M2025" s="4">
        <v>-3.6016170000000001</v>
      </c>
      <c r="N2025" s="4">
        <v>12.073648</v>
      </c>
      <c r="O2025" s="4">
        <v>16.276761</v>
      </c>
      <c r="P2025" s="4">
        <v>2.019479</v>
      </c>
      <c r="Q2025" s="4">
        <v>9.3246400000000005</v>
      </c>
      <c r="R2025" s="4" t="s">
        <v>2924</v>
      </c>
      <c r="S2025" s="3" t="s">
        <v>5760</v>
      </c>
      <c r="T2025" s="5">
        <v>157.38</v>
      </c>
      <c r="U2025" s="4">
        <v>10508.130558180001</v>
      </c>
      <c r="V2025" s="10">
        <v>19024.130558000001</v>
      </c>
      <c r="W2025" s="4">
        <v>3.0245266234591401</v>
      </c>
      <c r="X2025" s="4">
        <v>179.7199</v>
      </c>
      <c r="Y2025" s="4">
        <v>142.32</v>
      </c>
      <c r="Z2025" s="4">
        <v>12.073648</v>
      </c>
      <c r="AA2025" s="10">
        <v>11.583045683</v>
      </c>
      <c r="AB2025" s="10">
        <v>11.6474331316</v>
      </c>
      <c r="AC2025" s="4">
        <v>0.63398100000000002</v>
      </c>
      <c r="AD2025" s="4">
        <v>0.62037461649799996</v>
      </c>
      <c r="AE2025" s="4">
        <v>0.62526828979930005</v>
      </c>
      <c r="AF2025" s="4">
        <v>9.3246400000000005</v>
      </c>
      <c r="AG2025" s="4">
        <v>13.0048518059318</v>
      </c>
      <c r="AH2025" s="4">
        <v>13.3770242044918</v>
      </c>
      <c r="AI2025" s="4">
        <v>2.019479</v>
      </c>
      <c r="AJ2025" s="4">
        <v>5.8886479999999999</v>
      </c>
    </row>
    <row r="2026" spans="1:36" x14ac:dyDescent="0.3">
      <c r="A2026" s="1" t="s">
        <v>2020</v>
      </c>
      <c r="B2026" s="2">
        <v>4765589</v>
      </c>
      <c r="C2026" s="3" t="s">
        <v>2935</v>
      </c>
      <c r="D2026" s="4">
        <v>16845.316558099999</v>
      </c>
      <c r="E2026" s="3" t="s">
        <v>2936</v>
      </c>
      <c r="F2026" s="3" t="s">
        <v>2937</v>
      </c>
      <c r="G2026" s="3" t="s">
        <v>3044</v>
      </c>
      <c r="H2026" s="3" t="s">
        <v>3066</v>
      </c>
      <c r="I2026" s="3" t="s">
        <v>3450</v>
      </c>
      <c r="J2026" s="4">
        <v>41.813882</v>
      </c>
      <c r="K2026" s="4">
        <v>7.5421940000000003</v>
      </c>
      <c r="L2026" s="4">
        <v>-2.131132</v>
      </c>
      <c r="M2026" s="4">
        <v>-4.8618889999999997</v>
      </c>
      <c r="N2026" s="4">
        <v>25.500250000000001</v>
      </c>
      <c r="O2026" s="4">
        <v>23.265632</v>
      </c>
      <c r="P2026" s="4">
        <v>4.8146399999999998</v>
      </c>
      <c r="Q2026" s="4">
        <v>17.839334000000001</v>
      </c>
      <c r="R2026" s="4">
        <v>28.949908000000001</v>
      </c>
      <c r="S2026" s="3" t="s">
        <v>5761</v>
      </c>
      <c r="T2026" s="4">
        <v>101.95</v>
      </c>
      <c r="U2026" s="4">
        <v>16845.316558099999</v>
      </c>
      <c r="V2026" s="10">
        <v>18368.716558</v>
      </c>
      <c r="W2026" s="4">
        <v>0.92202059833251604</v>
      </c>
      <c r="X2026" s="4">
        <v>110.71</v>
      </c>
      <c r="Y2026" s="4">
        <v>68.08</v>
      </c>
      <c r="Z2026" s="4">
        <v>25.506630000000001</v>
      </c>
      <c r="AA2026" s="10">
        <v>21.6638334041</v>
      </c>
      <c r="AB2026" s="10">
        <v>23.837247364900001</v>
      </c>
      <c r="AC2026" s="4">
        <v>4.4861930000000001</v>
      </c>
      <c r="AD2026" s="4">
        <v>4.3769575703305001</v>
      </c>
      <c r="AE2026" s="4">
        <v>4.4995423920007003</v>
      </c>
      <c r="AF2026" s="4">
        <v>17.839334000000001</v>
      </c>
      <c r="AG2026" s="4">
        <v>16.968948034623899</v>
      </c>
      <c r="AH2026" s="4">
        <v>18.149530127509099</v>
      </c>
      <c r="AI2026" s="4">
        <v>4.8146399999999998</v>
      </c>
      <c r="AJ2026" s="4" t="s">
        <v>2924</v>
      </c>
    </row>
    <row r="2027" spans="1:36" x14ac:dyDescent="0.3">
      <c r="A2027" s="1" t="s">
        <v>2021</v>
      </c>
      <c r="B2027" s="2">
        <v>4811863</v>
      </c>
      <c r="C2027" s="3" t="s">
        <v>2935</v>
      </c>
      <c r="D2027" s="4">
        <v>9308.4909254600007</v>
      </c>
      <c r="E2027" s="3" t="s">
        <v>2920</v>
      </c>
      <c r="F2027" s="3" t="s">
        <v>2960</v>
      </c>
      <c r="G2027" s="3" t="s">
        <v>2961</v>
      </c>
      <c r="H2027" s="3" t="s">
        <v>2962</v>
      </c>
      <c r="I2027" s="3" t="s">
        <v>2963</v>
      </c>
      <c r="J2027" s="4">
        <v>-6.2031090000000004</v>
      </c>
      <c r="K2027" s="4">
        <v>24.379487000000001</v>
      </c>
      <c r="L2027" s="4">
        <v>1.3963209999999999</v>
      </c>
      <c r="M2027" s="4">
        <v>-1.2258199999999999</v>
      </c>
      <c r="N2027" s="4">
        <v>274.05649699999998</v>
      </c>
      <c r="O2027" s="4">
        <v>69.936563000000007</v>
      </c>
      <c r="P2027" s="4">
        <v>8.4259160000000008</v>
      </c>
      <c r="Q2027" s="4">
        <v>66.540262999999996</v>
      </c>
      <c r="R2027" s="4">
        <v>73.239165999999997</v>
      </c>
      <c r="S2027" s="3" t="s">
        <v>5762</v>
      </c>
      <c r="T2027" s="4">
        <v>242.54</v>
      </c>
      <c r="U2027" s="4">
        <v>9308.4909254600007</v>
      </c>
      <c r="V2027" s="10">
        <v>9244.1559249999991</v>
      </c>
      <c r="W2027" s="4">
        <v>0</v>
      </c>
      <c r="X2027" s="4">
        <v>277.33999999999997</v>
      </c>
      <c r="Y2027" s="4">
        <v>148</v>
      </c>
      <c r="Z2027" s="4">
        <v>274.05649699999998</v>
      </c>
      <c r="AA2027" s="10">
        <v>67.561770522800003</v>
      </c>
      <c r="AB2027" s="10">
        <v>87.062337121499993</v>
      </c>
      <c r="AC2027" s="4">
        <v>7.9432429999999998</v>
      </c>
      <c r="AD2027" s="4">
        <v>7.0548707856271999</v>
      </c>
      <c r="AE2027" s="4">
        <v>7.7655138682480001</v>
      </c>
      <c r="AF2027" s="4">
        <v>66.540262999999996</v>
      </c>
      <c r="AG2027" s="4">
        <v>46.741030666837197</v>
      </c>
      <c r="AH2027" s="4">
        <v>59.651788397432398</v>
      </c>
      <c r="AI2027" s="4">
        <v>8.4259160000000008</v>
      </c>
      <c r="AJ2027" s="4">
        <v>9.9942309999999992</v>
      </c>
    </row>
    <row r="2028" spans="1:36" x14ac:dyDescent="0.3">
      <c r="A2028" s="1" t="s">
        <v>2022</v>
      </c>
      <c r="B2028" s="2">
        <v>100532</v>
      </c>
      <c r="C2028" s="3" t="s">
        <v>2919</v>
      </c>
      <c r="D2028" s="4">
        <v>1122.41412816</v>
      </c>
      <c r="E2028" s="3" t="s">
        <v>2930</v>
      </c>
      <c r="F2028" s="3" t="s">
        <v>2931</v>
      </c>
      <c r="G2028" s="3" t="s">
        <v>2931</v>
      </c>
      <c r="H2028" s="3" t="s">
        <v>2932</v>
      </c>
      <c r="I2028" s="3" t="s">
        <v>2933</v>
      </c>
      <c r="J2028" s="4">
        <v>-5.7585499999999996</v>
      </c>
      <c r="K2028" s="4">
        <v>5.497382</v>
      </c>
      <c r="L2028" s="4">
        <v>-7.3296919999999997</v>
      </c>
      <c r="M2028" s="4">
        <v>-6.8746390000000002</v>
      </c>
      <c r="N2028" s="4">
        <v>9.1851851851851904</v>
      </c>
      <c r="O2028" s="4">
        <v>9.0181819999999995</v>
      </c>
      <c r="P2028" s="4">
        <v>0.99518499999999999</v>
      </c>
      <c r="Q2028" s="4" t="s">
        <v>2934</v>
      </c>
      <c r="R2028" s="4" t="s">
        <v>2934</v>
      </c>
      <c r="S2028" s="3" t="s">
        <v>5763</v>
      </c>
      <c r="T2028" s="4">
        <v>32.24</v>
      </c>
      <c r="U2028" s="4">
        <v>1122.41412816</v>
      </c>
      <c r="V2028" s="10" t="s">
        <v>2934</v>
      </c>
      <c r="W2028" s="4">
        <v>4.9627791563275396</v>
      </c>
      <c r="X2028" s="4">
        <v>37.072000000000003</v>
      </c>
      <c r="Y2028" s="4">
        <v>26.74</v>
      </c>
      <c r="Z2028" s="4">
        <v>9.1851850000000006</v>
      </c>
      <c r="AA2028" s="10">
        <v>10.635350003199999</v>
      </c>
      <c r="AB2028" s="10">
        <v>9.7654652679999998</v>
      </c>
      <c r="AC2028" s="4" t="s">
        <v>2934</v>
      </c>
      <c r="AD2028" s="4" t="s">
        <v>2934</v>
      </c>
      <c r="AE2028" s="4" t="s">
        <v>2934</v>
      </c>
      <c r="AF2028" s="4" t="s">
        <v>2934</v>
      </c>
      <c r="AG2028" s="4" t="s">
        <v>2934</v>
      </c>
      <c r="AH2028" s="4" t="s">
        <v>2934</v>
      </c>
      <c r="AI2028" s="4">
        <v>0.99518499999999999</v>
      </c>
      <c r="AJ2028" s="4">
        <v>1.55</v>
      </c>
    </row>
    <row r="2029" spans="1:36" x14ac:dyDescent="0.3">
      <c r="A2029" s="1" t="s">
        <v>2023</v>
      </c>
      <c r="B2029" s="2">
        <v>1020405</v>
      </c>
      <c r="C2029" s="3" t="s">
        <v>2919</v>
      </c>
      <c r="D2029" s="4">
        <v>521.42073399000003</v>
      </c>
      <c r="E2029" s="3" t="s">
        <v>2930</v>
      </c>
      <c r="F2029" s="3" t="s">
        <v>2931</v>
      </c>
      <c r="G2029" s="3" t="s">
        <v>2931</v>
      </c>
      <c r="H2029" s="3" t="s">
        <v>2932</v>
      </c>
      <c r="I2029" s="3" t="s">
        <v>2933</v>
      </c>
      <c r="J2029" s="4">
        <v>7.0373409999999996</v>
      </c>
      <c r="K2029" s="4">
        <v>9.0510029999999997</v>
      </c>
      <c r="L2029" s="4">
        <v>-0.98690500000000003</v>
      </c>
      <c r="M2029" s="5">
        <v>-6.7060089999999999</v>
      </c>
      <c r="N2029" s="4">
        <v>50.650485436893199</v>
      </c>
      <c r="O2029" s="4">
        <v>11.816535</v>
      </c>
      <c r="P2029" s="4">
        <v>1.097599</v>
      </c>
      <c r="Q2029" s="4" t="s">
        <v>2934</v>
      </c>
      <c r="R2029" s="4" t="s">
        <v>2934</v>
      </c>
      <c r="S2029" s="3" t="s">
        <v>5764</v>
      </c>
      <c r="T2029" s="4">
        <v>52.17</v>
      </c>
      <c r="U2029" s="4">
        <v>521.42073399000003</v>
      </c>
      <c r="V2029" s="10" t="s">
        <v>2934</v>
      </c>
      <c r="W2029" s="4">
        <v>4.7345217557983501</v>
      </c>
      <c r="X2029" s="4">
        <v>59.7</v>
      </c>
      <c r="Y2029" s="4">
        <v>36.260100000000001</v>
      </c>
      <c r="Z2029" s="4">
        <v>67.316129000000004</v>
      </c>
      <c r="AA2029" s="10">
        <v>8.8800000000000008</v>
      </c>
      <c r="AB2029" s="10">
        <v>12.1466821885</v>
      </c>
      <c r="AC2029" s="4" t="s">
        <v>2934</v>
      </c>
      <c r="AD2029" s="4" t="s">
        <v>2934</v>
      </c>
      <c r="AE2029" s="4" t="s">
        <v>2934</v>
      </c>
      <c r="AF2029" s="4" t="s">
        <v>2934</v>
      </c>
      <c r="AG2029" s="4" t="s">
        <v>2934</v>
      </c>
      <c r="AH2029" s="4" t="s">
        <v>2934</v>
      </c>
      <c r="AI2029" s="4">
        <v>1.097599</v>
      </c>
      <c r="AJ2029" s="4">
        <v>1.439649</v>
      </c>
    </row>
    <row r="2030" spans="1:36" x14ac:dyDescent="0.3">
      <c r="A2030" s="1" t="s">
        <v>2024</v>
      </c>
      <c r="B2030" s="2">
        <v>4004166</v>
      </c>
      <c r="C2030" s="3" t="s">
        <v>2919</v>
      </c>
      <c r="D2030" s="4">
        <v>212061.72340023</v>
      </c>
      <c r="E2030" s="3" t="s">
        <v>3006</v>
      </c>
      <c r="F2030" s="3" t="s">
        <v>3007</v>
      </c>
      <c r="G2030" s="3" t="s">
        <v>3283</v>
      </c>
      <c r="H2030" s="3" t="s">
        <v>3321</v>
      </c>
      <c r="I2030" s="3" t="s">
        <v>3349</v>
      </c>
      <c r="J2030" s="4">
        <v>-8.8800100000000004</v>
      </c>
      <c r="K2030" s="4">
        <v>-10.743078000000001</v>
      </c>
      <c r="L2030" s="4">
        <v>-3.7482679999999999</v>
      </c>
      <c r="M2030" s="4">
        <v>-3.2791039999999998</v>
      </c>
      <c r="N2030" s="4">
        <v>22.545373999999999</v>
      </c>
      <c r="O2030" s="4">
        <v>33.848027999999999</v>
      </c>
      <c r="P2030" s="4">
        <v>10.784160999999999</v>
      </c>
      <c r="Q2030" s="4">
        <v>13.570978</v>
      </c>
      <c r="R2030" s="4">
        <v>37.544285000000002</v>
      </c>
      <c r="S2030" s="3" t="s">
        <v>5765</v>
      </c>
      <c r="T2030" s="4">
        <v>152.79</v>
      </c>
      <c r="U2030" s="4">
        <v>212061.72340023</v>
      </c>
      <c r="V2030" s="10">
        <v>249176.72339999999</v>
      </c>
      <c r="W2030" s="4">
        <v>3.5473525754303301</v>
      </c>
      <c r="X2030" s="4">
        <v>183.41</v>
      </c>
      <c r="Y2030" s="4">
        <v>150.51</v>
      </c>
      <c r="Z2030" s="4">
        <v>22.545373999999999</v>
      </c>
      <c r="AA2030" s="10">
        <v>18.028318584000001</v>
      </c>
      <c r="AB2030" s="10">
        <v>18.744617317300001</v>
      </c>
      <c r="AC2030" s="4">
        <v>2.7107999999999999</v>
      </c>
      <c r="AD2030" s="4">
        <v>2.6576826064743999</v>
      </c>
      <c r="AE2030" s="4">
        <v>2.7018477161343002</v>
      </c>
      <c r="AF2030" s="4">
        <v>13.570978</v>
      </c>
      <c r="AG2030" s="4">
        <v>13.344584000607</v>
      </c>
      <c r="AH2030" s="4">
        <v>14.087635315790701</v>
      </c>
      <c r="AI2030" s="4">
        <v>10.784160999999999</v>
      </c>
      <c r="AJ2030" s="4" t="s">
        <v>2924</v>
      </c>
    </row>
    <row r="2031" spans="1:36" x14ac:dyDescent="0.3">
      <c r="A2031" s="1" t="s">
        <v>2025</v>
      </c>
      <c r="B2031" s="2">
        <v>4081441</v>
      </c>
      <c r="C2031" s="3" t="s">
        <v>2919</v>
      </c>
      <c r="D2031" s="4">
        <v>1716.51124484</v>
      </c>
      <c r="E2031" s="3" t="s">
        <v>2925</v>
      </c>
      <c r="F2031" s="3" t="s">
        <v>2980</v>
      </c>
      <c r="G2031" s="3" t="s">
        <v>3016</v>
      </c>
      <c r="H2031" s="3" t="s">
        <v>3019</v>
      </c>
      <c r="I2031" s="3" t="s">
        <v>3558</v>
      </c>
      <c r="J2031" s="4">
        <v>47.737557000000002</v>
      </c>
      <c r="K2031" s="4">
        <v>17.498875000000002</v>
      </c>
      <c r="L2031" s="4">
        <v>-1.1729099999999999</v>
      </c>
      <c r="M2031" s="4">
        <v>-4.4972580000000004</v>
      </c>
      <c r="N2031" s="4">
        <v>13.152063999999999</v>
      </c>
      <c r="O2031" s="4">
        <v>11.234408999999999</v>
      </c>
      <c r="P2031" s="4">
        <v>1.835043</v>
      </c>
      <c r="Q2031" s="4">
        <v>5.6013539999999997</v>
      </c>
      <c r="R2031" s="4">
        <v>7.1223739999999998</v>
      </c>
      <c r="S2031" s="3" t="s">
        <v>5766</v>
      </c>
      <c r="T2031" s="4">
        <v>26.12</v>
      </c>
      <c r="U2031" s="4">
        <v>1716.51124484</v>
      </c>
      <c r="V2031" s="10">
        <v>1016.976244</v>
      </c>
      <c r="W2031" s="4">
        <v>1.9908116385911201</v>
      </c>
      <c r="X2031" s="4">
        <v>29.465</v>
      </c>
      <c r="Y2031" s="4">
        <v>16.12</v>
      </c>
      <c r="Z2031" s="4">
        <v>13.152063999999999</v>
      </c>
      <c r="AA2031" s="10">
        <v>11.1743315508</v>
      </c>
      <c r="AB2031" s="10">
        <v>11.506607929499999</v>
      </c>
      <c r="AC2031" s="4">
        <v>1.557985</v>
      </c>
      <c r="AD2031" s="4">
        <v>1.5037903114308999</v>
      </c>
      <c r="AE2031" s="4">
        <v>1.5293933775869999</v>
      </c>
      <c r="AF2031" s="4">
        <v>5.6013539999999997</v>
      </c>
      <c r="AG2031" s="4">
        <v>5.212875560064</v>
      </c>
      <c r="AH2031" s="4">
        <v>5.3889528866280001</v>
      </c>
      <c r="AI2031" s="4">
        <v>1.835043</v>
      </c>
      <c r="AJ2031" s="4">
        <v>2.5953900000000001</v>
      </c>
    </row>
    <row r="2032" spans="1:36" x14ac:dyDescent="0.3">
      <c r="A2032" s="1" t="s">
        <v>2026</v>
      </c>
      <c r="B2032" s="2">
        <v>4147480</v>
      </c>
      <c r="C2032" s="3" t="s">
        <v>2919</v>
      </c>
      <c r="D2032" s="4">
        <v>1394.6857109099999</v>
      </c>
      <c r="E2032" s="3" t="s">
        <v>2930</v>
      </c>
      <c r="F2032" s="3" t="s">
        <v>2953</v>
      </c>
      <c r="G2032" s="3" t="s">
        <v>2954</v>
      </c>
      <c r="H2032" s="3" t="s">
        <v>3244</v>
      </c>
      <c r="I2032" s="3" t="s">
        <v>3343</v>
      </c>
      <c r="J2032" s="4">
        <v>94.021293999999997</v>
      </c>
      <c r="K2032" s="4">
        <v>20.744139000000001</v>
      </c>
      <c r="L2032" s="4">
        <v>-5.2020809999999997</v>
      </c>
      <c r="M2032" s="4">
        <v>-3.581604</v>
      </c>
      <c r="N2032" s="4" t="s">
        <v>2924</v>
      </c>
      <c r="O2032" s="4">
        <v>6.4809664833082197</v>
      </c>
      <c r="P2032" s="4" t="s">
        <v>2924</v>
      </c>
      <c r="Q2032" s="4" t="s">
        <v>2934</v>
      </c>
      <c r="R2032" s="4" t="s">
        <v>2934</v>
      </c>
      <c r="S2032" s="3" t="s">
        <v>5767</v>
      </c>
      <c r="T2032" s="4">
        <v>23.69</v>
      </c>
      <c r="U2032" s="4">
        <v>1394.6857109099999</v>
      </c>
      <c r="V2032" s="10" t="s">
        <v>2934</v>
      </c>
      <c r="W2032" s="4">
        <v>1.18193330519206</v>
      </c>
      <c r="X2032" s="4">
        <v>26.62</v>
      </c>
      <c r="Y2032" s="4">
        <v>10.73</v>
      </c>
      <c r="Z2032" s="4" t="s">
        <v>2924</v>
      </c>
      <c r="AA2032" s="10">
        <v>21.585421412300001</v>
      </c>
      <c r="AB2032" s="10">
        <v>25.680216802099999</v>
      </c>
      <c r="AC2032" s="4" t="s">
        <v>2934</v>
      </c>
      <c r="AD2032" s="4" t="s">
        <v>2934</v>
      </c>
      <c r="AE2032" s="4" t="s">
        <v>2934</v>
      </c>
      <c r="AF2032" s="4" t="s">
        <v>2934</v>
      </c>
      <c r="AG2032" s="4" t="s">
        <v>2934</v>
      </c>
      <c r="AH2032" s="4" t="s">
        <v>2934</v>
      </c>
      <c r="AI2032" s="4" t="s">
        <v>2924</v>
      </c>
      <c r="AJ2032" s="4" t="s">
        <v>2924</v>
      </c>
    </row>
    <row r="2033" spans="1:36" x14ac:dyDescent="0.3">
      <c r="A2033" s="1" t="s">
        <v>2027</v>
      </c>
      <c r="B2033" s="2">
        <v>4930148</v>
      </c>
      <c r="C2033" s="3" t="s">
        <v>2935</v>
      </c>
      <c r="D2033" s="4">
        <v>13148.39053242</v>
      </c>
      <c r="E2033" s="3" t="s">
        <v>3006</v>
      </c>
      <c r="F2033" s="3" t="s">
        <v>3070</v>
      </c>
      <c r="G2033" s="3" t="s">
        <v>3070</v>
      </c>
      <c r="H2033" s="3" t="s">
        <v>3620</v>
      </c>
      <c r="I2033" s="3" t="s">
        <v>3621</v>
      </c>
      <c r="J2033" s="4">
        <v>22.003758999999999</v>
      </c>
      <c r="K2033" s="4">
        <v>9.5831710000000001</v>
      </c>
      <c r="L2033" s="4">
        <v>0.45232699999999998</v>
      </c>
      <c r="M2033" s="4">
        <v>-4.805415</v>
      </c>
      <c r="N2033" s="4">
        <v>31.140221</v>
      </c>
      <c r="O2033" s="4">
        <v>18.862316</v>
      </c>
      <c r="P2033" s="4">
        <v>3.0982449999999999</v>
      </c>
      <c r="Q2033" s="4">
        <v>11.604111</v>
      </c>
      <c r="R2033" s="4">
        <v>26.342171</v>
      </c>
      <c r="S2033" s="3" t="s">
        <v>5768</v>
      </c>
      <c r="T2033" s="4">
        <v>84.39</v>
      </c>
      <c r="U2033" s="4">
        <v>13148.39053242</v>
      </c>
      <c r="V2033" s="10">
        <v>18885.690532000001</v>
      </c>
      <c r="W2033" s="4">
        <v>0</v>
      </c>
      <c r="X2033" s="4">
        <v>92.44</v>
      </c>
      <c r="Y2033" s="4">
        <v>61.6</v>
      </c>
      <c r="Z2033" s="4">
        <v>31.140221</v>
      </c>
      <c r="AA2033" s="10">
        <v>16.8271819106</v>
      </c>
      <c r="AB2033" s="10">
        <v>17.476970741199999</v>
      </c>
      <c r="AC2033" s="4">
        <v>0.34239199999999997</v>
      </c>
      <c r="AD2033" s="4">
        <v>0.29410196763899998</v>
      </c>
      <c r="AE2033" s="4">
        <v>0.3001674368742</v>
      </c>
      <c r="AF2033" s="4">
        <v>11.604111</v>
      </c>
      <c r="AG2033" s="4">
        <v>10.364730521646001</v>
      </c>
      <c r="AH2033" s="4">
        <v>10.7400983564821</v>
      </c>
      <c r="AI2033" s="4">
        <v>3.0982449999999999</v>
      </c>
      <c r="AJ2033" s="4">
        <v>49.063952999999998</v>
      </c>
    </row>
    <row r="2034" spans="1:36" x14ac:dyDescent="0.3">
      <c r="A2034" s="1" t="s">
        <v>2028</v>
      </c>
      <c r="B2034" s="2">
        <v>29469235</v>
      </c>
      <c r="C2034" s="3" t="s">
        <v>2935</v>
      </c>
      <c r="D2034" s="4">
        <v>1890.7276779599999</v>
      </c>
      <c r="E2034" s="3" t="s">
        <v>3031</v>
      </c>
      <c r="F2034" s="3" t="s">
        <v>3031</v>
      </c>
      <c r="G2034" s="3" t="s">
        <v>3032</v>
      </c>
      <c r="H2034" s="3" t="s">
        <v>3068</v>
      </c>
      <c r="I2034" s="3" t="s">
        <v>3622</v>
      </c>
      <c r="J2034" s="4">
        <v>181.69934599999999</v>
      </c>
      <c r="K2034" s="4">
        <v>3.44</v>
      </c>
      <c r="L2034" s="4">
        <v>-3.6512669999999998</v>
      </c>
      <c r="M2034" s="4">
        <v>0.85803399999999996</v>
      </c>
      <c r="N2034" s="4" t="s">
        <v>2924</v>
      </c>
      <c r="O2034" s="4">
        <v>9.8252279999999992</v>
      </c>
      <c r="P2034" s="4">
        <v>1.877723</v>
      </c>
      <c r="Q2034" s="4" t="s">
        <v>2924</v>
      </c>
      <c r="R2034" s="4">
        <v>5.6856070000000001</v>
      </c>
      <c r="S2034" s="3" t="s">
        <v>5769</v>
      </c>
      <c r="T2034" s="4">
        <v>12.93</v>
      </c>
      <c r="U2034" s="4">
        <v>1890.7276779599999</v>
      </c>
      <c r="V2034" s="10">
        <v>2469.547677</v>
      </c>
      <c r="W2034" s="4">
        <v>0</v>
      </c>
      <c r="X2034" s="4">
        <v>14.44</v>
      </c>
      <c r="Y2034" s="4">
        <v>3.88</v>
      </c>
      <c r="Z2034" s="4" t="s">
        <v>2924</v>
      </c>
      <c r="AA2034" s="10">
        <v>21.867072552</v>
      </c>
      <c r="AB2034" s="10">
        <v>19.044953750000001</v>
      </c>
      <c r="AC2034" s="4">
        <v>4.6229589999999998</v>
      </c>
      <c r="AD2034" s="4">
        <v>5.1637235237513996</v>
      </c>
      <c r="AE2034" s="4">
        <v>4.5485877262335004</v>
      </c>
      <c r="AF2034" s="4" t="s">
        <v>2924</v>
      </c>
      <c r="AG2034" s="4">
        <v>12.4818306921255</v>
      </c>
      <c r="AH2034" s="4">
        <v>9.3052525374927999</v>
      </c>
      <c r="AI2034" s="4">
        <v>1.877723</v>
      </c>
      <c r="AJ2034" s="4" t="s">
        <v>2924</v>
      </c>
    </row>
    <row r="2035" spans="1:36" x14ac:dyDescent="0.3">
      <c r="A2035" s="1" t="s">
        <v>2029</v>
      </c>
      <c r="B2035" s="2">
        <v>4980322</v>
      </c>
      <c r="C2035" s="3" t="s">
        <v>2935</v>
      </c>
      <c r="D2035" s="4">
        <v>520.62025131999997</v>
      </c>
      <c r="E2035" s="3" t="s">
        <v>3093</v>
      </c>
      <c r="F2035" s="3" t="s">
        <v>3093</v>
      </c>
      <c r="G2035" s="3" t="s">
        <v>3094</v>
      </c>
      <c r="H2035" s="3" t="s">
        <v>3147</v>
      </c>
      <c r="I2035" s="3" t="s">
        <v>3148</v>
      </c>
      <c r="J2035" s="4">
        <v>-24.065262000000001</v>
      </c>
      <c r="K2035" s="4">
        <v>0.35938900000000001</v>
      </c>
      <c r="L2035" s="4">
        <v>-15.057034</v>
      </c>
      <c r="M2035" s="4">
        <v>-10.209002999999999</v>
      </c>
      <c r="N2035" s="4">
        <v>14.357326</v>
      </c>
      <c r="O2035" s="4" t="s">
        <v>2934</v>
      </c>
      <c r="P2035" s="4" t="s">
        <v>2924</v>
      </c>
      <c r="Q2035" s="4" t="s">
        <v>2934</v>
      </c>
      <c r="R2035" s="4" t="s">
        <v>2934</v>
      </c>
      <c r="S2035" s="3" t="s">
        <v>5770</v>
      </c>
      <c r="T2035" s="4">
        <v>11.17</v>
      </c>
      <c r="U2035" s="4">
        <v>520.62025131999997</v>
      </c>
      <c r="V2035" s="10">
        <v>516.88885100000005</v>
      </c>
      <c r="W2035" s="4">
        <v>2.33478961504029</v>
      </c>
      <c r="X2035" s="4">
        <v>15.79</v>
      </c>
      <c r="Y2035" s="5">
        <v>10.14</v>
      </c>
      <c r="Z2035" s="4">
        <v>14.357326</v>
      </c>
      <c r="AA2035" s="10">
        <v>18.343815513626833</v>
      </c>
      <c r="AB2035" s="10">
        <v>22.819148936170212</v>
      </c>
      <c r="AC2035" s="4">
        <v>13.697760000000001</v>
      </c>
      <c r="AD2035" s="4">
        <v>17.346474604278999</v>
      </c>
      <c r="AE2035" s="4">
        <v>22.047174597910796</v>
      </c>
      <c r="AF2035" s="4" t="s">
        <v>2934</v>
      </c>
      <c r="AG2035" s="4" t="s">
        <v>2934</v>
      </c>
      <c r="AH2035" s="4" t="s">
        <v>2934</v>
      </c>
      <c r="AI2035" s="4" t="s">
        <v>2924</v>
      </c>
      <c r="AJ2035" s="4" t="s">
        <v>2924</v>
      </c>
    </row>
    <row r="2036" spans="1:36" x14ac:dyDescent="0.3">
      <c r="A2036" s="1" t="s">
        <v>2030</v>
      </c>
      <c r="B2036" s="2">
        <v>4770121</v>
      </c>
      <c r="C2036" s="3" t="s">
        <v>2935</v>
      </c>
      <c r="D2036" s="4">
        <v>9560.1839880000007</v>
      </c>
      <c r="E2036" s="3" t="s">
        <v>3093</v>
      </c>
      <c r="F2036" s="3" t="s">
        <v>3093</v>
      </c>
      <c r="G2036" s="3" t="s">
        <v>3094</v>
      </c>
      <c r="H2036" s="3" t="s">
        <v>3147</v>
      </c>
      <c r="I2036" s="3" t="s">
        <v>3148</v>
      </c>
      <c r="J2036" s="4">
        <v>0.59171600000000002</v>
      </c>
      <c r="K2036" s="4">
        <v>-2.1582729999999999</v>
      </c>
      <c r="L2036" s="4">
        <v>-12.031048</v>
      </c>
      <c r="M2036" s="4">
        <v>-7.356948</v>
      </c>
      <c r="N2036" s="4">
        <v>8.2374320000000001</v>
      </c>
      <c r="O2036" s="4">
        <v>34.605598000000001</v>
      </c>
      <c r="P2036" s="4">
        <v>1.0624169999999999</v>
      </c>
      <c r="Q2036" s="4">
        <v>3.6451920000000002</v>
      </c>
      <c r="R2036" s="4">
        <v>102.32507200000001</v>
      </c>
      <c r="S2036" s="3" t="s">
        <v>5771</v>
      </c>
      <c r="T2036" s="4">
        <v>13.6</v>
      </c>
      <c r="U2036" s="4">
        <v>9560.1839880000007</v>
      </c>
      <c r="V2036" s="10">
        <v>14967.714988</v>
      </c>
      <c r="W2036" s="4">
        <v>4.4117647058823497</v>
      </c>
      <c r="X2036" s="4">
        <v>18.28</v>
      </c>
      <c r="Y2036" s="4">
        <v>12.59</v>
      </c>
      <c r="Z2036" s="4">
        <v>8.2374320000000001</v>
      </c>
      <c r="AA2036" s="10">
        <v>8.9792684536999996</v>
      </c>
      <c r="AB2036" s="10">
        <v>9.1731362008000001</v>
      </c>
      <c r="AC2036" s="4">
        <v>3.1006140000000002</v>
      </c>
      <c r="AD2036" s="4">
        <v>2.8264198447153999</v>
      </c>
      <c r="AE2036" s="4">
        <v>2.9613306613633998</v>
      </c>
      <c r="AF2036" s="4">
        <v>3.6451920000000002</v>
      </c>
      <c r="AG2036" s="4">
        <v>3.9021696867648998</v>
      </c>
      <c r="AH2036" s="4">
        <v>4.0442467140255003</v>
      </c>
      <c r="AI2036" s="4">
        <v>1.0624169999999999</v>
      </c>
      <c r="AJ2036" s="4">
        <v>1.0624169999999999</v>
      </c>
    </row>
    <row r="2037" spans="1:36" x14ac:dyDescent="0.3">
      <c r="A2037" s="1" t="s">
        <v>2031</v>
      </c>
      <c r="B2037" s="2">
        <v>4812345</v>
      </c>
      <c r="C2037" s="3" t="s">
        <v>2935</v>
      </c>
      <c r="D2037" s="4">
        <v>3513.0159530000001</v>
      </c>
      <c r="E2037" s="3" t="s">
        <v>2920</v>
      </c>
      <c r="F2037" s="3" t="s">
        <v>2921</v>
      </c>
      <c r="G2037" s="3" t="s">
        <v>3109</v>
      </c>
      <c r="H2037" s="3" t="s">
        <v>3109</v>
      </c>
      <c r="I2037" s="3" t="s">
        <v>3048</v>
      </c>
      <c r="J2037" s="4">
        <v>-18.769715999999999</v>
      </c>
      <c r="K2037" s="4">
        <v>-5.0866199999999999</v>
      </c>
      <c r="L2037" s="4">
        <v>-5.1565380000000003</v>
      </c>
      <c r="M2037" s="4">
        <v>-6.1930779999999999</v>
      </c>
      <c r="N2037" s="4" t="s">
        <v>2924</v>
      </c>
      <c r="O2037" s="4">
        <v>22.489083000000001</v>
      </c>
      <c r="P2037" s="4">
        <v>0.769783</v>
      </c>
      <c r="Q2037" s="4">
        <v>11.397694</v>
      </c>
      <c r="R2037" s="4">
        <v>17.891005</v>
      </c>
      <c r="S2037" s="3" t="s">
        <v>5772</v>
      </c>
      <c r="T2037" s="4">
        <v>25.75</v>
      </c>
      <c r="U2037" s="4">
        <v>3513.0159530000001</v>
      </c>
      <c r="V2037" s="10">
        <v>7039.2159529999999</v>
      </c>
      <c r="W2037" s="4">
        <v>4.2873786407766996</v>
      </c>
      <c r="X2037" s="4">
        <v>34.6</v>
      </c>
      <c r="Y2037" s="4">
        <v>23.894300000000001</v>
      </c>
      <c r="Z2037" s="4" t="s">
        <v>2924</v>
      </c>
      <c r="AA2037" s="10">
        <v>8.2492391477999991</v>
      </c>
      <c r="AB2037" s="10">
        <v>9.9566932177999998</v>
      </c>
      <c r="AC2037" s="4">
        <v>1.6027359999999999</v>
      </c>
      <c r="AD2037" s="4">
        <v>1.530730212021</v>
      </c>
      <c r="AE2037" s="4">
        <v>1.5867428630771001</v>
      </c>
      <c r="AF2037" s="4">
        <v>11.397694</v>
      </c>
      <c r="AG2037" s="4">
        <v>9.1222911332858008</v>
      </c>
      <c r="AH2037" s="4">
        <v>10.082915654550501</v>
      </c>
      <c r="AI2037" s="4">
        <v>0.769783</v>
      </c>
      <c r="AJ2037" s="4" t="s">
        <v>2924</v>
      </c>
    </row>
    <row r="2038" spans="1:36" x14ac:dyDescent="0.3">
      <c r="A2038" s="1" t="s">
        <v>2032</v>
      </c>
      <c r="B2038" s="2">
        <v>3009080</v>
      </c>
      <c r="C2038" s="3" t="s">
        <v>2935</v>
      </c>
      <c r="D2038" s="4">
        <v>149381.8573226</v>
      </c>
      <c r="E2038" s="3" t="s">
        <v>2920</v>
      </c>
      <c r="F2038" s="3" t="s">
        <v>2921</v>
      </c>
      <c r="G2038" s="3" t="s">
        <v>3109</v>
      </c>
      <c r="H2038" s="3" t="s">
        <v>3109</v>
      </c>
      <c r="I2038" s="3" t="s">
        <v>3048</v>
      </c>
      <c r="J2038" s="4">
        <v>-7.1830990000000003</v>
      </c>
      <c r="K2038" s="4">
        <v>-10.401088</v>
      </c>
      <c r="L2038" s="4">
        <v>5.6936650000000002</v>
      </c>
      <c r="M2038" s="4">
        <v>3.0492569999999999</v>
      </c>
      <c r="N2038" s="4">
        <v>35.240642000000001</v>
      </c>
      <c r="O2038" s="4">
        <v>18.129297999999999</v>
      </c>
      <c r="P2038" s="4">
        <v>1.6183689999999999</v>
      </c>
      <c r="Q2038" s="4">
        <v>10.673041</v>
      </c>
      <c r="R2038" s="4">
        <v>15.946163</v>
      </c>
      <c r="S2038" s="3" t="s">
        <v>5773</v>
      </c>
      <c r="T2038" s="4">
        <v>26.36</v>
      </c>
      <c r="U2038" s="4">
        <v>149381.8573226</v>
      </c>
      <c r="V2038" s="10">
        <v>212414.857322</v>
      </c>
      <c r="W2038" s="4">
        <v>6.5250379362670703</v>
      </c>
      <c r="X2038" s="4">
        <v>31.54</v>
      </c>
      <c r="Y2038" s="4">
        <v>24.48</v>
      </c>
      <c r="Z2038" s="4">
        <v>35.430107999999997</v>
      </c>
      <c r="AA2038" s="10">
        <v>10.103100685999999</v>
      </c>
      <c r="AB2038" s="10">
        <v>9.0055926233000001</v>
      </c>
      <c r="AC2038" s="4">
        <v>3.5775130000000002</v>
      </c>
      <c r="AD2038" s="4">
        <v>3.4348891358971998</v>
      </c>
      <c r="AE2038" s="4">
        <v>3.3811141533728999</v>
      </c>
      <c r="AF2038" s="4">
        <v>10.673041</v>
      </c>
      <c r="AG2038" s="4">
        <v>9.4830178049510003</v>
      </c>
      <c r="AH2038" s="4">
        <v>8.3780037503300999</v>
      </c>
      <c r="AI2038" s="4">
        <v>1.6183689999999999</v>
      </c>
      <c r="AJ2038" s="4" t="s">
        <v>2924</v>
      </c>
    </row>
    <row r="2039" spans="1:36" x14ac:dyDescent="0.3">
      <c r="A2039" s="1" t="s">
        <v>2033</v>
      </c>
      <c r="B2039" s="2">
        <v>4057057</v>
      </c>
      <c r="C2039" s="3" t="s">
        <v>2935</v>
      </c>
      <c r="D2039" s="4">
        <v>42364.464236100001</v>
      </c>
      <c r="E2039" s="3" t="s">
        <v>3090</v>
      </c>
      <c r="F2039" s="3" t="s">
        <v>3090</v>
      </c>
      <c r="G2039" s="3" t="s">
        <v>3091</v>
      </c>
      <c r="H2039" s="3" t="s">
        <v>3091</v>
      </c>
      <c r="I2039" s="3" t="s">
        <v>3092</v>
      </c>
      <c r="J2039" s="4">
        <v>12.485811999999999</v>
      </c>
      <c r="K2039" s="4">
        <v>-1.294821</v>
      </c>
      <c r="L2039" s="4">
        <v>-6.066351</v>
      </c>
      <c r="M2039" s="4">
        <v>0.35443000000000002</v>
      </c>
      <c r="N2039" s="4">
        <v>19.82</v>
      </c>
      <c r="O2039" s="4" t="s">
        <v>2924</v>
      </c>
      <c r="P2039" s="4">
        <v>1.5787800000000001</v>
      </c>
      <c r="Q2039" s="4">
        <v>10.760339999999999</v>
      </c>
      <c r="R2039" s="4" t="s">
        <v>2924</v>
      </c>
      <c r="S2039" s="3" t="s">
        <v>5774</v>
      </c>
      <c r="T2039" s="4">
        <v>19.82</v>
      </c>
      <c r="U2039" s="4">
        <v>42364.464236100001</v>
      </c>
      <c r="V2039" s="10">
        <v>101752.464236</v>
      </c>
      <c r="W2039" s="4">
        <v>0.50454086781029295</v>
      </c>
      <c r="X2039" s="4">
        <v>21.72</v>
      </c>
      <c r="Y2039" s="4">
        <v>15.94</v>
      </c>
      <c r="Z2039" s="4">
        <v>19.82</v>
      </c>
      <c r="AA2039" s="10">
        <v>14.2754249495</v>
      </c>
      <c r="AB2039" s="10">
        <v>14.5327095951</v>
      </c>
      <c r="AC2039" s="4">
        <v>4.0981300000000003</v>
      </c>
      <c r="AD2039" s="4">
        <v>3.9449727597795001</v>
      </c>
      <c r="AE2039" s="4">
        <v>4.1319825816986002</v>
      </c>
      <c r="AF2039" s="4">
        <v>10.760339999999999</v>
      </c>
      <c r="AG2039" s="4">
        <v>9.9411862630417005</v>
      </c>
      <c r="AH2039" s="4">
        <v>10.8094641696187</v>
      </c>
      <c r="AI2039" s="4">
        <v>1.5787800000000001</v>
      </c>
      <c r="AJ2039" s="4">
        <v>1.5787800000000001</v>
      </c>
    </row>
    <row r="2040" spans="1:36" x14ac:dyDescent="0.3">
      <c r="A2040" s="1" t="s">
        <v>2034</v>
      </c>
      <c r="B2040" s="2">
        <v>9727867</v>
      </c>
      <c r="C2040" s="3" t="s">
        <v>2935</v>
      </c>
      <c r="D2040" s="4">
        <v>513.59468145000005</v>
      </c>
      <c r="E2040" s="3" t="s">
        <v>2930</v>
      </c>
      <c r="F2040" s="3" t="s">
        <v>2953</v>
      </c>
      <c r="G2040" s="3" t="s">
        <v>2954</v>
      </c>
      <c r="H2040" s="3" t="s">
        <v>2955</v>
      </c>
      <c r="I2040" s="3"/>
      <c r="J2040" s="4">
        <v>7.7253220000000002</v>
      </c>
      <c r="K2040" s="4">
        <v>-0.31771300000000002</v>
      </c>
      <c r="L2040" s="4">
        <v>0</v>
      </c>
      <c r="M2040" s="4">
        <v>-2.2585670000000002</v>
      </c>
      <c r="N2040" s="4" t="s">
        <v>2934</v>
      </c>
      <c r="O2040" s="4" t="s">
        <v>2934</v>
      </c>
      <c r="P2040" s="4" t="s">
        <v>2934</v>
      </c>
      <c r="Q2040" s="4" t="s">
        <v>2934</v>
      </c>
      <c r="R2040" s="4" t="s">
        <v>2934</v>
      </c>
      <c r="S2040" s="3" t="s">
        <v>5775</v>
      </c>
      <c r="T2040" s="5">
        <v>12.55</v>
      </c>
      <c r="U2040" s="4">
        <v>513.59468145000005</v>
      </c>
      <c r="V2040" s="10" t="s">
        <v>2934</v>
      </c>
      <c r="W2040" s="4">
        <v>10.039840637450199</v>
      </c>
      <c r="X2040" s="4">
        <v>13.11</v>
      </c>
      <c r="Y2040" s="4">
        <v>11.05</v>
      </c>
      <c r="Z2040" s="4" t="s">
        <v>2934</v>
      </c>
      <c r="AA2040" s="10" t="s">
        <v>2934</v>
      </c>
      <c r="AB2040" s="10" t="s">
        <v>2934</v>
      </c>
      <c r="AC2040" s="4" t="s">
        <v>2934</v>
      </c>
      <c r="AD2040" s="4" t="s">
        <v>2934</v>
      </c>
      <c r="AE2040" s="4" t="s">
        <v>2934</v>
      </c>
      <c r="AF2040" s="4" t="s">
        <v>2934</v>
      </c>
      <c r="AG2040" s="4" t="s">
        <v>2934</v>
      </c>
      <c r="AH2040" s="4" t="s">
        <v>2934</v>
      </c>
      <c r="AI2040" s="4" t="s">
        <v>2934</v>
      </c>
      <c r="AJ2040" s="4" t="s">
        <v>2934</v>
      </c>
    </row>
    <row r="2041" spans="1:36" x14ac:dyDescent="0.3">
      <c r="A2041" s="1" t="s">
        <v>2035</v>
      </c>
      <c r="B2041" s="2">
        <v>8723761</v>
      </c>
      <c r="C2041" s="3" t="s">
        <v>2919</v>
      </c>
      <c r="D2041" s="4">
        <v>1061.3418648500001</v>
      </c>
      <c r="E2041" s="3" t="s">
        <v>2920</v>
      </c>
      <c r="F2041" s="3" t="s">
        <v>2921</v>
      </c>
      <c r="G2041" s="3" t="s">
        <v>3109</v>
      </c>
      <c r="H2041" s="3" t="s">
        <v>3109</v>
      </c>
      <c r="I2041" s="3" t="s">
        <v>3048</v>
      </c>
      <c r="J2041" s="4">
        <v>-27.30312</v>
      </c>
      <c r="K2041" s="4">
        <v>0.307535</v>
      </c>
      <c r="L2041" s="4">
        <v>-4.5365849999999996</v>
      </c>
      <c r="M2041" s="4">
        <v>6.3586960000000001</v>
      </c>
      <c r="N2041" s="4" t="s">
        <v>2924</v>
      </c>
      <c r="O2041" s="4" t="s">
        <v>2924</v>
      </c>
      <c r="P2041" s="4">
        <v>3.2065899999999998</v>
      </c>
      <c r="Q2041" s="4" t="s">
        <v>2924</v>
      </c>
      <c r="R2041" s="4" t="s">
        <v>2924</v>
      </c>
      <c r="S2041" s="3" t="s">
        <v>5776</v>
      </c>
      <c r="T2041" s="4">
        <v>19.57</v>
      </c>
      <c r="U2041" s="4">
        <v>1061.3418648500001</v>
      </c>
      <c r="V2041" s="10">
        <v>721.08291399999996</v>
      </c>
      <c r="W2041" s="4">
        <v>0</v>
      </c>
      <c r="X2041" s="4">
        <v>33</v>
      </c>
      <c r="Y2041" s="4">
        <v>15.37</v>
      </c>
      <c r="Z2041" s="4" t="s">
        <v>2924</v>
      </c>
      <c r="AA2041" s="10" t="s">
        <v>2924</v>
      </c>
      <c r="AB2041" s="10" t="s">
        <v>2924</v>
      </c>
      <c r="AC2041" s="4" t="s">
        <v>2934</v>
      </c>
      <c r="AD2041" s="4" t="s">
        <v>2934</v>
      </c>
      <c r="AE2041" s="4" t="s">
        <v>2934</v>
      </c>
      <c r="AF2041" s="4" t="s">
        <v>2924</v>
      </c>
      <c r="AG2041" s="4" t="s">
        <v>2924</v>
      </c>
      <c r="AH2041" s="4" t="s">
        <v>2924</v>
      </c>
      <c r="AI2041" s="4">
        <v>3.2065899999999998</v>
      </c>
      <c r="AJ2041" s="4">
        <v>3.2065899999999998</v>
      </c>
    </row>
    <row r="2042" spans="1:36" x14ac:dyDescent="0.3">
      <c r="A2042" s="1" t="s">
        <v>2036</v>
      </c>
      <c r="B2042" s="2">
        <v>15023264</v>
      </c>
      <c r="C2042" s="3" t="s">
        <v>2919</v>
      </c>
      <c r="D2042" s="4">
        <v>509.41133200000002</v>
      </c>
      <c r="E2042" s="3" t="s">
        <v>2920</v>
      </c>
      <c r="F2042" s="3" t="s">
        <v>2921</v>
      </c>
      <c r="G2042" s="3" t="s">
        <v>3109</v>
      </c>
      <c r="H2042" s="3" t="s">
        <v>3109</v>
      </c>
      <c r="I2042" s="3" t="s">
        <v>3048</v>
      </c>
      <c r="J2042" s="4">
        <v>-17.314094999999998</v>
      </c>
      <c r="K2042" s="4">
        <v>-59.576777</v>
      </c>
      <c r="L2042" s="4">
        <v>-14.662084999999999</v>
      </c>
      <c r="M2042" s="4">
        <v>-5.5766790000000004</v>
      </c>
      <c r="N2042" s="4" t="s">
        <v>2924</v>
      </c>
      <c r="O2042" s="4" t="s">
        <v>2924</v>
      </c>
      <c r="P2042" s="4" t="s">
        <v>2924</v>
      </c>
      <c r="Q2042" s="4" t="s">
        <v>2924</v>
      </c>
      <c r="R2042" s="4" t="s">
        <v>2924</v>
      </c>
      <c r="S2042" s="3" t="s">
        <v>5777</v>
      </c>
      <c r="T2042" s="4">
        <v>7.45</v>
      </c>
      <c r="U2042" s="4">
        <v>509.41133200000002</v>
      </c>
      <c r="V2042" s="10">
        <v>693.72533199999998</v>
      </c>
      <c r="W2042" s="4">
        <v>0</v>
      </c>
      <c r="X2042" s="4">
        <v>19.71</v>
      </c>
      <c r="Y2042" s="5">
        <v>6.0650000000000004</v>
      </c>
      <c r="Z2042" s="4" t="s">
        <v>2924</v>
      </c>
      <c r="AA2042" s="10" t="s">
        <v>2924</v>
      </c>
      <c r="AB2042" s="10" t="s">
        <v>2924</v>
      </c>
      <c r="AC2042" s="4">
        <v>26.407512000000001</v>
      </c>
      <c r="AD2042" s="4">
        <v>4.9260014215792003</v>
      </c>
      <c r="AE2042" s="4">
        <v>13.4950632476531</v>
      </c>
      <c r="AF2042" s="4" t="s">
        <v>2924</v>
      </c>
      <c r="AG2042" s="4" t="s">
        <v>2924</v>
      </c>
      <c r="AH2042" s="4" t="s">
        <v>2924</v>
      </c>
      <c r="AI2042" s="4" t="s">
        <v>2924</v>
      </c>
      <c r="AJ2042" s="4" t="s">
        <v>2924</v>
      </c>
    </row>
    <row r="2043" spans="1:36" x14ac:dyDescent="0.3">
      <c r="A2043" s="1" t="s">
        <v>2037</v>
      </c>
      <c r="B2043" s="2">
        <v>4812054</v>
      </c>
      <c r="C2043" s="3" t="s">
        <v>2940</v>
      </c>
      <c r="D2043" s="4">
        <v>878.52325752000002</v>
      </c>
      <c r="E2043" s="3" t="s">
        <v>2920</v>
      </c>
      <c r="F2043" s="3" t="s">
        <v>2921</v>
      </c>
      <c r="G2043" s="3" t="s">
        <v>3109</v>
      </c>
      <c r="H2043" s="3" t="s">
        <v>3109</v>
      </c>
      <c r="I2043" s="3" t="s">
        <v>3048</v>
      </c>
      <c r="J2043" s="4">
        <v>93.487956999999994</v>
      </c>
      <c r="K2043" s="4">
        <v>-2.6481150000000002</v>
      </c>
      <c r="L2043" s="4">
        <v>-7.2680629999999997</v>
      </c>
      <c r="M2043" s="4">
        <v>-4.3228939999999998</v>
      </c>
      <c r="N2043" s="4">
        <v>50.441859999999998</v>
      </c>
      <c r="O2043" s="4">
        <v>21.603586</v>
      </c>
      <c r="P2043" s="4">
        <v>3.3980890000000001</v>
      </c>
      <c r="Q2043" s="4">
        <v>10.148543999999999</v>
      </c>
      <c r="R2043" s="4">
        <v>19.114735</v>
      </c>
      <c r="S2043" s="3" t="s">
        <v>5778</v>
      </c>
      <c r="T2043" s="4">
        <v>21.69</v>
      </c>
      <c r="U2043" s="4">
        <v>878.52325752000002</v>
      </c>
      <c r="V2043" s="10">
        <v>1294.9922570000001</v>
      </c>
      <c r="W2043" s="4">
        <v>2.2130013831258601</v>
      </c>
      <c r="X2043" s="4">
        <v>25.98</v>
      </c>
      <c r="Y2043" s="4">
        <v>10.035</v>
      </c>
      <c r="Z2043" s="4">
        <v>50.441859999999998</v>
      </c>
      <c r="AA2043" s="10">
        <v>12.6605183282</v>
      </c>
      <c r="AB2043" s="10">
        <v>12.6743526964</v>
      </c>
      <c r="AC2043" s="4">
        <v>1.237141</v>
      </c>
      <c r="AD2043" s="4">
        <v>0.95939153395249999</v>
      </c>
      <c r="AE2043" s="4">
        <v>0.98206761641939999</v>
      </c>
      <c r="AF2043" s="4">
        <v>10.148543999999999</v>
      </c>
      <c r="AG2043" s="4">
        <v>6.5830282771985003</v>
      </c>
      <c r="AH2043" s="4">
        <v>6.7277375210762997</v>
      </c>
      <c r="AI2043" s="4">
        <v>3.3980890000000001</v>
      </c>
      <c r="AJ2043" s="4">
        <v>5.4566039999999996</v>
      </c>
    </row>
    <row r="2044" spans="1:36" x14ac:dyDescent="0.3">
      <c r="A2044" s="1" t="s">
        <v>2038</v>
      </c>
      <c r="B2044" s="2">
        <v>4913068</v>
      </c>
      <c r="C2044" s="3" t="s">
        <v>2935</v>
      </c>
      <c r="D2044" s="4">
        <v>193141.40619020001</v>
      </c>
      <c r="E2044" s="3" t="s">
        <v>3006</v>
      </c>
      <c r="F2044" s="3" t="s">
        <v>3007</v>
      </c>
      <c r="G2044" s="3" t="s">
        <v>3107</v>
      </c>
      <c r="H2044" s="3" t="s">
        <v>3107</v>
      </c>
      <c r="I2044" s="3" t="s">
        <v>3108</v>
      </c>
      <c r="J2044" s="4">
        <v>33.656122000000003</v>
      </c>
      <c r="K2044" s="4">
        <v>2.839639</v>
      </c>
      <c r="L2044" s="4">
        <v>-4.7319579999999997</v>
      </c>
      <c r="M2044" s="4">
        <v>-1.895435</v>
      </c>
      <c r="N2044" s="4">
        <v>20.703333000000001</v>
      </c>
      <c r="O2044" s="4">
        <v>19.220175999999999</v>
      </c>
      <c r="P2044" s="4" t="s">
        <v>2924</v>
      </c>
      <c r="Q2044" s="4">
        <v>14.52549</v>
      </c>
      <c r="R2044" s="4">
        <v>23.552499999999998</v>
      </c>
      <c r="S2044" s="3" t="s">
        <v>5779</v>
      </c>
      <c r="T2044" s="4">
        <v>124.22</v>
      </c>
      <c r="U2044" s="4">
        <v>193141.40619020001</v>
      </c>
      <c r="V2044" s="10">
        <v>240135.40619000001</v>
      </c>
      <c r="W2044" s="4">
        <v>4.3471260666559299</v>
      </c>
      <c r="X2044" s="4">
        <v>134.15</v>
      </c>
      <c r="Y2044" s="4">
        <v>87.82</v>
      </c>
      <c r="Z2044" s="4">
        <v>20.703333000000001</v>
      </c>
      <c r="AA2044" s="10">
        <v>17.6692317539</v>
      </c>
      <c r="AB2044" s="10">
        <v>19.094641602700001</v>
      </c>
      <c r="AC2044" s="4">
        <v>6.4519570000000002</v>
      </c>
      <c r="AD2044" s="4">
        <v>6.1302549808024001</v>
      </c>
      <c r="AE2044" s="4">
        <v>6.3726471909441997</v>
      </c>
      <c r="AF2044" s="4">
        <v>14.52549</v>
      </c>
      <c r="AG2044" s="4">
        <v>15.092414442209799</v>
      </c>
      <c r="AH2044" s="4">
        <v>15.034730223793</v>
      </c>
      <c r="AI2044" s="4" t="s">
        <v>2924</v>
      </c>
      <c r="AJ2044" s="4" t="s">
        <v>2924</v>
      </c>
    </row>
    <row r="2045" spans="1:36" x14ac:dyDescent="0.3">
      <c r="A2045" s="1" t="s">
        <v>2039</v>
      </c>
      <c r="B2045" s="2">
        <v>4095021</v>
      </c>
      <c r="C2045" s="3" t="s">
        <v>2935</v>
      </c>
      <c r="D2045" s="4">
        <v>45581.620983989997</v>
      </c>
      <c r="E2045" s="3" t="s">
        <v>3093</v>
      </c>
      <c r="F2045" s="3" t="s">
        <v>3093</v>
      </c>
      <c r="G2045" s="3" t="s">
        <v>3094</v>
      </c>
      <c r="H2045" s="3" t="s">
        <v>3299</v>
      </c>
      <c r="I2045" s="3" t="s">
        <v>3300</v>
      </c>
      <c r="J2045" s="4">
        <v>-17.671192000000001</v>
      </c>
      <c r="K2045" s="4">
        <v>-15.080403</v>
      </c>
      <c r="L2045" s="4">
        <v>-16.036515999999999</v>
      </c>
      <c r="M2045" s="4">
        <v>-10.063559</v>
      </c>
      <c r="N2045" s="4">
        <v>15.767143000000001</v>
      </c>
      <c r="O2045" s="4">
        <v>16.051483000000001</v>
      </c>
      <c r="P2045" s="4">
        <v>1.586984</v>
      </c>
      <c r="Q2045" s="4">
        <v>8.2014410000000009</v>
      </c>
      <c r="R2045" s="4">
        <v>43.722631</v>
      </c>
      <c r="S2045" s="3" t="s">
        <v>5780</v>
      </c>
      <c r="T2045" s="4">
        <v>110.37</v>
      </c>
      <c r="U2045" s="4">
        <v>45581.620983989997</v>
      </c>
      <c r="V2045" s="10">
        <v>65004.620983000001</v>
      </c>
      <c r="W2045" s="4">
        <v>4.1677992208027499</v>
      </c>
      <c r="X2045" s="5">
        <v>174.08</v>
      </c>
      <c r="Y2045" s="4">
        <v>109.39</v>
      </c>
      <c r="Z2045" s="4">
        <v>15.767143000000001</v>
      </c>
      <c r="AA2045" s="10">
        <v>13.5068654086</v>
      </c>
      <c r="AB2045" s="10">
        <v>14.777731510400001</v>
      </c>
      <c r="AC2045" s="4">
        <v>0.43999899999999997</v>
      </c>
      <c r="AD2045" s="4">
        <v>0.45376831339540002</v>
      </c>
      <c r="AE2045" s="4">
        <v>0.44571125824109997</v>
      </c>
      <c r="AF2045" s="4">
        <v>8.2014410000000009</v>
      </c>
      <c r="AG2045" s="4">
        <v>7.6061838445656003</v>
      </c>
      <c r="AH2045" s="4">
        <v>8.6431125639313002</v>
      </c>
      <c r="AI2045" s="4">
        <v>1.586984</v>
      </c>
      <c r="AJ2045" s="4">
        <v>1.7537419999999999</v>
      </c>
    </row>
    <row r="2046" spans="1:36" x14ac:dyDescent="0.3">
      <c r="A2046" s="1" t="s">
        <v>2040</v>
      </c>
      <c r="B2046" s="2">
        <v>4249007</v>
      </c>
      <c r="C2046" s="3" t="s">
        <v>2919</v>
      </c>
      <c r="D2046" s="4">
        <v>4671.6315000000004</v>
      </c>
      <c r="E2046" s="3" t="s">
        <v>2976</v>
      </c>
      <c r="F2046" s="3" t="s">
        <v>2977</v>
      </c>
      <c r="G2046" s="3" t="s">
        <v>2978</v>
      </c>
      <c r="H2046" s="3" t="s">
        <v>2978</v>
      </c>
      <c r="I2046" s="3" t="s">
        <v>2979</v>
      </c>
      <c r="J2046" s="4">
        <v>3.028664</v>
      </c>
      <c r="K2046" s="4">
        <v>-0.70367500000000005</v>
      </c>
      <c r="L2046" s="4">
        <v>-2.1068859999999998</v>
      </c>
      <c r="M2046" s="4">
        <v>-2.8061219999999998</v>
      </c>
      <c r="N2046" s="4">
        <v>82.826086956521706</v>
      </c>
      <c r="O2046" s="4">
        <v>18.861386</v>
      </c>
      <c r="P2046" s="4">
        <v>2.0769730000000002</v>
      </c>
      <c r="Q2046" s="4">
        <v>17.223203000000002</v>
      </c>
      <c r="R2046" s="4">
        <v>25.146269</v>
      </c>
      <c r="S2046" s="3" t="s">
        <v>5781</v>
      </c>
      <c r="T2046" s="4">
        <v>38.1</v>
      </c>
      <c r="U2046" s="4">
        <v>4671.6315000000004</v>
      </c>
      <c r="V2046" s="10">
        <v>7099.7945</v>
      </c>
      <c r="W2046" s="4">
        <v>3.2283464566929099</v>
      </c>
      <c r="X2046" s="4">
        <v>40.119999999999997</v>
      </c>
      <c r="Y2046" s="4">
        <v>30.62</v>
      </c>
      <c r="Z2046" s="4">
        <v>80.042017000000001</v>
      </c>
      <c r="AA2046" s="10">
        <v>66.983122362800003</v>
      </c>
      <c r="AB2046" s="10">
        <v>76.493735946000001</v>
      </c>
      <c r="AC2046" s="4">
        <v>11.045227000000001</v>
      </c>
      <c r="AD2046" s="4">
        <v>10.323213915978799</v>
      </c>
      <c r="AE2046" s="4">
        <v>10.9699191013034</v>
      </c>
      <c r="AF2046" s="4">
        <v>17.223203000000002</v>
      </c>
      <c r="AG2046" s="4">
        <v>15.875640718037999</v>
      </c>
      <c r="AH2046" s="4">
        <v>16.861731273982901</v>
      </c>
      <c r="AI2046" s="4">
        <v>2.0769730000000002</v>
      </c>
      <c r="AJ2046" s="4">
        <v>2.1105689999999999</v>
      </c>
    </row>
    <row r="2047" spans="1:36" x14ac:dyDescent="0.3">
      <c r="A2047" s="1" t="s">
        <v>2041</v>
      </c>
      <c r="B2047" s="2">
        <v>111794661</v>
      </c>
      <c r="C2047" s="3" t="s">
        <v>2935</v>
      </c>
      <c r="D2047" s="4">
        <v>1980.9409373999999</v>
      </c>
      <c r="E2047" s="3" t="s">
        <v>2925</v>
      </c>
      <c r="F2047" s="3" t="s">
        <v>3011</v>
      </c>
      <c r="G2047" s="3" t="s">
        <v>3012</v>
      </c>
      <c r="H2047" s="3" t="s">
        <v>3013</v>
      </c>
      <c r="I2047" s="3" t="s">
        <v>3100</v>
      </c>
      <c r="J2047" s="4">
        <v>56.063617999999998</v>
      </c>
      <c r="K2047" s="4">
        <v>-5.8564860000000003</v>
      </c>
      <c r="L2047" s="4">
        <v>-10.69397</v>
      </c>
      <c r="M2047" s="4">
        <v>-10.575279999999999</v>
      </c>
      <c r="N2047" s="4">
        <v>20.093857</v>
      </c>
      <c r="O2047" s="4">
        <v>11.887935000000001</v>
      </c>
      <c r="P2047" s="4">
        <v>1.1625319999999999</v>
      </c>
      <c r="Q2047" s="4">
        <v>5.0028280000000001</v>
      </c>
      <c r="R2047" s="4">
        <v>8.350339</v>
      </c>
      <c r="S2047" s="3" t="s">
        <v>5782</v>
      </c>
      <c r="T2047" s="4">
        <v>47.1</v>
      </c>
      <c r="U2047" s="4">
        <v>1980.9409373999999</v>
      </c>
      <c r="V2047" s="10">
        <v>2548.9409369999998</v>
      </c>
      <c r="W2047" s="4">
        <v>2.12314225053079</v>
      </c>
      <c r="X2047" s="4">
        <v>57.23</v>
      </c>
      <c r="Y2047" s="4">
        <v>27.86</v>
      </c>
      <c r="Z2047" s="4">
        <v>20.093857</v>
      </c>
      <c r="AA2047" s="10">
        <v>10.350510932800001</v>
      </c>
      <c r="AB2047" s="10">
        <v>12.102431278199999</v>
      </c>
      <c r="AC2047" s="4">
        <v>0.73839500000000002</v>
      </c>
      <c r="AD2047" s="4">
        <v>0.74788636869369995</v>
      </c>
      <c r="AE2047" s="4">
        <v>0.75295030044209998</v>
      </c>
      <c r="AF2047" s="4">
        <v>5.0028280000000001</v>
      </c>
      <c r="AG2047" s="4">
        <v>5.2572664200568999</v>
      </c>
      <c r="AH2047" s="4">
        <v>5.3133867847275997</v>
      </c>
      <c r="AI2047" s="4">
        <v>1.1625319999999999</v>
      </c>
      <c r="AJ2047" s="4">
        <v>2.4425659999999998</v>
      </c>
    </row>
    <row r="2048" spans="1:36" x14ac:dyDescent="0.3">
      <c r="A2048" s="1" t="s">
        <v>2042</v>
      </c>
      <c r="B2048" s="2">
        <v>4964145</v>
      </c>
      <c r="C2048" s="3" t="s">
        <v>2919</v>
      </c>
      <c r="D2048" s="4">
        <v>1523.0244384800001</v>
      </c>
      <c r="E2048" s="3" t="s">
        <v>2945</v>
      </c>
      <c r="F2048" s="3" t="s">
        <v>2990</v>
      </c>
      <c r="G2048" s="3" t="s">
        <v>2990</v>
      </c>
      <c r="H2048" s="3" t="s">
        <v>2991</v>
      </c>
      <c r="I2048" s="3" t="s">
        <v>3233</v>
      </c>
      <c r="J2048" s="4">
        <v>-23.096609000000001</v>
      </c>
      <c r="K2048" s="4">
        <v>2.8669229999999999</v>
      </c>
      <c r="L2048" s="4">
        <v>-0.24896299999999999</v>
      </c>
      <c r="M2048" s="4">
        <v>-9.2487729999999999</v>
      </c>
      <c r="N2048" s="4" t="s">
        <v>2934</v>
      </c>
      <c r="O2048" s="4" t="s">
        <v>2934</v>
      </c>
      <c r="P2048" s="4" t="s">
        <v>2934</v>
      </c>
      <c r="Q2048" s="4" t="s">
        <v>2934</v>
      </c>
      <c r="R2048" s="4" t="s">
        <v>2934</v>
      </c>
      <c r="S2048" s="3" t="s">
        <v>5783</v>
      </c>
      <c r="T2048" s="4">
        <v>24.04</v>
      </c>
      <c r="U2048" s="4">
        <v>1523.0244384800001</v>
      </c>
      <c r="V2048" s="10">
        <v>1265.2094380000001</v>
      </c>
      <c r="W2048" s="4">
        <v>0</v>
      </c>
      <c r="X2048" s="4">
        <v>34.159999999999997</v>
      </c>
      <c r="Y2048" s="4">
        <v>20.251999999999999</v>
      </c>
      <c r="Z2048" s="4" t="s">
        <v>2934</v>
      </c>
      <c r="AA2048" s="10">
        <v>11.4476190476</v>
      </c>
      <c r="AB2048" s="10">
        <v>11.4476190476</v>
      </c>
      <c r="AC2048" s="4" t="s">
        <v>2934</v>
      </c>
      <c r="AD2048" s="4">
        <v>1.3827425551913</v>
      </c>
      <c r="AE2048" s="4">
        <v>1.3827425551913</v>
      </c>
      <c r="AF2048" s="4" t="s">
        <v>2934</v>
      </c>
      <c r="AG2048" s="4">
        <v>3.9761453111251002</v>
      </c>
      <c r="AH2048" s="4">
        <v>3.9761453111251002</v>
      </c>
      <c r="AI2048" s="4" t="s">
        <v>2934</v>
      </c>
      <c r="AJ2048" s="4" t="s">
        <v>2934</v>
      </c>
    </row>
    <row r="2049" spans="1:36" x14ac:dyDescent="0.3">
      <c r="A2049" s="1" t="s">
        <v>2043</v>
      </c>
      <c r="B2049" s="2">
        <v>5116714</v>
      </c>
      <c r="C2049" s="3" t="s">
        <v>2935</v>
      </c>
      <c r="D2049" s="4">
        <v>1462.40190312</v>
      </c>
      <c r="E2049" s="3" t="s">
        <v>2920</v>
      </c>
      <c r="F2049" s="3" t="s">
        <v>2960</v>
      </c>
      <c r="G2049" s="3" t="s">
        <v>3330</v>
      </c>
      <c r="H2049" s="3" t="s">
        <v>3330</v>
      </c>
      <c r="I2049" s="3" t="s">
        <v>2949</v>
      </c>
      <c r="J2049" s="4">
        <v>11.327434</v>
      </c>
      <c r="K2049" s="4">
        <v>6.6553620000000002</v>
      </c>
      <c r="L2049" s="4">
        <v>35.853132000000002</v>
      </c>
      <c r="M2049" s="4">
        <v>0.88211700000000004</v>
      </c>
      <c r="N2049" s="4" t="s">
        <v>2924</v>
      </c>
      <c r="O2049" s="4" t="s">
        <v>2924</v>
      </c>
      <c r="P2049" s="4">
        <v>5.7403599999999999</v>
      </c>
      <c r="Q2049" s="4" t="s">
        <v>2924</v>
      </c>
      <c r="R2049" s="4">
        <v>60.425420000000003</v>
      </c>
      <c r="S2049" s="3" t="s">
        <v>5784</v>
      </c>
      <c r="T2049" s="4">
        <v>25.16</v>
      </c>
      <c r="U2049" s="4">
        <v>1462.40190312</v>
      </c>
      <c r="V2049" s="10">
        <v>1401.6809029999999</v>
      </c>
      <c r="W2049" s="4">
        <v>0</v>
      </c>
      <c r="X2049" s="4">
        <v>29.155000000000001</v>
      </c>
      <c r="Y2049" s="4">
        <v>17.07</v>
      </c>
      <c r="Z2049" s="4" t="s">
        <v>2924</v>
      </c>
      <c r="AA2049" s="10" t="s">
        <v>2924</v>
      </c>
      <c r="AB2049" s="10" t="s">
        <v>2924</v>
      </c>
      <c r="AC2049" s="4">
        <v>3.4597699999999998</v>
      </c>
      <c r="AD2049" s="4">
        <v>3.0324408809840002</v>
      </c>
      <c r="AE2049" s="4">
        <v>3.3449386882545</v>
      </c>
      <c r="AF2049" s="4" t="s">
        <v>2924</v>
      </c>
      <c r="AG2049" s="4">
        <v>19.5498726318975</v>
      </c>
      <c r="AH2049" s="4">
        <v>40.5328566698524</v>
      </c>
      <c r="AI2049" s="4">
        <v>5.7403599999999999</v>
      </c>
      <c r="AJ2049" s="4">
        <v>14.85242</v>
      </c>
    </row>
    <row r="2050" spans="1:36" x14ac:dyDescent="0.3">
      <c r="A2050" s="1" t="s">
        <v>2044</v>
      </c>
      <c r="B2050" s="2">
        <v>113477</v>
      </c>
      <c r="C2050" s="3" t="s">
        <v>2935</v>
      </c>
      <c r="D2050" s="4">
        <v>1086.2395444799999</v>
      </c>
      <c r="E2050" s="3" t="s">
        <v>2976</v>
      </c>
      <c r="F2050" s="3" t="s">
        <v>2977</v>
      </c>
      <c r="G2050" s="3" t="s">
        <v>3269</v>
      </c>
      <c r="H2050" s="3" t="s">
        <v>3269</v>
      </c>
      <c r="I2050" s="3" t="s">
        <v>2979</v>
      </c>
      <c r="J2050" s="4">
        <v>23.554302</v>
      </c>
      <c r="K2050" s="4">
        <v>-11.425682999999999</v>
      </c>
      <c r="L2050" s="4">
        <v>-6.8085110000000002</v>
      </c>
      <c r="M2050" s="4">
        <v>-6.4102560000000004</v>
      </c>
      <c r="N2050" s="4" t="s">
        <v>2924</v>
      </c>
      <c r="O2050" s="4">
        <v>5.9389830000000003</v>
      </c>
      <c r="P2050" s="4">
        <v>0.66697099999999998</v>
      </c>
      <c r="Q2050" s="4">
        <v>13.282295</v>
      </c>
      <c r="R2050" s="4">
        <v>10.311699000000001</v>
      </c>
      <c r="S2050" s="3" t="s">
        <v>5785</v>
      </c>
      <c r="T2050" s="4">
        <v>8.76</v>
      </c>
      <c r="U2050" s="4">
        <v>1086.2395444799999</v>
      </c>
      <c r="V2050" s="10">
        <v>3176.1155440000002</v>
      </c>
      <c r="W2050" s="4">
        <v>5.70776255707763</v>
      </c>
      <c r="X2050" s="5">
        <v>11.115</v>
      </c>
      <c r="Y2050" s="4">
        <v>5.93</v>
      </c>
      <c r="Z2050" s="4" t="s">
        <v>2924</v>
      </c>
      <c r="AA2050" s="10" t="s">
        <v>2924</v>
      </c>
      <c r="AB2050" s="10" t="s">
        <v>2924</v>
      </c>
      <c r="AC2050" s="4">
        <v>5.5485369999999996</v>
      </c>
      <c r="AD2050" s="4">
        <v>5.7164271901974999</v>
      </c>
      <c r="AE2050" s="4">
        <v>5.5421769695816003</v>
      </c>
      <c r="AF2050" s="4">
        <v>13.282295</v>
      </c>
      <c r="AG2050" s="4">
        <v>10.4773228115282</v>
      </c>
      <c r="AH2050" s="4">
        <v>10.980272956336499</v>
      </c>
      <c r="AI2050" s="4">
        <v>0.66697099999999998</v>
      </c>
      <c r="AJ2050" s="4">
        <v>0.71950700000000001</v>
      </c>
    </row>
    <row r="2051" spans="1:36" x14ac:dyDescent="0.3">
      <c r="A2051" s="1" t="s">
        <v>2045</v>
      </c>
      <c r="B2051" s="2">
        <v>4011879</v>
      </c>
      <c r="C2051" s="3" t="s">
        <v>2919</v>
      </c>
      <c r="D2051" s="4">
        <v>10945.60049576</v>
      </c>
      <c r="E2051" s="3" t="s">
        <v>3006</v>
      </c>
      <c r="F2051" s="3" t="s">
        <v>3007</v>
      </c>
      <c r="G2051" s="3" t="s">
        <v>3008</v>
      </c>
      <c r="H2051" s="3" t="s">
        <v>3009</v>
      </c>
      <c r="I2051" s="3" t="s">
        <v>3623</v>
      </c>
      <c r="J2051" s="4">
        <v>72.046216999999999</v>
      </c>
      <c r="K2051" s="4">
        <v>10.509935</v>
      </c>
      <c r="L2051" s="4">
        <v>-11.587818</v>
      </c>
      <c r="M2051" s="4">
        <v>-7.6060850000000002</v>
      </c>
      <c r="N2051" s="4">
        <v>11.122892</v>
      </c>
      <c r="O2051" s="4">
        <v>7.3362999999999996</v>
      </c>
      <c r="P2051" s="4">
        <v>2.6032030000000002</v>
      </c>
      <c r="Q2051" s="4">
        <v>5.8789920000000002</v>
      </c>
      <c r="R2051" s="4">
        <v>9.0804030000000004</v>
      </c>
      <c r="S2051" s="3" t="s">
        <v>5786</v>
      </c>
      <c r="T2051" s="4">
        <v>46.16</v>
      </c>
      <c r="U2051" s="4">
        <v>10945.60049576</v>
      </c>
      <c r="V2051" s="10">
        <v>12526.973495</v>
      </c>
      <c r="W2051" s="4">
        <v>0</v>
      </c>
      <c r="X2051" s="4">
        <v>55.5</v>
      </c>
      <c r="Y2051" s="4">
        <v>26.52</v>
      </c>
      <c r="Z2051" s="4">
        <v>11.122892</v>
      </c>
      <c r="AA2051" s="10">
        <v>9.4363922561999996</v>
      </c>
      <c r="AB2051" s="10">
        <v>8.8854667948999992</v>
      </c>
      <c r="AC2051" s="4">
        <v>0.69461099999999998</v>
      </c>
      <c r="AD2051" s="4">
        <v>0.68049852856210002</v>
      </c>
      <c r="AE2051" s="4">
        <v>0.69173380631970005</v>
      </c>
      <c r="AF2051" s="4">
        <v>5.8789920000000002</v>
      </c>
      <c r="AG2051" s="4">
        <v>5.8333082629846</v>
      </c>
      <c r="AH2051" s="4">
        <v>5.6295082482245</v>
      </c>
      <c r="AI2051" s="4">
        <v>2.6032030000000002</v>
      </c>
      <c r="AJ2051" s="5">
        <v>5.3937840000000001</v>
      </c>
    </row>
    <row r="2052" spans="1:36" x14ac:dyDescent="0.3">
      <c r="A2052" s="1" t="s">
        <v>2046</v>
      </c>
      <c r="B2052" s="2">
        <v>100435091</v>
      </c>
      <c r="C2052" s="3" t="s">
        <v>2935</v>
      </c>
      <c r="D2052" s="4">
        <v>682.01140799999996</v>
      </c>
      <c r="E2052" s="3" t="s">
        <v>2930</v>
      </c>
      <c r="F2052" s="3" t="s">
        <v>2953</v>
      </c>
      <c r="G2052" s="3" t="s">
        <v>2954</v>
      </c>
      <c r="H2052" s="3" t="s">
        <v>2955</v>
      </c>
      <c r="I2052" s="3"/>
      <c r="J2052" s="4">
        <v>8.4674600000000009</v>
      </c>
      <c r="K2052" s="4">
        <v>-5.4301399999999997</v>
      </c>
      <c r="L2052" s="4">
        <v>-6.0036389999999997</v>
      </c>
      <c r="M2052" s="4">
        <v>-1.587302</v>
      </c>
      <c r="N2052" s="4" t="s">
        <v>2934</v>
      </c>
      <c r="O2052" s="4" t="s">
        <v>2934</v>
      </c>
      <c r="P2052" s="4" t="s">
        <v>2934</v>
      </c>
      <c r="Q2052" s="4" t="s">
        <v>2934</v>
      </c>
      <c r="R2052" s="4" t="s">
        <v>2934</v>
      </c>
      <c r="S2052" s="3" t="s">
        <v>5787</v>
      </c>
      <c r="T2052" s="4">
        <v>15.5</v>
      </c>
      <c r="U2052" s="4">
        <v>682.01140799999996</v>
      </c>
      <c r="V2052" s="10" t="s">
        <v>2934</v>
      </c>
      <c r="W2052" s="4">
        <v>11.566451612903199</v>
      </c>
      <c r="X2052" s="4">
        <v>17.239999999999998</v>
      </c>
      <c r="Y2052" s="4">
        <v>14.08</v>
      </c>
      <c r="Z2052" s="4" t="s">
        <v>2934</v>
      </c>
      <c r="AA2052" s="10" t="s">
        <v>2934</v>
      </c>
      <c r="AB2052" s="10" t="s">
        <v>2934</v>
      </c>
      <c r="AC2052" s="4" t="s">
        <v>2934</v>
      </c>
      <c r="AD2052" s="4" t="s">
        <v>2934</v>
      </c>
      <c r="AE2052" s="4" t="s">
        <v>2934</v>
      </c>
      <c r="AF2052" s="4" t="s">
        <v>2934</v>
      </c>
      <c r="AG2052" s="4" t="s">
        <v>2934</v>
      </c>
      <c r="AH2052" s="4" t="s">
        <v>2934</v>
      </c>
      <c r="AI2052" s="4" t="s">
        <v>2934</v>
      </c>
      <c r="AJ2052" s="4" t="s">
        <v>2934</v>
      </c>
    </row>
    <row r="2053" spans="1:36" x14ac:dyDescent="0.3">
      <c r="A2053" s="1" t="s">
        <v>2047</v>
      </c>
      <c r="B2053" s="2">
        <v>5721315</v>
      </c>
      <c r="C2053" s="3" t="s">
        <v>2935</v>
      </c>
      <c r="D2053" s="4">
        <v>1584.0313015199999</v>
      </c>
      <c r="E2053" s="3" t="s">
        <v>2930</v>
      </c>
      <c r="F2053" s="3" t="s">
        <v>2953</v>
      </c>
      <c r="G2053" s="3" t="s">
        <v>2954</v>
      </c>
      <c r="H2053" s="3" t="s">
        <v>2955</v>
      </c>
      <c r="I2053" s="3"/>
      <c r="J2053" s="4">
        <v>8.8973379999999995</v>
      </c>
      <c r="K2053" s="4">
        <v>6.9880999999999999E-2</v>
      </c>
      <c r="L2053" s="4">
        <v>-1.7158549999999999</v>
      </c>
      <c r="M2053" s="4">
        <v>-1.5130669999999999</v>
      </c>
      <c r="N2053" s="4">
        <v>11.595141999999999</v>
      </c>
      <c r="O2053" s="4">
        <v>17.336562000000001</v>
      </c>
      <c r="P2053" s="4">
        <v>1.2821199999999999</v>
      </c>
      <c r="Q2053" s="4" t="s">
        <v>2934</v>
      </c>
      <c r="R2053" s="4">
        <v>5.0826130000000003</v>
      </c>
      <c r="S2053" s="3" t="s">
        <v>5788</v>
      </c>
      <c r="T2053" s="4">
        <v>14.32</v>
      </c>
      <c r="U2053" s="4">
        <v>1584.0313015199999</v>
      </c>
      <c r="V2053" s="10">
        <v>1880.628301</v>
      </c>
      <c r="W2053" s="4">
        <v>9.9553072625698302</v>
      </c>
      <c r="X2053" s="4">
        <v>15.1</v>
      </c>
      <c r="Y2053" s="4">
        <v>13.06</v>
      </c>
      <c r="Z2053" s="4">
        <v>11.595141999999999</v>
      </c>
      <c r="AA2053" s="10" t="s">
        <v>2934</v>
      </c>
      <c r="AB2053" s="10" t="s">
        <v>2934</v>
      </c>
      <c r="AC2053" s="4">
        <v>9.1967210000000001</v>
      </c>
      <c r="AD2053" s="4" t="s">
        <v>2934</v>
      </c>
      <c r="AE2053" s="4" t="s">
        <v>2934</v>
      </c>
      <c r="AF2053" s="4" t="s">
        <v>2934</v>
      </c>
      <c r="AG2053" s="4" t="s">
        <v>2934</v>
      </c>
      <c r="AH2053" s="4" t="s">
        <v>2934</v>
      </c>
      <c r="AI2053" s="4">
        <v>1.2821199999999999</v>
      </c>
      <c r="AJ2053" s="4">
        <v>1.2821199999999999</v>
      </c>
    </row>
    <row r="2054" spans="1:36" x14ac:dyDescent="0.3">
      <c r="A2054" s="1" t="s">
        <v>2048</v>
      </c>
      <c r="B2054" s="2">
        <v>5721238</v>
      </c>
      <c r="C2054" s="3" t="s">
        <v>2935</v>
      </c>
      <c r="D2054" s="4">
        <v>641.01865422000003</v>
      </c>
      <c r="E2054" s="3" t="s">
        <v>2930</v>
      </c>
      <c r="F2054" s="3" t="s">
        <v>2953</v>
      </c>
      <c r="G2054" s="3" t="s">
        <v>2954</v>
      </c>
      <c r="H2054" s="3" t="s">
        <v>2955</v>
      </c>
      <c r="I2054" s="3" t="s">
        <v>2971</v>
      </c>
      <c r="J2054" s="4">
        <v>9.4539530000000003</v>
      </c>
      <c r="K2054" s="4">
        <v>-3.5201150000000001</v>
      </c>
      <c r="L2054" s="5">
        <v>-3.6585369999999999</v>
      </c>
      <c r="M2054" s="4">
        <v>-3.2420749999999998</v>
      </c>
      <c r="N2054" s="4">
        <v>10.830645000000001</v>
      </c>
      <c r="O2054" s="4" t="s">
        <v>2924</v>
      </c>
      <c r="P2054" s="4">
        <v>1.1784840000000001</v>
      </c>
      <c r="Q2054" s="4" t="s">
        <v>2934</v>
      </c>
      <c r="R2054" s="4">
        <v>6.9108749999999999</v>
      </c>
      <c r="S2054" s="3" t="s">
        <v>5789</v>
      </c>
      <c r="T2054" s="4">
        <v>13.43</v>
      </c>
      <c r="U2054" s="4">
        <v>641.01865422000003</v>
      </c>
      <c r="V2054" s="10">
        <v>754.69865400000003</v>
      </c>
      <c r="W2054" s="4">
        <v>10.0521221146687</v>
      </c>
      <c r="X2054" s="4">
        <v>14.36</v>
      </c>
      <c r="Y2054" s="4">
        <v>12.1</v>
      </c>
      <c r="Z2054" s="4">
        <v>10.830645000000001</v>
      </c>
      <c r="AA2054" s="10" t="s">
        <v>2934</v>
      </c>
      <c r="AB2054" s="10" t="s">
        <v>2934</v>
      </c>
      <c r="AC2054" s="4">
        <v>11.222284999999999</v>
      </c>
      <c r="AD2054" s="4" t="s">
        <v>2934</v>
      </c>
      <c r="AE2054" s="4" t="s">
        <v>2934</v>
      </c>
      <c r="AF2054" s="4" t="s">
        <v>2934</v>
      </c>
      <c r="AG2054" s="4" t="s">
        <v>2934</v>
      </c>
      <c r="AH2054" s="4" t="s">
        <v>2934</v>
      </c>
      <c r="AI2054" s="4">
        <v>1.1784840000000001</v>
      </c>
      <c r="AJ2054" s="4">
        <v>1.1784840000000001</v>
      </c>
    </row>
    <row r="2055" spans="1:36" x14ac:dyDescent="0.3">
      <c r="A2055" s="1" t="s">
        <v>2049</v>
      </c>
      <c r="B2055" s="2">
        <v>5732965</v>
      </c>
      <c r="C2055" s="3" t="s">
        <v>2935</v>
      </c>
      <c r="D2055" s="4">
        <v>5027.6458228700003</v>
      </c>
      <c r="E2055" s="3" t="s">
        <v>2930</v>
      </c>
      <c r="F2055" s="3" t="s">
        <v>2953</v>
      </c>
      <c r="G2055" s="3" t="s">
        <v>2954</v>
      </c>
      <c r="H2055" s="3" t="s">
        <v>2955</v>
      </c>
      <c r="I2055" s="3"/>
      <c r="J2055" s="4">
        <v>2.6256979999999999</v>
      </c>
      <c r="K2055" s="4">
        <v>-6.7985790000000001</v>
      </c>
      <c r="L2055" s="4">
        <v>-4.2231490000000003</v>
      </c>
      <c r="M2055" s="4">
        <v>-3.1118139999999999</v>
      </c>
      <c r="N2055" s="4" t="s">
        <v>2934</v>
      </c>
      <c r="O2055" s="4" t="s">
        <v>2934</v>
      </c>
      <c r="P2055" s="4" t="s">
        <v>2934</v>
      </c>
      <c r="Q2055" s="4" t="s">
        <v>2934</v>
      </c>
      <c r="R2055" s="4" t="s">
        <v>2934</v>
      </c>
      <c r="S2055" s="3" t="s">
        <v>5790</v>
      </c>
      <c r="T2055" s="4">
        <v>18.37</v>
      </c>
      <c r="U2055" s="4">
        <v>5027.6458228700003</v>
      </c>
      <c r="V2055" s="10" t="s">
        <v>2934</v>
      </c>
      <c r="W2055" s="4">
        <v>14.403919433859601</v>
      </c>
      <c r="X2055" s="4">
        <v>20.9</v>
      </c>
      <c r="Y2055" s="4">
        <v>17.72</v>
      </c>
      <c r="Z2055" s="4" t="s">
        <v>2934</v>
      </c>
      <c r="AA2055" s="10" t="s">
        <v>2934</v>
      </c>
      <c r="AB2055" s="10" t="s">
        <v>2934</v>
      </c>
      <c r="AC2055" s="4" t="s">
        <v>2934</v>
      </c>
      <c r="AD2055" s="4" t="s">
        <v>2934</v>
      </c>
      <c r="AE2055" s="4" t="s">
        <v>2934</v>
      </c>
      <c r="AF2055" s="4" t="s">
        <v>2934</v>
      </c>
      <c r="AG2055" s="4" t="s">
        <v>2934</v>
      </c>
      <c r="AH2055" s="4" t="s">
        <v>2934</v>
      </c>
      <c r="AI2055" s="4" t="s">
        <v>2934</v>
      </c>
      <c r="AJ2055" s="4" t="s">
        <v>2934</v>
      </c>
    </row>
    <row r="2056" spans="1:36" x14ac:dyDescent="0.3">
      <c r="A2056" s="1" t="s">
        <v>2050</v>
      </c>
      <c r="B2056" s="2">
        <v>26188325</v>
      </c>
      <c r="C2056" s="3" t="s">
        <v>2935</v>
      </c>
      <c r="D2056" s="4">
        <v>1448.2227689599999</v>
      </c>
      <c r="E2056" s="3" t="s">
        <v>2930</v>
      </c>
      <c r="F2056" s="3" t="s">
        <v>2953</v>
      </c>
      <c r="G2056" s="3" t="s">
        <v>2954</v>
      </c>
      <c r="H2056" s="3" t="s">
        <v>2955</v>
      </c>
      <c r="I2056" s="3"/>
      <c r="J2056" s="4">
        <v>9.6989970000000003</v>
      </c>
      <c r="K2056" s="4">
        <v>-6.0171919999999997</v>
      </c>
      <c r="L2056" s="4">
        <v>-2.8867509999999998</v>
      </c>
      <c r="M2056" s="4">
        <v>-2.8867509999999998</v>
      </c>
      <c r="N2056" s="4" t="s">
        <v>2934</v>
      </c>
      <c r="O2056" s="4" t="s">
        <v>2934</v>
      </c>
      <c r="P2056" s="4" t="s">
        <v>2934</v>
      </c>
      <c r="Q2056" s="4" t="s">
        <v>2934</v>
      </c>
      <c r="R2056" s="4" t="s">
        <v>2934</v>
      </c>
      <c r="S2056" s="3" t="s">
        <v>5791</v>
      </c>
      <c r="T2056" s="4">
        <v>13.12</v>
      </c>
      <c r="U2056" s="4">
        <v>1448.2227689599999</v>
      </c>
      <c r="V2056" s="10" t="s">
        <v>2934</v>
      </c>
      <c r="W2056" s="4">
        <v>11.6981707317073</v>
      </c>
      <c r="X2056" s="4">
        <v>14.435</v>
      </c>
      <c r="Y2056" s="4">
        <v>11.904999999999999</v>
      </c>
      <c r="Z2056" s="4" t="s">
        <v>2934</v>
      </c>
      <c r="AA2056" s="10" t="s">
        <v>2934</v>
      </c>
      <c r="AB2056" s="10" t="s">
        <v>2934</v>
      </c>
      <c r="AC2056" s="4" t="s">
        <v>2934</v>
      </c>
      <c r="AD2056" s="4" t="s">
        <v>2934</v>
      </c>
      <c r="AE2056" s="4" t="s">
        <v>2934</v>
      </c>
      <c r="AF2056" s="4" t="s">
        <v>2934</v>
      </c>
      <c r="AG2056" s="4" t="s">
        <v>2934</v>
      </c>
      <c r="AH2056" s="4" t="s">
        <v>2934</v>
      </c>
      <c r="AI2056" s="4" t="s">
        <v>2934</v>
      </c>
      <c r="AJ2056" s="4" t="s">
        <v>2934</v>
      </c>
    </row>
    <row r="2057" spans="1:36" x14ac:dyDescent="0.3">
      <c r="A2057" s="1" t="s">
        <v>2051</v>
      </c>
      <c r="B2057" s="2">
        <v>13344752</v>
      </c>
      <c r="C2057" s="3" t="s">
        <v>2935</v>
      </c>
      <c r="D2057" s="4">
        <v>1139.58025746</v>
      </c>
      <c r="E2057" s="3" t="s">
        <v>2930</v>
      </c>
      <c r="F2057" s="3" t="s">
        <v>2953</v>
      </c>
      <c r="G2057" s="3" t="s">
        <v>2954</v>
      </c>
      <c r="H2057" s="3" t="s">
        <v>2955</v>
      </c>
      <c r="I2057" s="3"/>
      <c r="J2057" s="4">
        <v>26.313181</v>
      </c>
      <c r="K2057" s="4">
        <v>6.4300629999999996</v>
      </c>
      <c r="L2057" s="4">
        <v>-3.2270310000000002</v>
      </c>
      <c r="M2057" s="4">
        <v>-2.9322159999999999</v>
      </c>
      <c r="N2057" s="4" t="s">
        <v>2934</v>
      </c>
      <c r="O2057" s="4" t="s">
        <v>2934</v>
      </c>
      <c r="P2057" s="4" t="s">
        <v>2934</v>
      </c>
      <c r="Q2057" s="4" t="s">
        <v>2934</v>
      </c>
      <c r="R2057" s="4" t="s">
        <v>2934</v>
      </c>
      <c r="S2057" s="3" t="s">
        <v>5792</v>
      </c>
      <c r="T2057" s="4">
        <v>25.49</v>
      </c>
      <c r="U2057" s="4">
        <v>1139.58025746</v>
      </c>
      <c r="V2057" s="10" t="s">
        <v>2934</v>
      </c>
      <c r="W2057" s="4">
        <v>5.3338564142801097</v>
      </c>
      <c r="X2057" s="4">
        <v>27.319900000000001</v>
      </c>
      <c r="Y2057" s="4">
        <v>19.149999999999999</v>
      </c>
      <c r="Z2057" s="4" t="s">
        <v>2934</v>
      </c>
      <c r="AA2057" s="10" t="s">
        <v>2934</v>
      </c>
      <c r="AB2057" s="10" t="s">
        <v>2934</v>
      </c>
      <c r="AC2057" s="4" t="s">
        <v>2934</v>
      </c>
      <c r="AD2057" s="4" t="s">
        <v>2934</v>
      </c>
      <c r="AE2057" s="4" t="s">
        <v>2934</v>
      </c>
      <c r="AF2057" s="4" t="s">
        <v>2934</v>
      </c>
      <c r="AG2057" s="4" t="s">
        <v>2934</v>
      </c>
      <c r="AH2057" s="4" t="s">
        <v>2934</v>
      </c>
      <c r="AI2057" s="4" t="s">
        <v>2934</v>
      </c>
      <c r="AJ2057" s="4" t="s">
        <v>2934</v>
      </c>
    </row>
    <row r="2058" spans="1:36" x14ac:dyDescent="0.3">
      <c r="A2058" s="1" t="s">
        <v>2052</v>
      </c>
      <c r="B2058" s="2">
        <v>5732951</v>
      </c>
      <c r="C2058" s="3" t="s">
        <v>2935</v>
      </c>
      <c r="D2058" s="4">
        <v>5059.2896000000001</v>
      </c>
      <c r="E2058" s="3" t="s">
        <v>2930</v>
      </c>
      <c r="F2058" s="3" t="s">
        <v>2953</v>
      </c>
      <c r="G2058" s="3" t="s">
        <v>2954</v>
      </c>
      <c r="H2058" s="3" t="s">
        <v>2955</v>
      </c>
      <c r="I2058" s="3"/>
      <c r="J2058" s="4">
        <v>-1.7619720000000001</v>
      </c>
      <c r="K2058" s="4">
        <v>-4.165349</v>
      </c>
      <c r="L2058" s="4">
        <v>-0.601553</v>
      </c>
      <c r="M2058" s="4">
        <v>-0.72099599999999997</v>
      </c>
      <c r="N2058" s="4" t="s">
        <v>2934</v>
      </c>
      <c r="O2058" s="4" t="s">
        <v>2934</v>
      </c>
      <c r="P2058" s="4" t="s">
        <v>2934</v>
      </c>
      <c r="Q2058" s="4" t="s">
        <v>2934</v>
      </c>
      <c r="R2058" s="4" t="s">
        <v>2934</v>
      </c>
      <c r="S2058" s="3" t="s">
        <v>5793</v>
      </c>
      <c r="T2058" s="4">
        <v>90.88</v>
      </c>
      <c r="U2058" s="4">
        <v>5059.2896000000001</v>
      </c>
      <c r="V2058" s="10" t="s">
        <v>2934</v>
      </c>
      <c r="W2058" s="4">
        <v>5.1496478873239404</v>
      </c>
      <c r="X2058" s="4">
        <v>95.32</v>
      </c>
      <c r="Y2058" s="4">
        <v>88.880099999999999</v>
      </c>
      <c r="Z2058" s="4" t="s">
        <v>2934</v>
      </c>
      <c r="AA2058" s="10" t="s">
        <v>2934</v>
      </c>
      <c r="AB2058" s="10" t="s">
        <v>2934</v>
      </c>
      <c r="AC2058" s="4" t="s">
        <v>2934</v>
      </c>
      <c r="AD2058" s="4" t="s">
        <v>2934</v>
      </c>
      <c r="AE2058" s="4" t="s">
        <v>2934</v>
      </c>
      <c r="AF2058" s="4" t="s">
        <v>2934</v>
      </c>
      <c r="AG2058" s="4" t="s">
        <v>2934</v>
      </c>
      <c r="AH2058" s="4" t="s">
        <v>2934</v>
      </c>
      <c r="AI2058" s="4" t="s">
        <v>2934</v>
      </c>
      <c r="AJ2058" s="4" t="s">
        <v>2934</v>
      </c>
    </row>
    <row r="2059" spans="1:36" x14ac:dyDescent="0.3">
      <c r="A2059" s="1" t="s">
        <v>2053</v>
      </c>
      <c r="B2059" s="2">
        <v>5721982</v>
      </c>
      <c r="C2059" s="3" t="s">
        <v>2935</v>
      </c>
      <c r="D2059" s="4">
        <v>579.06360319999999</v>
      </c>
      <c r="E2059" s="3" t="s">
        <v>2930</v>
      </c>
      <c r="F2059" s="3" t="s">
        <v>2953</v>
      </c>
      <c r="G2059" s="3" t="s">
        <v>2954</v>
      </c>
      <c r="H2059" s="3" t="s">
        <v>2955</v>
      </c>
      <c r="I2059" s="3"/>
      <c r="J2059" s="4">
        <v>2.2222219999999999</v>
      </c>
      <c r="K2059" s="4">
        <v>-1.8666670000000001</v>
      </c>
      <c r="L2059" s="4">
        <v>-1.208054</v>
      </c>
      <c r="M2059" s="4">
        <v>-1.4725569999999999</v>
      </c>
      <c r="N2059" s="4">
        <v>8.6081869999999991</v>
      </c>
      <c r="O2059" s="4">
        <v>5.7816179999999999</v>
      </c>
      <c r="P2059" s="4">
        <v>1.062662</v>
      </c>
      <c r="Q2059" s="4" t="s">
        <v>2934</v>
      </c>
      <c r="R2059" s="4">
        <v>7.2594519999999996</v>
      </c>
      <c r="S2059" s="3" t="s">
        <v>5794</v>
      </c>
      <c r="T2059" s="4">
        <v>7.36</v>
      </c>
      <c r="U2059" s="4">
        <v>579.06360319999999</v>
      </c>
      <c r="V2059" s="10">
        <v>690.200603</v>
      </c>
      <c r="W2059" s="4">
        <v>11.7065217391304</v>
      </c>
      <c r="X2059" s="5">
        <v>7.7649999999999997</v>
      </c>
      <c r="Y2059" s="5">
        <v>6.96</v>
      </c>
      <c r="Z2059" s="4">
        <v>8.6081869999999991</v>
      </c>
      <c r="AA2059" s="10" t="s">
        <v>2934</v>
      </c>
      <c r="AB2059" s="10" t="s">
        <v>2934</v>
      </c>
      <c r="AC2059" s="4">
        <v>9.0001119999999997</v>
      </c>
      <c r="AD2059" s="4" t="s">
        <v>2934</v>
      </c>
      <c r="AE2059" s="4" t="s">
        <v>2934</v>
      </c>
      <c r="AF2059" s="4" t="s">
        <v>2934</v>
      </c>
      <c r="AG2059" s="4" t="s">
        <v>2934</v>
      </c>
      <c r="AH2059" s="4" t="s">
        <v>2934</v>
      </c>
      <c r="AI2059" s="4">
        <v>1.062662</v>
      </c>
      <c r="AJ2059" s="4">
        <v>1.062662</v>
      </c>
    </row>
    <row r="2060" spans="1:36" x14ac:dyDescent="0.3">
      <c r="A2060" s="1" t="s">
        <v>2054</v>
      </c>
      <c r="B2060" s="2">
        <v>5721254</v>
      </c>
      <c r="C2060" s="3" t="s">
        <v>2935</v>
      </c>
      <c r="D2060" s="4">
        <v>533.00687419999997</v>
      </c>
      <c r="E2060" s="3" t="s">
        <v>2930</v>
      </c>
      <c r="F2060" s="3" t="s">
        <v>2953</v>
      </c>
      <c r="G2060" s="3" t="s">
        <v>2954</v>
      </c>
      <c r="H2060" s="3" t="s">
        <v>2955</v>
      </c>
      <c r="I2060" s="3"/>
      <c r="J2060" s="5">
        <v>-4.066986</v>
      </c>
      <c r="K2060" s="4">
        <v>-13.297297</v>
      </c>
      <c r="L2060" s="4">
        <v>-6.9605569999999997</v>
      </c>
      <c r="M2060" s="4">
        <v>-4.2959430000000003</v>
      </c>
      <c r="N2060" s="4">
        <v>46.900585</v>
      </c>
      <c r="O2060" s="4">
        <v>7.2975430000000001</v>
      </c>
      <c r="P2060" s="4">
        <v>0.91354400000000002</v>
      </c>
      <c r="Q2060" s="4" t="s">
        <v>2934</v>
      </c>
      <c r="R2060" s="4">
        <v>37.679549999999999</v>
      </c>
      <c r="S2060" s="3" t="s">
        <v>5795</v>
      </c>
      <c r="T2060" s="5">
        <v>8.02</v>
      </c>
      <c r="U2060" s="4">
        <v>533.00687419999997</v>
      </c>
      <c r="V2060" s="10">
        <v>922.48487399999999</v>
      </c>
      <c r="W2060" s="4">
        <v>5.9102244389027403</v>
      </c>
      <c r="X2060" s="4">
        <v>9.52</v>
      </c>
      <c r="Y2060" s="4">
        <v>7.96</v>
      </c>
      <c r="Z2060" s="4">
        <v>46.900585</v>
      </c>
      <c r="AA2060" s="10" t="s">
        <v>2934</v>
      </c>
      <c r="AB2060" s="10" t="s">
        <v>2934</v>
      </c>
      <c r="AC2060" s="4">
        <v>19.935274</v>
      </c>
      <c r="AD2060" s="4" t="s">
        <v>2934</v>
      </c>
      <c r="AE2060" s="4" t="s">
        <v>2934</v>
      </c>
      <c r="AF2060" s="4" t="s">
        <v>2934</v>
      </c>
      <c r="AG2060" s="4" t="s">
        <v>2934</v>
      </c>
      <c r="AH2060" s="4" t="s">
        <v>2934</v>
      </c>
      <c r="AI2060" s="4">
        <v>0.91354400000000002</v>
      </c>
      <c r="AJ2060" s="4">
        <v>0.91354400000000002</v>
      </c>
    </row>
    <row r="2061" spans="1:36" x14ac:dyDescent="0.3">
      <c r="A2061" s="1" t="s">
        <v>2055</v>
      </c>
      <c r="B2061" s="2">
        <v>4055925</v>
      </c>
      <c r="C2061" s="3" t="s">
        <v>2919</v>
      </c>
      <c r="D2061" s="4">
        <v>8590.02037088</v>
      </c>
      <c r="E2061" s="3" t="s">
        <v>2930</v>
      </c>
      <c r="F2061" s="3" t="s">
        <v>2931</v>
      </c>
      <c r="G2061" s="3" t="s">
        <v>2931</v>
      </c>
      <c r="H2061" s="3" t="s">
        <v>2932</v>
      </c>
      <c r="I2061" s="3" t="s">
        <v>2933</v>
      </c>
      <c r="J2061" s="4">
        <v>29.847293000000001</v>
      </c>
      <c r="K2061" s="4">
        <v>12.251225</v>
      </c>
      <c r="L2061" s="4">
        <v>-7.5833680000000001</v>
      </c>
      <c r="M2061" s="4">
        <v>-4.6389129999999996</v>
      </c>
      <c r="N2061" s="4">
        <v>21.338403041825099</v>
      </c>
      <c r="O2061" s="4">
        <v>20.88186</v>
      </c>
      <c r="P2061" s="4">
        <v>1.401721</v>
      </c>
      <c r="Q2061" s="4" t="s">
        <v>2934</v>
      </c>
      <c r="R2061" s="4" t="s">
        <v>2934</v>
      </c>
      <c r="S2061" s="3" t="s">
        <v>5796</v>
      </c>
      <c r="T2061" s="4">
        <v>112.24</v>
      </c>
      <c r="U2061" s="4">
        <v>8590.02037088</v>
      </c>
      <c r="V2061" s="10" t="s">
        <v>2934</v>
      </c>
      <c r="W2061" s="4">
        <v>0.784034212401996</v>
      </c>
      <c r="X2061" s="4">
        <v>131.91</v>
      </c>
      <c r="Y2061" s="4">
        <v>73.62</v>
      </c>
      <c r="Z2061" s="4">
        <v>21.399428</v>
      </c>
      <c r="AA2061" s="10">
        <v>15.3803990352</v>
      </c>
      <c r="AB2061" s="10">
        <v>16.632682094</v>
      </c>
      <c r="AC2061" s="4" t="s">
        <v>2934</v>
      </c>
      <c r="AD2061" s="4" t="s">
        <v>2934</v>
      </c>
      <c r="AE2061" s="4" t="s">
        <v>2934</v>
      </c>
      <c r="AF2061" s="4" t="s">
        <v>2934</v>
      </c>
      <c r="AG2061" s="4" t="s">
        <v>2934</v>
      </c>
      <c r="AH2061" s="4" t="s">
        <v>2934</v>
      </c>
      <c r="AI2061" s="4">
        <v>1.401721</v>
      </c>
      <c r="AJ2061" s="4">
        <v>2.0173260000000002</v>
      </c>
    </row>
    <row r="2062" spans="1:36" x14ac:dyDescent="0.3">
      <c r="A2062" s="1" t="s">
        <v>2056</v>
      </c>
      <c r="B2062" s="2">
        <v>4056951</v>
      </c>
      <c r="C2062" s="3" t="s">
        <v>2935</v>
      </c>
      <c r="D2062" s="4">
        <v>9659.9367072000005</v>
      </c>
      <c r="E2062" s="3" t="s">
        <v>3090</v>
      </c>
      <c r="F2062" s="3" t="s">
        <v>3090</v>
      </c>
      <c r="G2062" s="3" t="s">
        <v>3091</v>
      </c>
      <c r="H2062" s="3" t="s">
        <v>3091</v>
      </c>
      <c r="I2062" s="3" t="s">
        <v>3624</v>
      </c>
      <c r="J2062" s="4">
        <v>19.443273000000001</v>
      </c>
      <c r="K2062" s="4">
        <v>-5.8927779999999998</v>
      </c>
      <c r="L2062" s="4">
        <v>-7.4408979999999998</v>
      </c>
      <c r="M2062" s="4">
        <v>-2.95831</v>
      </c>
      <c r="N2062" s="4">
        <v>16.992000000000001</v>
      </c>
      <c r="O2062" s="4" t="s">
        <v>2924</v>
      </c>
      <c r="P2062" s="4">
        <v>1.459117</v>
      </c>
      <c r="Q2062" s="4">
        <v>9.1320560000000004</v>
      </c>
      <c r="R2062" s="4" t="s">
        <v>2924</v>
      </c>
      <c r="S2062" s="3" t="s">
        <v>5797</v>
      </c>
      <c r="T2062" s="4">
        <v>84.96</v>
      </c>
      <c r="U2062" s="4">
        <v>9659.9367072000005</v>
      </c>
      <c r="V2062" s="10">
        <v>21036.210706999998</v>
      </c>
      <c r="W2062" s="4">
        <v>4.2137476459510399</v>
      </c>
      <c r="X2062" s="4">
        <v>95.42</v>
      </c>
      <c r="Y2062" s="4">
        <v>65.2</v>
      </c>
      <c r="Z2062" s="4">
        <v>16.992000000000001</v>
      </c>
      <c r="AA2062" s="10">
        <v>18.984202176299998</v>
      </c>
      <c r="AB2062" s="10">
        <v>16.591092832699999</v>
      </c>
      <c r="AC2062" s="4">
        <v>4.189578</v>
      </c>
      <c r="AD2062" s="4">
        <v>4.0432479247088997</v>
      </c>
      <c r="AE2062" s="4">
        <v>4.1471328268410996</v>
      </c>
      <c r="AF2062" s="4">
        <v>9.1320560000000004</v>
      </c>
      <c r="AG2062" s="4">
        <v>10.572450922979399</v>
      </c>
      <c r="AH2062" s="4">
        <v>10.987852244013601</v>
      </c>
      <c r="AI2062" s="4">
        <v>1.459117</v>
      </c>
      <c r="AJ2062" s="4">
        <v>1.6010549999999999</v>
      </c>
    </row>
    <row r="2063" spans="1:36" x14ac:dyDescent="0.3">
      <c r="A2063" s="1" t="s">
        <v>2057</v>
      </c>
      <c r="B2063" s="2">
        <v>4551175</v>
      </c>
      <c r="C2063" s="3" t="s">
        <v>2935</v>
      </c>
      <c r="D2063" s="4">
        <v>19930.11543423</v>
      </c>
      <c r="E2063" s="3" t="s">
        <v>3102</v>
      </c>
      <c r="F2063" s="3" t="s">
        <v>3103</v>
      </c>
      <c r="G2063" s="3" t="s">
        <v>3104</v>
      </c>
      <c r="H2063" s="3" t="s">
        <v>3104</v>
      </c>
      <c r="I2063" s="3" t="s">
        <v>3221</v>
      </c>
      <c r="J2063" s="4">
        <v>-21.107544000000001</v>
      </c>
      <c r="K2063" s="4">
        <v>-2.9295589999999998</v>
      </c>
      <c r="L2063" s="4">
        <v>0.88949699999999998</v>
      </c>
      <c r="M2063" s="4">
        <v>-3.7846660000000001</v>
      </c>
      <c r="N2063" s="4">
        <v>94.519231000000005</v>
      </c>
      <c r="O2063" s="4">
        <v>21.200575000000001</v>
      </c>
      <c r="P2063" s="5">
        <v>6.8789360000000004</v>
      </c>
      <c r="Q2063" s="4">
        <v>81.612639000000001</v>
      </c>
      <c r="R2063" s="4">
        <v>20.825671</v>
      </c>
      <c r="S2063" s="3" t="s">
        <v>5798</v>
      </c>
      <c r="T2063" s="4">
        <v>29.49</v>
      </c>
      <c r="U2063" s="4">
        <v>19930.11543423</v>
      </c>
      <c r="V2063" s="10">
        <v>17641.959434</v>
      </c>
      <c r="W2063" s="4">
        <v>0</v>
      </c>
      <c r="X2063" s="4">
        <v>45.185000000000002</v>
      </c>
      <c r="Y2063" s="4">
        <v>27</v>
      </c>
      <c r="Z2063" s="4">
        <v>94.519231000000005</v>
      </c>
      <c r="AA2063" s="10">
        <v>17.393099380700001</v>
      </c>
      <c r="AB2063" s="10">
        <v>19.406678160999999</v>
      </c>
      <c r="AC2063" s="4">
        <v>5.0793109999999997</v>
      </c>
      <c r="AD2063" s="4">
        <v>4.4050147555350003</v>
      </c>
      <c r="AE2063" s="4">
        <v>4.8571086085762998</v>
      </c>
      <c r="AF2063" s="4">
        <v>81.612639000000001</v>
      </c>
      <c r="AG2063" s="4">
        <v>15.7973106310719</v>
      </c>
      <c r="AH2063" s="4">
        <v>18.102652200614699</v>
      </c>
      <c r="AI2063" s="5">
        <v>6.8789360000000004</v>
      </c>
      <c r="AJ2063" s="4">
        <v>7.1542940000000002</v>
      </c>
    </row>
    <row r="2064" spans="1:36" x14ac:dyDescent="0.3">
      <c r="A2064" s="1" t="s">
        <v>2058</v>
      </c>
      <c r="B2064" s="2">
        <v>102767</v>
      </c>
      <c r="C2064" s="3" t="s">
        <v>2935</v>
      </c>
      <c r="D2064" s="4">
        <v>4746.9597675000005</v>
      </c>
      <c r="E2064" s="3" t="s">
        <v>2930</v>
      </c>
      <c r="F2064" s="3" t="s">
        <v>2953</v>
      </c>
      <c r="G2064" s="3" t="s">
        <v>2954</v>
      </c>
      <c r="H2064" s="3" t="s">
        <v>3244</v>
      </c>
      <c r="I2064" s="3" t="s">
        <v>3347</v>
      </c>
      <c r="J2064" s="4">
        <v>71.199402000000006</v>
      </c>
      <c r="K2064" s="4">
        <v>3.74926</v>
      </c>
      <c r="L2064" s="4">
        <v>-10.887978</v>
      </c>
      <c r="M2064" s="5">
        <v>-6.649737</v>
      </c>
      <c r="N2064" s="4">
        <v>31.810897435897399</v>
      </c>
      <c r="O2064" s="4">
        <v>9.2406072825934302</v>
      </c>
      <c r="P2064" s="5">
        <v>4.066567</v>
      </c>
      <c r="Q2064" s="4" t="s">
        <v>2934</v>
      </c>
      <c r="R2064" s="4" t="s">
        <v>2934</v>
      </c>
      <c r="S2064" s="3" t="s">
        <v>5799</v>
      </c>
      <c r="T2064" s="4">
        <v>297.75</v>
      </c>
      <c r="U2064" s="4">
        <v>4746.9597675000005</v>
      </c>
      <c r="V2064" s="10" t="s">
        <v>2934</v>
      </c>
      <c r="W2064" s="4">
        <v>0.87321578505457598</v>
      </c>
      <c r="X2064" s="4">
        <v>351.80200000000002</v>
      </c>
      <c r="Y2064" s="5">
        <v>162.5</v>
      </c>
      <c r="Z2064" s="4">
        <v>31.913183</v>
      </c>
      <c r="AA2064" s="10">
        <v>21.528038869700001</v>
      </c>
      <c r="AB2064" s="10">
        <v>25.078963992399999</v>
      </c>
      <c r="AC2064" s="4" t="s">
        <v>2934</v>
      </c>
      <c r="AD2064" s="4" t="s">
        <v>2934</v>
      </c>
      <c r="AE2064" s="4" t="s">
        <v>2934</v>
      </c>
      <c r="AF2064" s="4" t="s">
        <v>2934</v>
      </c>
      <c r="AG2064" s="4" t="s">
        <v>2934</v>
      </c>
      <c r="AH2064" s="4" t="s">
        <v>2934</v>
      </c>
      <c r="AI2064" s="5">
        <v>4.066567</v>
      </c>
      <c r="AJ2064" s="4">
        <v>6.3591899999999999</v>
      </c>
    </row>
    <row r="2065" spans="1:36" x14ac:dyDescent="0.3">
      <c r="A2065" s="1" t="s">
        <v>2059</v>
      </c>
      <c r="B2065" s="2">
        <v>103699</v>
      </c>
      <c r="C2065" s="3" t="s">
        <v>2935</v>
      </c>
      <c r="D2065" s="4">
        <v>1313.69693583</v>
      </c>
      <c r="E2065" s="3" t="s">
        <v>2936</v>
      </c>
      <c r="F2065" s="3" t="s">
        <v>2966</v>
      </c>
      <c r="G2065" s="3" t="s">
        <v>2967</v>
      </c>
      <c r="H2065" s="3" t="s">
        <v>2987</v>
      </c>
      <c r="I2065" s="3" t="s">
        <v>3220</v>
      </c>
      <c r="J2065" s="4">
        <v>68.925234000000003</v>
      </c>
      <c r="K2065" s="4">
        <v>3.1383740000000002</v>
      </c>
      <c r="L2065" s="4">
        <v>-3.7283620000000002</v>
      </c>
      <c r="M2065" s="4">
        <v>-6.2256809999999998</v>
      </c>
      <c r="N2065" s="4" t="s">
        <v>2924</v>
      </c>
      <c r="O2065" s="4">
        <v>15.125522999999999</v>
      </c>
      <c r="P2065" s="4" t="s">
        <v>2924</v>
      </c>
      <c r="Q2065" s="4">
        <v>7.2000590000000004</v>
      </c>
      <c r="R2065" s="4">
        <v>8.5844360000000002</v>
      </c>
      <c r="S2065" s="3" t="s">
        <v>5800</v>
      </c>
      <c r="T2065" s="5">
        <v>7.23</v>
      </c>
      <c r="U2065" s="4">
        <v>1313.69693583</v>
      </c>
      <c r="V2065" s="10">
        <v>2993.980935</v>
      </c>
      <c r="W2065" s="4">
        <v>2.7662517289073301</v>
      </c>
      <c r="X2065" s="5">
        <v>8.8000000000000007</v>
      </c>
      <c r="Y2065" s="4">
        <v>3.68</v>
      </c>
      <c r="Z2065" s="4" t="s">
        <v>2924</v>
      </c>
      <c r="AA2065" s="10">
        <v>7.3030303029999999</v>
      </c>
      <c r="AB2065" s="10">
        <v>19.026315789400002</v>
      </c>
      <c r="AC2065" s="4">
        <v>0.92856300000000003</v>
      </c>
      <c r="AD2065" s="4">
        <v>1.5137859223079999</v>
      </c>
      <c r="AE2065" s="4">
        <v>1.1371868291353</v>
      </c>
      <c r="AF2065" s="4">
        <v>7.2000590000000004</v>
      </c>
      <c r="AG2065" s="4" t="s">
        <v>2934</v>
      </c>
      <c r="AH2065" s="4" t="s">
        <v>2934</v>
      </c>
      <c r="AI2065" s="4" t="s">
        <v>2924</v>
      </c>
      <c r="AJ2065" s="4" t="s">
        <v>2924</v>
      </c>
    </row>
    <row r="2066" spans="1:36" x14ac:dyDescent="0.3">
      <c r="A2066" s="1" t="s">
        <v>2060</v>
      </c>
      <c r="B2066" s="2">
        <v>4586311</v>
      </c>
      <c r="C2066" s="3" t="s">
        <v>2935</v>
      </c>
      <c r="D2066" s="4">
        <v>3683.5192724499998</v>
      </c>
      <c r="E2066" s="3" t="s">
        <v>2930</v>
      </c>
      <c r="F2066" s="3" t="s">
        <v>2953</v>
      </c>
      <c r="G2066" s="3" t="s">
        <v>2954</v>
      </c>
      <c r="H2066" s="3" t="s">
        <v>3244</v>
      </c>
      <c r="I2066" s="3" t="s">
        <v>3155</v>
      </c>
      <c r="J2066" s="4">
        <v>55.565565999999997</v>
      </c>
      <c r="K2066" s="4">
        <v>14.786911999999999</v>
      </c>
      <c r="L2066" s="4">
        <v>-0.28872100000000001</v>
      </c>
      <c r="M2066" s="4">
        <v>-5.1857730000000002</v>
      </c>
      <c r="N2066" s="4">
        <v>39.444162436548197</v>
      </c>
      <c r="O2066" s="4">
        <v>18.221257893725099</v>
      </c>
      <c r="P2066" s="4">
        <v>23.171313999999999</v>
      </c>
      <c r="Q2066" s="4" t="s">
        <v>2934</v>
      </c>
      <c r="R2066" s="4" t="s">
        <v>2934</v>
      </c>
      <c r="S2066" s="3" t="s">
        <v>5801</v>
      </c>
      <c r="T2066" s="4">
        <v>155.41</v>
      </c>
      <c r="U2066" s="4">
        <v>3683.5192724499998</v>
      </c>
      <c r="V2066" s="10" t="s">
        <v>2934</v>
      </c>
      <c r="W2066" s="4">
        <v>0.64345923685734496</v>
      </c>
      <c r="X2066" s="4">
        <v>168.92</v>
      </c>
      <c r="Y2066" s="4">
        <v>88.51</v>
      </c>
      <c r="Z2066" s="4">
        <v>41.113757</v>
      </c>
      <c r="AA2066" s="10">
        <v>32.293658049999998</v>
      </c>
      <c r="AB2066" s="10">
        <v>36.130013181700001</v>
      </c>
      <c r="AC2066" s="4" t="s">
        <v>2934</v>
      </c>
      <c r="AD2066" s="4" t="s">
        <v>2934</v>
      </c>
      <c r="AE2066" s="4" t="s">
        <v>2934</v>
      </c>
      <c r="AF2066" s="4" t="s">
        <v>2934</v>
      </c>
      <c r="AG2066" s="4" t="s">
        <v>2934</v>
      </c>
      <c r="AH2066" s="4" t="s">
        <v>2934</v>
      </c>
      <c r="AI2066" s="4">
        <v>23.171313999999999</v>
      </c>
      <c r="AJ2066" s="4" t="s">
        <v>2924</v>
      </c>
    </row>
    <row r="2067" spans="1:36" x14ac:dyDescent="0.3">
      <c r="A2067" s="1" t="s">
        <v>2061</v>
      </c>
      <c r="B2067" s="2">
        <v>4095757</v>
      </c>
      <c r="C2067" s="3" t="s">
        <v>2919</v>
      </c>
      <c r="D2067" s="4">
        <v>11920.153859460001</v>
      </c>
      <c r="E2067" s="3" t="s">
        <v>3093</v>
      </c>
      <c r="F2067" s="3" t="s">
        <v>3093</v>
      </c>
      <c r="G2067" s="3" t="s">
        <v>3094</v>
      </c>
      <c r="H2067" s="3" t="s">
        <v>3145</v>
      </c>
      <c r="I2067" s="3" t="s">
        <v>3419</v>
      </c>
      <c r="J2067" s="4">
        <v>12.259774999999999</v>
      </c>
      <c r="K2067" s="4">
        <v>-4.5633800000000004</v>
      </c>
      <c r="L2067" s="4">
        <v>-3.5307520000000001</v>
      </c>
      <c r="M2067" s="4">
        <v>-5.1511760000000004</v>
      </c>
      <c r="N2067" s="4">
        <v>15.071173999999999</v>
      </c>
      <c r="O2067" s="4">
        <v>6.2096770000000001</v>
      </c>
      <c r="P2067" s="4">
        <v>1.502173</v>
      </c>
      <c r="Q2067" s="4">
        <v>7.9654889999999998</v>
      </c>
      <c r="R2067" s="4">
        <v>17.201749</v>
      </c>
      <c r="S2067" s="3" t="s">
        <v>5802</v>
      </c>
      <c r="T2067" s="4">
        <v>16.940000000000001</v>
      </c>
      <c r="U2067" s="4">
        <v>11920.153859460001</v>
      </c>
      <c r="V2067" s="10">
        <v>25123.153858999998</v>
      </c>
      <c r="W2067" s="4">
        <v>7.4970484061393101</v>
      </c>
      <c r="X2067" s="4">
        <v>19.170000000000002</v>
      </c>
      <c r="Y2067" s="4">
        <v>15.025</v>
      </c>
      <c r="Z2067" s="4">
        <v>15.071173999999999</v>
      </c>
      <c r="AA2067" s="10">
        <v>11.7094076173</v>
      </c>
      <c r="AB2067" s="10">
        <v>11.9576189232</v>
      </c>
      <c r="AC2067" s="4">
        <v>0.498782</v>
      </c>
      <c r="AD2067" s="4">
        <v>0.4471570320339</v>
      </c>
      <c r="AE2067" s="4">
        <v>0.48715182969929999</v>
      </c>
      <c r="AF2067" s="4">
        <v>7.9654889999999998</v>
      </c>
      <c r="AG2067" s="4">
        <v>9.1044603715051995</v>
      </c>
      <c r="AH2067" s="4">
        <v>9.0155546051336</v>
      </c>
      <c r="AI2067" s="4">
        <v>1.502173</v>
      </c>
      <c r="AJ2067" s="4">
        <v>1.903799</v>
      </c>
    </row>
    <row r="2068" spans="1:36" x14ac:dyDescent="0.3">
      <c r="A2068" s="1" t="s">
        <v>2062</v>
      </c>
      <c r="B2068" s="2">
        <v>4217494</v>
      </c>
      <c r="C2068" s="3" t="s">
        <v>2919</v>
      </c>
      <c r="D2068" s="4">
        <v>3593.8757218000001</v>
      </c>
      <c r="E2068" s="3" t="s">
        <v>3093</v>
      </c>
      <c r="F2068" s="3" t="s">
        <v>3093</v>
      </c>
      <c r="G2068" s="3" t="s">
        <v>3094</v>
      </c>
      <c r="H2068" s="3" t="s">
        <v>3145</v>
      </c>
      <c r="I2068" s="3" t="s">
        <v>3419</v>
      </c>
      <c r="J2068" s="4">
        <v>14.465408999999999</v>
      </c>
      <c r="K2068" s="4">
        <v>-3.8054969999999999</v>
      </c>
      <c r="L2068" s="4">
        <v>-3.2429559999999999</v>
      </c>
      <c r="M2068" s="4">
        <v>-4.8614740000000003</v>
      </c>
      <c r="N2068" s="4">
        <v>21.538461999999999</v>
      </c>
      <c r="O2068" s="4">
        <v>1.6751039999999999</v>
      </c>
      <c r="P2068" s="4">
        <v>2.4581309999999998</v>
      </c>
      <c r="Q2068" s="4">
        <v>8.3467020000000005</v>
      </c>
      <c r="R2068" s="4">
        <v>18.052078999999999</v>
      </c>
      <c r="S2068" s="3" t="s">
        <v>5803</v>
      </c>
      <c r="T2068" s="4">
        <v>18.2</v>
      </c>
      <c r="U2068" s="4">
        <v>3593.8757218000001</v>
      </c>
      <c r="V2068" s="10">
        <v>24480.875721</v>
      </c>
      <c r="W2068" s="4">
        <v>6.9780219780219799</v>
      </c>
      <c r="X2068" s="4">
        <v>20.100000000000001</v>
      </c>
      <c r="Y2068" s="4">
        <v>15.785</v>
      </c>
      <c r="Z2068" s="4">
        <v>21.538461999999999</v>
      </c>
      <c r="AA2068" s="10">
        <v>14.08559709</v>
      </c>
      <c r="AB2068" s="10">
        <v>23.530932833400001</v>
      </c>
      <c r="AC2068" s="4">
        <v>0.48603099999999999</v>
      </c>
      <c r="AD2068" s="4">
        <v>0.44886054347330001</v>
      </c>
      <c r="AE2068" s="4">
        <v>0.47728823415619998</v>
      </c>
      <c r="AF2068" s="4">
        <v>8.3467020000000005</v>
      </c>
      <c r="AG2068" s="4">
        <v>8.9464975901233998</v>
      </c>
      <c r="AH2068" s="4">
        <v>8.8253521150777008</v>
      </c>
      <c r="AI2068" s="4">
        <v>2.4581309999999998</v>
      </c>
      <c r="AJ2068" s="4" t="s">
        <v>2924</v>
      </c>
    </row>
    <row r="2069" spans="1:36" x14ac:dyDescent="0.3">
      <c r="A2069" s="1" t="s">
        <v>2063</v>
      </c>
      <c r="B2069" s="2">
        <v>4981337</v>
      </c>
      <c r="C2069" s="3" t="s">
        <v>2935</v>
      </c>
      <c r="D2069" s="4">
        <v>8355.7686389800001</v>
      </c>
      <c r="E2069" s="3" t="s">
        <v>2925</v>
      </c>
      <c r="F2069" s="3" t="s">
        <v>2980</v>
      </c>
      <c r="G2069" s="3" t="s">
        <v>2981</v>
      </c>
      <c r="H2069" s="3" t="s">
        <v>3264</v>
      </c>
      <c r="I2069" s="3" t="s">
        <v>3555</v>
      </c>
      <c r="J2069" s="4">
        <v>35.805171999999999</v>
      </c>
      <c r="K2069" s="4">
        <v>17.690301000000002</v>
      </c>
      <c r="L2069" s="4">
        <v>0.99715100000000001</v>
      </c>
      <c r="M2069" s="4">
        <v>-1.0763400000000001</v>
      </c>
      <c r="N2069" s="4">
        <v>53.365591000000002</v>
      </c>
      <c r="O2069" s="4">
        <v>44.076377000000001</v>
      </c>
      <c r="P2069" s="4" t="s">
        <v>2924</v>
      </c>
      <c r="Q2069" s="4">
        <v>18.616396999999999</v>
      </c>
      <c r="R2069" s="4">
        <v>57.571778000000002</v>
      </c>
      <c r="S2069" s="3" t="s">
        <v>5804</v>
      </c>
      <c r="T2069" s="4">
        <v>99.26</v>
      </c>
      <c r="U2069" s="4">
        <v>8355.7686389800001</v>
      </c>
      <c r="V2069" s="10">
        <v>10510.519638</v>
      </c>
      <c r="W2069" s="4">
        <v>0</v>
      </c>
      <c r="X2069" s="4">
        <v>102.8999</v>
      </c>
      <c r="Y2069" s="4">
        <v>54.35</v>
      </c>
      <c r="Z2069" s="4">
        <v>53.365591000000002</v>
      </c>
      <c r="AA2069" s="10">
        <v>35.742321126299998</v>
      </c>
      <c r="AB2069" s="10">
        <v>39.594086814999997</v>
      </c>
      <c r="AC2069" s="4">
        <v>10.017518000000001</v>
      </c>
      <c r="AD2069" s="4">
        <v>8.3998975423002999</v>
      </c>
      <c r="AE2069" s="4">
        <v>9.0294732073166006</v>
      </c>
      <c r="AF2069" s="4">
        <v>18.616396999999999</v>
      </c>
      <c r="AG2069" s="4">
        <v>20.2962598372131</v>
      </c>
      <c r="AH2069" s="4">
        <v>22.0847244088731</v>
      </c>
      <c r="AI2069" s="4" t="s">
        <v>2924</v>
      </c>
      <c r="AJ2069" s="4" t="s">
        <v>2924</v>
      </c>
    </row>
    <row r="2070" spans="1:36" x14ac:dyDescent="0.3">
      <c r="A2070" s="1" t="s">
        <v>2064</v>
      </c>
      <c r="B2070" s="2">
        <v>4839136</v>
      </c>
      <c r="C2070" s="3" t="s">
        <v>2919</v>
      </c>
      <c r="D2070" s="4">
        <v>1168.13986937</v>
      </c>
      <c r="E2070" s="3" t="s">
        <v>2925</v>
      </c>
      <c r="F2070" s="3" t="s">
        <v>2980</v>
      </c>
      <c r="G2070" s="3" t="s">
        <v>2981</v>
      </c>
      <c r="H2070" s="3" t="s">
        <v>3059</v>
      </c>
      <c r="I2070" s="3" t="s">
        <v>3203</v>
      </c>
      <c r="J2070" s="4">
        <v>11.226851999999999</v>
      </c>
      <c r="K2070" s="4">
        <v>20.577164</v>
      </c>
      <c r="L2070" s="5">
        <v>1.371308</v>
      </c>
      <c r="M2070" s="4">
        <v>-5.0395260000000004</v>
      </c>
      <c r="N2070" s="4">
        <v>19.692623000000001</v>
      </c>
      <c r="O2070" s="4">
        <v>24.024999999999999</v>
      </c>
      <c r="P2070" s="4">
        <v>2.4103340000000002</v>
      </c>
      <c r="Q2070" s="4">
        <v>8.4280659999999994</v>
      </c>
      <c r="R2070" s="4">
        <v>15.597410999999999</v>
      </c>
      <c r="S2070" s="3" t="s">
        <v>5805</v>
      </c>
      <c r="T2070" s="4">
        <v>9.61</v>
      </c>
      <c r="U2070" s="4">
        <v>1168.13986937</v>
      </c>
      <c r="V2070" s="10">
        <v>2034.1558689999999</v>
      </c>
      <c r="W2070" s="4">
        <v>0</v>
      </c>
      <c r="X2070" s="5">
        <v>10.5</v>
      </c>
      <c r="Y2070" s="4">
        <v>6.95</v>
      </c>
      <c r="Z2070" s="4">
        <v>19.692623000000001</v>
      </c>
      <c r="AA2070" s="10">
        <v>18.7512195121</v>
      </c>
      <c r="AB2070" s="10">
        <v>17.045353766400002</v>
      </c>
      <c r="AC2070" s="4">
        <v>2.1419630000000001</v>
      </c>
      <c r="AD2070" s="4">
        <v>2.1583256379464002</v>
      </c>
      <c r="AE2070" s="4">
        <v>2.1954381330794002</v>
      </c>
      <c r="AF2070" s="4">
        <v>8.4280659999999994</v>
      </c>
      <c r="AG2070" s="4">
        <v>8.3101154175962009</v>
      </c>
      <c r="AH2070" s="4">
        <v>8.025497620646</v>
      </c>
      <c r="AI2070" s="4">
        <v>2.4103340000000002</v>
      </c>
      <c r="AJ2070" s="4">
        <v>2.7591160000000001</v>
      </c>
    </row>
    <row r="2071" spans="1:36" x14ac:dyDescent="0.3">
      <c r="A2071" s="1" t="s">
        <v>2065</v>
      </c>
      <c r="B2071" s="2">
        <v>6874874</v>
      </c>
      <c r="C2071" s="3" t="s">
        <v>2919</v>
      </c>
      <c r="D2071" s="4">
        <v>2553.08513915</v>
      </c>
      <c r="E2071" s="3" t="s">
        <v>3102</v>
      </c>
      <c r="F2071" s="3" t="s">
        <v>3103</v>
      </c>
      <c r="G2071" s="3" t="s">
        <v>3196</v>
      </c>
      <c r="H2071" s="3" t="s">
        <v>3403</v>
      </c>
      <c r="I2071" s="3" t="s">
        <v>2949</v>
      </c>
      <c r="J2071" s="4">
        <v>-20.441347</v>
      </c>
      <c r="K2071" s="4">
        <v>-12.404092</v>
      </c>
      <c r="L2071" s="4">
        <v>-19.221698</v>
      </c>
      <c r="M2071" s="4">
        <v>-10.222804999999999</v>
      </c>
      <c r="N2071" s="4">
        <v>11.790017000000001</v>
      </c>
      <c r="O2071" s="4">
        <v>6.0140469999999997</v>
      </c>
      <c r="P2071" s="4" t="s">
        <v>2924</v>
      </c>
      <c r="Q2071" s="4">
        <v>6.0424660000000001</v>
      </c>
      <c r="R2071" s="4">
        <v>7.25427</v>
      </c>
      <c r="S2071" s="3" t="s">
        <v>5806</v>
      </c>
      <c r="T2071" s="4">
        <v>6.85</v>
      </c>
      <c r="U2071" s="4">
        <v>2553.08513915</v>
      </c>
      <c r="V2071" s="10">
        <v>3839.6851390000002</v>
      </c>
      <c r="W2071" s="4">
        <v>5.8394160583941597</v>
      </c>
      <c r="X2071" s="5">
        <v>9.1549999999999994</v>
      </c>
      <c r="Y2071" s="5">
        <v>6.25</v>
      </c>
      <c r="Z2071" s="4">
        <v>11.790017000000001</v>
      </c>
      <c r="AA2071" s="10">
        <v>9.4041735309999996</v>
      </c>
      <c r="AB2071" s="10">
        <v>10.256026351199999</v>
      </c>
      <c r="AC2071" s="4">
        <v>1.5135339999999999</v>
      </c>
      <c r="AD2071" s="4">
        <v>1.5021743366193001</v>
      </c>
      <c r="AE2071" s="4">
        <v>1.5264783918150999</v>
      </c>
      <c r="AF2071" s="4">
        <v>6.0424660000000001</v>
      </c>
      <c r="AG2071" s="4">
        <v>4.9271342066367998</v>
      </c>
      <c r="AH2071" s="4">
        <v>5.0536128167393004</v>
      </c>
      <c r="AI2071" s="4" t="s">
        <v>2924</v>
      </c>
      <c r="AJ2071" s="4" t="s">
        <v>2924</v>
      </c>
    </row>
    <row r="2072" spans="1:36" x14ac:dyDescent="0.3">
      <c r="A2072" s="1" t="s">
        <v>2066</v>
      </c>
      <c r="B2072" s="2">
        <v>4963707</v>
      </c>
      <c r="C2072" s="3" t="s">
        <v>2919</v>
      </c>
      <c r="D2072" s="4">
        <v>4308.8790930100004</v>
      </c>
      <c r="E2072" s="3" t="s">
        <v>2945</v>
      </c>
      <c r="F2072" s="3" t="s">
        <v>3021</v>
      </c>
      <c r="G2072" s="3" t="s">
        <v>3027</v>
      </c>
      <c r="H2072" s="3" t="s">
        <v>3238</v>
      </c>
      <c r="I2072" s="3" t="s">
        <v>3233</v>
      </c>
      <c r="J2072" s="4">
        <v>45.975957000000001</v>
      </c>
      <c r="K2072" s="4">
        <v>21.39968</v>
      </c>
      <c r="L2072" s="4">
        <v>1.544845</v>
      </c>
      <c r="M2072" s="4">
        <v>-4.2381549999999999</v>
      </c>
      <c r="N2072" s="4">
        <v>39.668329</v>
      </c>
      <c r="O2072" s="4">
        <v>12.768502</v>
      </c>
      <c r="P2072" s="4">
        <v>3.2564950000000001</v>
      </c>
      <c r="Q2072" s="4">
        <v>15.026555999999999</v>
      </c>
      <c r="R2072" s="4">
        <v>13.234486</v>
      </c>
      <c r="S2072" s="3" t="s">
        <v>5807</v>
      </c>
      <c r="T2072" s="5">
        <v>159.07</v>
      </c>
      <c r="U2072" s="4">
        <v>4308.8790930100004</v>
      </c>
      <c r="V2072" s="10">
        <v>4258.0600930000001</v>
      </c>
      <c r="W2072" s="4">
        <v>0</v>
      </c>
      <c r="X2072" s="4">
        <v>170.065</v>
      </c>
      <c r="Y2072" s="4">
        <v>90.18</v>
      </c>
      <c r="Z2072" s="4">
        <v>39.668329</v>
      </c>
      <c r="AA2072" s="10">
        <v>23.659406871200002</v>
      </c>
      <c r="AB2072" s="10">
        <v>23.659406871200002</v>
      </c>
      <c r="AC2072" s="4">
        <v>1.075043</v>
      </c>
      <c r="AD2072" s="4">
        <v>1.0164739243981</v>
      </c>
      <c r="AE2072" s="4">
        <v>1.0164739243981</v>
      </c>
      <c r="AF2072" s="4">
        <v>15.026555999999999</v>
      </c>
      <c r="AG2072" s="4">
        <v>12.9726621394604</v>
      </c>
      <c r="AH2072" s="4">
        <v>12.9726621394604</v>
      </c>
      <c r="AI2072" s="4">
        <v>3.2564950000000001</v>
      </c>
      <c r="AJ2072" s="4">
        <v>3.2564950000000001</v>
      </c>
    </row>
    <row r="2073" spans="1:36" x14ac:dyDescent="0.3">
      <c r="A2073" s="1" t="s">
        <v>2067</v>
      </c>
      <c r="B2073" s="2">
        <v>5324227</v>
      </c>
      <c r="C2073" s="3" t="s">
        <v>2919</v>
      </c>
      <c r="D2073" s="4">
        <v>803.87635982999996</v>
      </c>
      <c r="E2073" s="3" t="s">
        <v>2920</v>
      </c>
      <c r="F2073" s="3" t="s">
        <v>2921</v>
      </c>
      <c r="G2073" s="3" t="s">
        <v>3109</v>
      </c>
      <c r="H2073" s="3" t="s">
        <v>3109</v>
      </c>
      <c r="I2073" s="3" t="s">
        <v>3048</v>
      </c>
      <c r="J2073" s="4">
        <v>-23.508975</v>
      </c>
      <c r="K2073" s="4">
        <v>8.8138389999999998</v>
      </c>
      <c r="L2073" s="4">
        <v>3.7706209999999998</v>
      </c>
      <c r="M2073" s="4">
        <v>-0.67669199999999996</v>
      </c>
      <c r="N2073" s="4" t="s">
        <v>2924</v>
      </c>
      <c r="O2073" s="4" t="s">
        <v>2924</v>
      </c>
      <c r="P2073" s="4">
        <v>2.3244769999999999</v>
      </c>
      <c r="Q2073" s="4" t="s">
        <v>2924</v>
      </c>
      <c r="R2073" s="4" t="s">
        <v>2924</v>
      </c>
      <c r="S2073" s="3" t="s">
        <v>5808</v>
      </c>
      <c r="T2073" s="4">
        <v>13.21</v>
      </c>
      <c r="U2073" s="4">
        <v>803.87635982999996</v>
      </c>
      <c r="V2073" s="10">
        <v>459.57635900000002</v>
      </c>
      <c r="W2073" s="4">
        <v>0</v>
      </c>
      <c r="X2073" s="4">
        <v>19.62</v>
      </c>
      <c r="Y2073" s="5">
        <v>10.220000000000001</v>
      </c>
      <c r="Z2073" s="4" t="s">
        <v>2924</v>
      </c>
      <c r="AA2073" s="10" t="s">
        <v>2924</v>
      </c>
      <c r="AB2073" s="10" t="s">
        <v>2924</v>
      </c>
      <c r="AC2073" s="4" t="s">
        <v>2934</v>
      </c>
      <c r="AD2073" s="4" t="s">
        <v>2924</v>
      </c>
      <c r="AE2073" s="4" t="s">
        <v>2924</v>
      </c>
      <c r="AF2073" s="4" t="s">
        <v>2924</v>
      </c>
      <c r="AG2073" s="4" t="s">
        <v>2924</v>
      </c>
      <c r="AH2073" s="4" t="s">
        <v>2924</v>
      </c>
      <c r="AI2073" s="4">
        <v>2.3244769999999999</v>
      </c>
      <c r="AJ2073" s="4">
        <v>2.3244769999999999</v>
      </c>
    </row>
    <row r="2074" spans="1:36" x14ac:dyDescent="0.3">
      <c r="A2074" s="1" t="s">
        <v>2068</v>
      </c>
      <c r="B2074" s="2">
        <v>4282399</v>
      </c>
      <c r="C2074" s="3" t="s">
        <v>2935</v>
      </c>
      <c r="D2074" s="4">
        <v>817.00534800000003</v>
      </c>
      <c r="E2074" s="3" t="s">
        <v>2976</v>
      </c>
      <c r="F2074" s="3" t="s">
        <v>2977</v>
      </c>
      <c r="G2074" s="3" t="s">
        <v>3137</v>
      </c>
      <c r="H2074" s="3" t="s">
        <v>3137</v>
      </c>
      <c r="I2074" s="3" t="s">
        <v>2979</v>
      </c>
      <c r="J2074" s="4">
        <v>-25.465838999999999</v>
      </c>
      <c r="K2074" s="4">
        <v>-20.141970000000001</v>
      </c>
      <c r="L2074" s="4">
        <v>-3.897491</v>
      </c>
      <c r="M2074" s="4">
        <v>-4.9128369999999997</v>
      </c>
      <c r="N2074" s="4" t="s">
        <v>2924</v>
      </c>
      <c r="O2074" s="4">
        <v>11.138614</v>
      </c>
      <c r="P2074" s="4">
        <v>1.87188</v>
      </c>
      <c r="Q2074" s="4">
        <v>13.128550000000001</v>
      </c>
      <c r="R2074" s="4" t="s">
        <v>2924</v>
      </c>
      <c r="S2074" s="3" t="s">
        <v>5809</v>
      </c>
      <c r="T2074" s="4">
        <v>18</v>
      </c>
      <c r="U2074" s="4">
        <v>817.00534800000003</v>
      </c>
      <c r="V2074" s="10">
        <v>1617.7393480000001</v>
      </c>
      <c r="W2074" s="4">
        <v>5.3333333333333304</v>
      </c>
      <c r="X2074" s="4">
        <v>24.71</v>
      </c>
      <c r="Y2074" s="4">
        <v>17.22</v>
      </c>
      <c r="Z2074" s="4" t="s">
        <v>2924</v>
      </c>
      <c r="AA2074" s="10">
        <v>148.27018121910001</v>
      </c>
      <c r="AB2074" s="10">
        <v>175.50702028079999</v>
      </c>
      <c r="AC2074" s="4">
        <v>8.0257349999999992</v>
      </c>
      <c r="AD2074" s="4">
        <v>7.7786887672158</v>
      </c>
      <c r="AE2074" s="4">
        <v>7.9746119415640004</v>
      </c>
      <c r="AF2074" s="4">
        <v>13.128550000000001</v>
      </c>
      <c r="AG2074" s="4">
        <v>12.266752714589</v>
      </c>
      <c r="AH2074" s="4">
        <v>13.143529160952699</v>
      </c>
      <c r="AI2074" s="4">
        <v>1.87188</v>
      </c>
      <c r="AJ2074" s="4">
        <v>2.084298</v>
      </c>
    </row>
    <row r="2075" spans="1:36" x14ac:dyDescent="0.3">
      <c r="A2075" s="1" t="s">
        <v>2069</v>
      </c>
      <c r="B2075" s="2">
        <v>6331267</v>
      </c>
      <c r="C2075" s="3" t="s">
        <v>2935</v>
      </c>
      <c r="D2075" s="4">
        <v>3226.8700208800001</v>
      </c>
      <c r="E2075" s="3" t="s">
        <v>2925</v>
      </c>
      <c r="F2075" s="3" t="s">
        <v>2996</v>
      </c>
      <c r="G2075" s="3" t="s">
        <v>2997</v>
      </c>
      <c r="H2075" s="3" t="s">
        <v>2997</v>
      </c>
      <c r="I2075" s="3" t="s">
        <v>3445</v>
      </c>
      <c r="J2075" s="4">
        <v>-38.843674</v>
      </c>
      <c r="K2075" s="4">
        <v>-31.388591999999999</v>
      </c>
      <c r="L2075" s="4">
        <v>-11.284882</v>
      </c>
      <c r="M2075" s="4">
        <v>-8.3042789999999993</v>
      </c>
      <c r="N2075" s="4">
        <v>16.216367999999999</v>
      </c>
      <c r="O2075" s="4">
        <v>12.834960000000001</v>
      </c>
      <c r="P2075" s="4">
        <v>2.4067219999999998</v>
      </c>
      <c r="Q2075" s="4">
        <v>7.5401410000000002</v>
      </c>
      <c r="R2075" s="4">
        <v>12.521751</v>
      </c>
      <c r="S2075" s="3" t="s">
        <v>5810</v>
      </c>
      <c r="T2075" s="4">
        <v>57.86</v>
      </c>
      <c r="U2075" s="4">
        <v>3226.8700208800001</v>
      </c>
      <c r="V2075" s="10">
        <v>5253.9700199999997</v>
      </c>
      <c r="W2075" s="4">
        <v>4.5627376425855504</v>
      </c>
      <c r="X2075" s="4">
        <v>100.91</v>
      </c>
      <c r="Y2075" s="4">
        <v>56.7</v>
      </c>
      <c r="Z2075" s="4">
        <v>16.216367999999999</v>
      </c>
      <c r="AA2075" s="10">
        <v>18.418539504599998</v>
      </c>
      <c r="AB2075" s="10">
        <v>17.937581185599999</v>
      </c>
      <c r="AC2075" s="4">
        <v>0.67330999999999996</v>
      </c>
      <c r="AD2075" s="4">
        <v>0.74884654240939996</v>
      </c>
      <c r="AE2075" s="4">
        <v>0.74032639576329995</v>
      </c>
      <c r="AF2075" s="4">
        <v>7.5401410000000002</v>
      </c>
      <c r="AG2075" s="4">
        <v>8.1008689133472007</v>
      </c>
      <c r="AH2075" s="4">
        <v>8.2080164126270994</v>
      </c>
      <c r="AI2075" s="4">
        <v>2.4067219999999998</v>
      </c>
      <c r="AJ2075" s="4">
        <v>8.4208990000000004</v>
      </c>
    </row>
    <row r="2076" spans="1:36" x14ac:dyDescent="0.3">
      <c r="A2076" s="1" t="s">
        <v>2070</v>
      </c>
      <c r="B2076" s="2">
        <v>114286988</v>
      </c>
      <c r="C2076" s="3" t="s">
        <v>2919</v>
      </c>
      <c r="D2076" s="4">
        <v>4592.3442891200002</v>
      </c>
      <c r="E2076" s="3" t="s">
        <v>2945</v>
      </c>
      <c r="F2076" s="3" t="s">
        <v>2946</v>
      </c>
      <c r="G2076" s="3" t="s">
        <v>2947</v>
      </c>
      <c r="H2076" s="3" t="s">
        <v>2989</v>
      </c>
      <c r="I2076" s="3" t="s">
        <v>3466</v>
      </c>
      <c r="J2076" s="4">
        <v>9.6666670000000003</v>
      </c>
      <c r="K2076" s="4">
        <v>9.6666670000000003</v>
      </c>
      <c r="L2076" s="4">
        <v>9.6666670000000003</v>
      </c>
      <c r="M2076" s="4">
        <v>0.92024499999999998</v>
      </c>
      <c r="N2076" s="4" t="s">
        <v>2924</v>
      </c>
      <c r="O2076" s="4" t="s">
        <v>2924</v>
      </c>
      <c r="P2076" s="4" t="s">
        <v>2924</v>
      </c>
      <c r="Q2076" s="4" t="s">
        <v>2924</v>
      </c>
      <c r="R2076" s="4" t="s">
        <v>2924</v>
      </c>
      <c r="S2076" s="3" t="s">
        <v>5811</v>
      </c>
      <c r="T2076" s="4">
        <v>13.16</v>
      </c>
      <c r="U2076" s="4">
        <v>4592.3442891200002</v>
      </c>
      <c r="V2076" s="10">
        <v>5549.5842890000004</v>
      </c>
      <c r="W2076" s="4">
        <v>0</v>
      </c>
      <c r="X2076" s="4">
        <v>16.32</v>
      </c>
      <c r="Y2076" s="4">
        <v>11.9</v>
      </c>
      <c r="Z2076" s="4" t="s">
        <v>2924</v>
      </c>
      <c r="AA2076" s="10" t="s">
        <v>2934</v>
      </c>
      <c r="AB2076" s="10" t="s">
        <v>2934</v>
      </c>
      <c r="AC2076" s="4">
        <v>65.807168000000004</v>
      </c>
      <c r="AD2076" s="4" t="s">
        <v>2934</v>
      </c>
      <c r="AE2076" s="4" t="s">
        <v>2934</v>
      </c>
      <c r="AF2076" s="4" t="s">
        <v>2924</v>
      </c>
      <c r="AG2076" s="4" t="s">
        <v>2934</v>
      </c>
      <c r="AH2076" s="4" t="s">
        <v>2934</v>
      </c>
      <c r="AI2076" s="4" t="s">
        <v>2924</v>
      </c>
      <c r="AJ2076" s="4" t="s">
        <v>2924</v>
      </c>
    </row>
    <row r="2077" spans="1:36" x14ac:dyDescent="0.3">
      <c r="A2077" s="1" t="s">
        <v>2071</v>
      </c>
      <c r="B2077" s="2">
        <v>4104752</v>
      </c>
      <c r="C2077" s="3" t="s">
        <v>2919</v>
      </c>
      <c r="D2077" s="4">
        <v>13282.90114408</v>
      </c>
      <c r="E2077" s="3" t="s">
        <v>2925</v>
      </c>
      <c r="F2077" s="3" t="s">
        <v>2926</v>
      </c>
      <c r="G2077" s="3" t="s">
        <v>3110</v>
      </c>
      <c r="H2077" s="3" t="s">
        <v>3110</v>
      </c>
      <c r="I2077" s="3" t="s">
        <v>3625</v>
      </c>
      <c r="J2077" s="4">
        <v>-11.883063</v>
      </c>
      <c r="K2077" s="4">
        <v>-4.2072620000000001</v>
      </c>
      <c r="L2077" s="4">
        <v>-3.3076629999999998</v>
      </c>
      <c r="M2077" s="4">
        <v>-3.832484</v>
      </c>
      <c r="N2077" s="4">
        <v>31.730909</v>
      </c>
      <c r="O2077" s="4">
        <v>23.633285999999998</v>
      </c>
      <c r="P2077" s="4">
        <v>9.2792770000000004</v>
      </c>
      <c r="Q2077" s="4">
        <v>17.878473</v>
      </c>
      <c r="R2077" s="4">
        <v>29.025867999999999</v>
      </c>
      <c r="S2077" s="3" t="s">
        <v>5812</v>
      </c>
      <c r="T2077" s="4">
        <v>349.04</v>
      </c>
      <c r="U2077" s="4">
        <v>13282.90114408</v>
      </c>
      <c r="V2077" s="10">
        <v>14428.991144</v>
      </c>
      <c r="W2077" s="4">
        <v>1.37520055008022</v>
      </c>
      <c r="X2077" s="4">
        <v>422.73</v>
      </c>
      <c r="Y2077" s="4">
        <v>293.51</v>
      </c>
      <c r="Z2077" s="4">
        <v>31.730909</v>
      </c>
      <c r="AA2077" s="10">
        <v>29.3678639641</v>
      </c>
      <c r="AB2077" s="10">
        <v>31.141930257199999</v>
      </c>
      <c r="AC2077" s="4">
        <v>2.7088939999999999</v>
      </c>
      <c r="AD2077" s="4">
        <v>2.6517192987357001</v>
      </c>
      <c r="AE2077" s="4">
        <v>2.7327316544807001</v>
      </c>
      <c r="AF2077" s="4">
        <v>17.878473</v>
      </c>
      <c r="AG2077" s="4">
        <v>20.450856181168401</v>
      </c>
      <c r="AH2077" s="4">
        <v>21.326568890542799</v>
      </c>
      <c r="AI2077" s="4">
        <v>9.2792770000000004</v>
      </c>
      <c r="AJ2077" s="4">
        <v>30.235620000000001</v>
      </c>
    </row>
    <row r="2078" spans="1:36" x14ac:dyDescent="0.3">
      <c r="A2078" s="1" t="s">
        <v>2072</v>
      </c>
      <c r="B2078" s="2">
        <v>100165</v>
      </c>
      <c r="C2078" s="3" t="s">
        <v>2919</v>
      </c>
      <c r="D2078" s="4">
        <v>6535.9201507799999</v>
      </c>
      <c r="E2078" s="3" t="s">
        <v>2930</v>
      </c>
      <c r="F2078" s="3" t="s">
        <v>2931</v>
      </c>
      <c r="G2078" s="3" t="s">
        <v>2931</v>
      </c>
      <c r="H2078" s="3" t="s">
        <v>2932</v>
      </c>
      <c r="I2078" s="3" t="s">
        <v>2933</v>
      </c>
      <c r="J2078" s="4">
        <v>13.454636000000001</v>
      </c>
      <c r="K2078" s="4">
        <v>-8.8323060000000009</v>
      </c>
      <c r="L2078" s="4">
        <v>-5.1335129999999998</v>
      </c>
      <c r="M2078" s="4">
        <v>-4.1714580000000003</v>
      </c>
      <c r="N2078" s="4">
        <v>12.4538043478261</v>
      </c>
      <c r="O2078" s="4">
        <v>14.279483000000001</v>
      </c>
      <c r="P2078" s="4">
        <v>1.1407020000000001</v>
      </c>
      <c r="Q2078" s="4" t="s">
        <v>2934</v>
      </c>
      <c r="R2078" s="4" t="s">
        <v>2934</v>
      </c>
      <c r="S2078" s="3" t="s">
        <v>5813</v>
      </c>
      <c r="T2078" s="4">
        <v>91.66</v>
      </c>
      <c r="U2078" s="4">
        <v>6535.9201507799999</v>
      </c>
      <c r="V2078" s="10" t="s">
        <v>2934</v>
      </c>
      <c r="W2078" s="4">
        <v>3.0547676194632301</v>
      </c>
      <c r="X2078" s="5">
        <v>105.01</v>
      </c>
      <c r="Y2078" s="4">
        <v>79.010000000000005</v>
      </c>
      <c r="Z2078" s="4">
        <v>12.452112</v>
      </c>
      <c r="AA2078" s="10">
        <v>9.9695453555999993</v>
      </c>
      <c r="AB2078" s="10">
        <v>10.743084856999999</v>
      </c>
      <c r="AC2078" s="4" t="s">
        <v>2934</v>
      </c>
      <c r="AD2078" s="4" t="s">
        <v>2934</v>
      </c>
      <c r="AE2078" s="4" t="s">
        <v>2934</v>
      </c>
      <c r="AF2078" s="4" t="s">
        <v>2934</v>
      </c>
      <c r="AG2078" s="4" t="s">
        <v>2934</v>
      </c>
      <c r="AH2078" s="4" t="s">
        <v>2934</v>
      </c>
      <c r="AI2078" s="4">
        <v>1.1407020000000001</v>
      </c>
      <c r="AJ2078" s="4">
        <v>1.35992</v>
      </c>
    </row>
    <row r="2079" spans="1:36" x14ac:dyDescent="0.3">
      <c r="A2079" s="1" t="s">
        <v>2073</v>
      </c>
      <c r="B2079" s="2">
        <v>7462577</v>
      </c>
      <c r="C2079" s="3" t="s">
        <v>2919</v>
      </c>
      <c r="D2079" s="4">
        <v>542.53531720000001</v>
      </c>
      <c r="E2079" s="3" t="s">
        <v>2925</v>
      </c>
      <c r="F2079" s="3" t="s">
        <v>2980</v>
      </c>
      <c r="G2079" s="3" t="s">
        <v>2981</v>
      </c>
      <c r="H2079" s="3" t="s">
        <v>3163</v>
      </c>
      <c r="I2079" s="3" t="s">
        <v>3175</v>
      </c>
      <c r="J2079" s="4">
        <v>-47.705314000000001</v>
      </c>
      <c r="K2079" s="4">
        <v>-35.708983000000003</v>
      </c>
      <c r="L2079" s="4">
        <v>-18.532454999999999</v>
      </c>
      <c r="M2079" s="4">
        <v>-8.8421050000000001</v>
      </c>
      <c r="N2079" s="4">
        <v>20.767385999999998</v>
      </c>
      <c r="O2079" s="4">
        <v>216.5</v>
      </c>
      <c r="P2079" s="4">
        <v>1.4090469999999999</v>
      </c>
      <c r="Q2079" s="4">
        <v>9.7458019999999994</v>
      </c>
      <c r="R2079" s="4">
        <v>252.34780599999999</v>
      </c>
      <c r="S2079" s="3" t="s">
        <v>5814</v>
      </c>
      <c r="T2079" s="5">
        <v>8.66</v>
      </c>
      <c r="U2079" s="4">
        <v>542.53531720000001</v>
      </c>
      <c r="V2079" s="10">
        <v>1194.835317</v>
      </c>
      <c r="W2079" s="4">
        <v>0</v>
      </c>
      <c r="X2079" s="4">
        <v>16.850000000000001</v>
      </c>
      <c r="Y2079" s="4">
        <v>8.6300000000000008</v>
      </c>
      <c r="Z2079" s="4">
        <v>20.767385999999998</v>
      </c>
      <c r="AA2079" s="10">
        <v>29.606837606799999</v>
      </c>
      <c r="AB2079" s="10">
        <v>28.300653594700002</v>
      </c>
      <c r="AC2079" s="4">
        <v>1.6739010000000001</v>
      </c>
      <c r="AD2079" s="4">
        <v>1.5531428987019</v>
      </c>
      <c r="AE2079" s="4">
        <v>1.6800809747534</v>
      </c>
      <c r="AF2079" s="4">
        <v>9.7458019999999994</v>
      </c>
      <c r="AG2079" s="4">
        <v>11.575584618529501</v>
      </c>
      <c r="AH2079" s="4">
        <v>12.1068279153637</v>
      </c>
      <c r="AI2079" s="4">
        <v>1.4090469999999999</v>
      </c>
      <c r="AJ2079" s="4" t="s">
        <v>2924</v>
      </c>
    </row>
    <row r="2080" spans="1:36" x14ac:dyDescent="0.3">
      <c r="A2080" s="1" t="s">
        <v>2074</v>
      </c>
      <c r="B2080" s="2">
        <v>4057019</v>
      </c>
      <c r="C2080" s="3" t="s">
        <v>2935</v>
      </c>
      <c r="D2080" s="4">
        <v>4643.2096277000001</v>
      </c>
      <c r="E2080" s="3" t="s">
        <v>3090</v>
      </c>
      <c r="F2080" s="3" t="s">
        <v>3090</v>
      </c>
      <c r="G2080" s="3" t="s">
        <v>3091</v>
      </c>
      <c r="H2080" s="3" t="s">
        <v>3091</v>
      </c>
      <c r="I2080" s="3" t="s">
        <v>3092</v>
      </c>
      <c r="J2080" s="4">
        <v>2.1340759999999999</v>
      </c>
      <c r="K2080" s="4">
        <v>-7.6939200000000003</v>
      </c>
      <c r="L2080" s="4">
        <v>-6.0793520000000001</v>
      </c>
      <c r="M2080" s="4">
        <v>-1.0116909999999999</v>
      </c>
      <c r="N2080" s="4">
        <v>13.151135</v>
      </c>
      <c r="O2080" s="4" t="s">
        <v>2924</v>
      </c>
      <c r="P2080" s="4">
        <v>1.2791239999999999</v>
      </c>
      <c r="Q2080" s="4">
        <v>8.7684890000000006</v>
      </c>
      <c r="R2080" s="4" t="s">
        <v>2924</v>
      </c>
      <c r="S2080" s="3" t="s">
        <v>5815</v>
      </c>
      <c r="T2080" s="4">
        <v>44.03</v>
      </c>
      <c r="U2080" s="4">
        <v>4643.2096277000001</v>
      </c>
      <c r="V2080" s="10">
        <v>9347.2096270000002</v>
      </c>
      <c r="W2080" s="4">
        <v>4.5423574835339497</v>
      </c>
      <c r="X2080" s="4">
        <v>49.85</v>
      </c>
      <c r="Y2080" s="4">
        <v>39.134999999999998</v>
      </c>
      <c r="Z2080" s="4">
        <v>13.151135</v>
      </c>
      <c r="AA2080" s="10">
        <v>14.5896152954</v>
      </c>
      <c r="AB2080" s="10">
        <v>14.073207527799999</v>
      </c>
      <c r="AC2080" s="4">
        <v>2.7977280000000002</v>
      </c>
      <c r="AD2080" s="4">
        <v>2.7394346495806001</v>
      </c>
      <c r="AE2080" s="4">
        <v>2.9811650335790998</v>
      </c>
      <c r="AF2080" s="4">
        <v>8.7684890000000006</v>
      </c>
      <c r="AG2080" s="4">
        <v>8.3579545985557999</v>
      </c>
      <c r="AH2080" s="4">
        <v>8.8916424155182998</v>
      </c>
      <c r="AI2080" s="4">
        <v>1.2791239999999999</v>
      </c>
      <c r="AJ2080" s="4">
        <v>1.2791239999999999</v>
      </c>
    </row>
    <row r="2081" spans="1:36" x14ac:dyDescent="0.3">
      <c r="A2081" s="1" t="s">
        <v>2075</v>
      </c>
      <c r="B2081" s="2">
        <v>4375571</v>
      </c>
      <c r="C2081" s="3" t="s">
        <v>2935</v>
      </c>
      <c r="D2081" s="4">
        <v>6713.3588634500002</v>
      </c>
      <c r="E2081" s="3" t="s">
        <v>3006</v>
      </c>
      <c r="F2081" s="3" t="s">
        <v>3007</v>
      </c>
      <c r="G2081" s="3" t="s">
        <v>3008</v>
      </c>
      <c r="H2081" s="3" t="s">
        <v>3009</v>
      </c>
      <c r="I2081" s="3" t="s">
        <v>3356</v>
      </c>
      <c r="J2081" s="4">
        <v>29.423034000000001</v>
      </c>
      <c r="K2081" s="4">
        <v>0.314438</v>
      </c>
      <c r="L2081" s="4">
        <v>4.0402209999999998</v>
      </c>
      <c r="M2081" s="4">
        <v>-1.946555</v>
      </c>
      <c r="N2081" s="4">
        <v>20.349043000000002</v>
      </c>
      <c r="O2081" s="4">
        <v>13.698712</v>
      </c>
      <c r="P2081" s="4">
        <v>1.6396599999999999</v>
      </c>
      <c r="Q2081" s="4">
        <v>9.5944070000000004</v>
      </c>
      <c r="R2081" s="4">
        <v>16.806525000000001</v>
      </c>
      <c r="S2081" s="3" t="s">
        <v>5816</v>
      </c>
      <c r="T2081" s="5">
        <v>114.85</v>
      </c>
      <c r="U2081" s="4">
        <v>6713.3588634500002</v>
      </c>
      <c r="V2081" s="10">
        <v>13004.258862999999</v>
      </c>
      <c r="W2081" s="4">
        <v>0</v>
      </c>
      <c r="X2081" s="4">
        <v>125.84</v>
      </c>
      <c r="Y2081" s="4">
        <v>87.53</v>
      </c>
      <c r="Z2081" s="4">
        <v>20.349043000000002</v>
      </c>
      <c r="AA2081" s="10">
        <v>18.189276166500001</v>
      </c>
      <c r="AB2081" s="10">
        <v>18.189276166500001</v>
      </c>
      <c r="AC2081" s="4">
        <v>1.641392</v>
      </c>
      <c r="AD2081" s="4">
        <v>1.62444327019</v>
      </c>
      <c r="AE2081" s="4">
        <v>1.62444327019</v>
      </c>
      <c r="AF2081" s="4">
        <v>9.5944070000000004</v>
      </c>
      <c r="AG2081" s="4">
        <v>8.9975301240534993</v>
      </c>
      <c r="AH2081" s="4">
        <v>8.9975301240534993</v>
      </c>
      <c r="AI2081" s="4">
        <v>1.6396599999999999</v>
      </c>
      <c r="AJ2081" s="4" t="s">
        <v>2924</v>
      </c>
    </row>
    <row r="2082" spans="1:36" x14ac:dyDescent="0.3">
      <c r="A2082" s="1" t="s">
        <v>2076</v>
      </c>
      <c r="B2082" s="2">
        <v>4062379</v>
      </c>
      <c r="C2082" s="3" t="s">
        <v>2919</v>
      </c>
      <c r="D2082" s="4">
        <v>3052.0662499999999</v>
      </c>
      <c r="E2082" s="3" t="s">
        <v>2976</v>
      </c>
      <c r="F2082" s="3" t="s">
        <v>2977</v>
      </c>
      <c r="G2082" s="3" t="s">
        <v>3133</v>
      </c>
      <c r="H2082" s="3" t="s">
        <v>3626</v>
      </c>
      <c r="I2082" s="3" t="s">
        <v>2979</v>
      </c>
      <c r="J2082" s="4">
        <v>-21.542822000000001</v>
      </c>
      <c r="K2082" s="4">
        <v>-15.040561</v>
      </c>
      <c r="L2082" s="4">
        <v>-6.8061569999999998</v>
      </c>
      <c r="M2082" s="4">
        <v>-9.2718330000000009</v>
      </c>
      <c r="N2082" s="4">
        <v>184.52380952381</v>
      </c>
      <c r="O2082" s="4">
        <v>16.673838</v>
      </c>
      <c r="P2082" s="4">
        <v>1.489239</v>
      </c>
      <c r="Q2082" s="4">
        <v>28.032225</v>
      </c>
      <c r="R2082" s="4">
        <v>31.886745000000001</v>
      </c>
      <c r="S2082" s="3" t="s">
        <v>5817</v>
      </c>
      <c r="T2082" s="4">
        <v>38.75</v>
      </c>
      <c r="U2082" s="4">
        <v>3052.0662499999999</v>
      </c>
      <c r="V2082" s="10">
        <v>3948.64725</v>
      </c>
      <c r="W2082" s="4">
        <v>4.6451612903225801</v>
      </c>
      <c r="X2082" s="4">
        <v>50.04</v>
      </c>
      <c r="Y2082" s="4">
        <v>37.060600000000001</v>
      </c>
      <c r="Z2082" s="4">
        <v>194.72361799999999</v>
      </c>
      <c r="AA2082" s="10">
        <v>66.148856264900004</v>
      </c>
      <c r="AB2082" s="10">
        <v>220.4836415362</v>
      </c>
      <c r="AC2082" s="4">
        <v>3.7306569999999999</v>
      </c>
      <c r="AD2082" s="4">
        <v>3.8306453686134998</v>
      </c>
      <c r="AE2082" s="4">
        <v>3.7715937059325002</v>
      </c>
      <c r="AF2082" s="4">
        <v>28.032225</v>
      </c>
      <c r="AG2082" s="4">
        <v>16.751046980936302</v>
      </c>
      <c r="AH2082" s="4">
        <v>17.696179381163699</v>
      </c>
      <c r="AI2082" s="4">
        <v>1.489239</v>
      </c>
      <c r="AJ2082" s="4">
        <v>1.499671</v>
      </c>
    </row>
    <row r="2083" spans="1:36" x14ac:dyDescent="0.3">
      <c r="A2083" s="1" t="s">
        <v>2077</v>
      </c>
      <c r="B2083" s="2">
        <v>4991010</v>
      </c>
      <c r="C2083" s="3" t="s">
        <v>2919</v>
      </c>
      <c r="D2083" s="4">
        <v>2954.1345184000002</v>
      </c>
      <c r="E2083" s="3" t="s">
        <v>2936</v>
      </c>
      <c r="F2083" s="3" t="s">
        <v>2937</v>
      </c>
      <c r="G2083" s="3" t="s">
        <v>2993</v>
      </c>
      <c r="H2083" s="3" t="s">
        <v>2994</v>
      </c>
      <c r="I2083" s="3" t="s">
        <v>3627</v>
      </c>
      <c r="J2083" s="4">
        <v>177.645996</v>
      </c>
      <c r="K2083" s="4">
        <v>19.123775999999999</v>
      </c>
      <c r="L2083" s="4">
        <v>-6.1187079999999998</v>
      </c>
      <c r="M2083" s="4">
        <v>-2.460318</v>
      </c>
      <c r="N2083" s="4">
        <v>20</v>
      </c>
      <c r="O2083" s="4">
        <v>30.54175</v>
      </c>
      <c r="P2083" s="4">
        <v>6.1004670000000001</v>
      </c>
      <c r="Q2083" s="4">
        <v>13.72977</v>
      </c>
      <c r="R2083" s="4">
        <v>37.905093999999998</v>
      </c>
      <c r="S2083" s="3" t="s">
        <v>5818</v>
      </c>
      <c r="T2083" s="4">
        <v>245.8</v>
      </c>
      <c r="U2083" s="4">
        <v>2954.1345184000002</v>
      </c>
      <c r="V2083" s="10">
        <v>2596.9585179999999</v>
      </c>
      <c r="W2083" s="4">
        <v>0.431244914564687</v>
      </c>
      <c r="X2083" s="4">
        <v>364.97989999999999</v>
      </c>
      <c r="Y2083" s="4">
        <v>76.290000000000006</v>
      </c>
      <c r="Z2083" s="4">
        <v>20</v>
      </c>
      <c r="AA2083" s="10">
        <v>17.915451895</v>
      </c>
      <c r="AB2083" s="10">
        <v>17.915451895</v>
      </c>
      <c r="AC2083" s="4">
        <v>2.5652620000000002</v>
      </c>
      <c r="AD2083" s="4">
        <v>2.3365801441301999</v>
      </c>
      <c r="AE2083" s="4">
        <v>2.3365801441301999</v>
      </c>
      <c r="AF2083" s="4">
        <v>13.72977</v>
      </c>
      <c r="AG2083" s="4">
        <v>12.419161862951899</v>
      </c>
      <c r="AH2083" s="4">
        <v>12.419161862951899</v>
      </c>
      <c r="AI2083" s="4">
        <v>6.1004670000000001</v>
      </c>
      <c r="AJ2083" s="4">
        <v>6.1194509999999998</v>
      </c>
    </row>
    <row r="2084" spans="1:36" x14ac:dyDescent="0.3">
      <c r="A2084" s="1" t="s">
        <v>1900</v>
      </c>
      <c r="B2084" s="2">
        <v>4203993</v>
      </c>
      <c r="C2084" s="3" t="s">
        <v>2919</v>
      </c>
      <c r="D2084" s="4">
        <v>53433.669139199999</v>
      </c>
      <c r="E2084" s="3" t="s">
        <v>2945</v>
      </c>
      <c r="F2084" s="3" t="s">
        <v>2990</v>
      </c>
      <c r="G2084" s="3" t="s">
        <v>2990</v>
      </c>
      <c r="H2084" s="3" t="s">
        <v>3029</v>
      </c>
      <c r="I2084" s="3" t="s">
        <v>3030</v>
      </c>
      <c r="J2084" s="18">
        <v>-8.1720900000000007</v>
      </c>
      <c r="K2084" s="18">
        <v>-9.3324130000000007</v>
      </c>
      <c r="L2084" s="18">
        <v>-4.583825</v>
      </c>
      <c r="M2084" s="18">
        <v>-3.0437189999999998</v>
      </c>
      <c r="N2084" s="4">
        <v>21.024000000000001</v>
      </c>
      <c r="O2084" s="4">
        <v>20.705141000000001</v>
      </c>
      <c r="P2084" s="4">
        <v>5.6774050000000003</v>
      </c>
      <c r="Q2084" s="4">
        <v>12.94797</v>
      </c>
      <c r="R2084" s="4">
        <v>30.188627</v>
      </c>
      <c r="S2084" s="3" t="s">
        <v>5642</v>
      </c>
      <c r="T2084" s="4">
        <v>210.24</v>
      </c>
      <c r="U2084" s="4">
        <v>53433.669139199999</v>
      </c>
      <c r="V2084" s="10">
        <v>60803.669138999998</v>
      </c>
      <c r="W2084" s="4">
        <v>1.92922374429224</v>
      </c>
      <c r="X2084" s="19">
        <v>296.08</v>
      </c>
      <c r="Y2084" s="18">
        <v>201.58</v>
      </c>
      <c r="Z2084" s="4">
        <v>21.024000000000001</v>
      </c>
      <c r="AA2084" s="10">
        <v>17.0971309609</v>
      </c>
      <c r="AB2084" s="10">
        <v>16.129057005500002</v>
      </c>
      <c r="AC2084" s="4">
        <v>4.7043460000000001</v>
      </c>
      <c r="AD2084" s="4">
        <v>4.9302050080141004</v>
      </c>
      <c r="AE2084" s="4">
        <v>4.8225845291800002</v>
      </c>
      <c r="AF2084" s="4">
        <v>12.94797</v>
      </c>
      <c r="AG2084" s="4">
        <v>12.7777461447474</v>
      </c>
      <c r="AH2084" s="4">
        <v>12.3737809354042</v>
      </c>
      <c r="AI2084" s="4">
        <v>5.6774050000000003</v>
      </c>
      <c r="AJ2084" s="4" t="s">
        <v>2924</v>
      </c>
    </row>
    <row r="2085" spans="1:36" x14ac:dyDescent="0.3">
      <c r="A2085" s="1" t="s">
        <v>2079</v>
      </c>
      <c r="B2085" s="2">
        <v>4963932</v>
      </c>
      <c r="C2085" s="3" t="s">
        <v>2940</v>
      </c>
      <c r="D2085" s="4">
        <v>862.51215721000005</v>
      </c>
      <c r="E2085" s="3" t="s">
        <v>2945</v>
      </c>
      <c r="F2085" s="3" t="s">
        <v>3021</v>
      </c>
      <c r="G2085" s="3" t="s">
        <v>3027</v>
      </c>
      <c r="H2085" s="3" t="s">
        <v>3028</v>
      </c>
      <c r="I2085" s="3" t="s">
        <v>3547</v>
      </c>
      <c r="J2085" s="4">
        <v>133.21428599999999</v>
      </c>
      <c r="K2085" s="4">
        <v>31.653226</v>
      </c>
      <c r="L2085" s="4">
        <v>0.77160499999999999</v>
      </c>
      <c r="M2085" s="4">
        <v>-1.2102869999999999</v>
      </c>
      <c r="N2085" s="4" t="s">
        <v>2924</v>
      </c>
      <c r="O2085" s="4" t="s">
        <v>2924</v>
      </c>
      <c r="P2085" s="4">
        <v>1.560335</v>
      </c>
      <c r="Q2085" s="4">
        <v>257.39169399999997</v>
      </c>
      <c r="R2085" s="4" t="s">
        <v>2934</v>
      </c>
      <c r="S2085" s="3" t="s">
        <v>5820</v>
      </c>
      <c r="T2085" s="5">
        <v>6.53</v>
      </c>
      <c r="U2085" s="4">
        <v>862.51215721000005</v>
      </c>
      <c r="V2085" s="10">
        <v>993.017157</v>
      </c>
      <c r="W2085" s="4">
        <v>0</v>
      </c>
      <c r="X2085" s="5">
        <v>7.38</v>
      </c>
      <c r="Y2085" s="5">
        <v>2.5514999999999999</v>
      </c>
      <c r="Z2085" s="4" t="s">
        <v>2924</v>
      </c>
      <c r="AA2085" s="10">
        <v>34.919786096199999</v>
      </c>
      <c r="AB2085" s="10" t="s">
        <v>2924</v>
      </c>
      <c r="AC2085" s="4">
        <v>4.4918069999999997</v>
      </c>
      <c r="AD2085" s="4">
        <v>2.4125095496557001</v>
      </c>
      <c r="AE2085" s="4">
        <v>2.8174764648311998</v>
      </c>
      <c r="AF2085" s="4">
        <v>257.39169399999997</v>
      </c>
      <c r="AG2085" s="4">
        <v>10.106561385867501</v>
      </c>
      <c r="AH2085" s="4">
        <v>13.9150707281156</v>
      </c>
      <c r="AI2085" s="4">
        <v>1.560335</v>
      </c>
      <c r="AJ2085" s="4" t="s">
        <v>2924</v>
      </c>
    </row>
    <row r="2086" spans="1:36" x14ac:dyDescent="0.3">
      <c r="A2086" s="1" t="s">
        <v>2080</v>
      </c>
      <c r="B2086" s="2">
        <v>4062397</v>
      </c>
      <c r="C2086" s="3" t="s">
        <v>2935</v>
      </c>
      <c r="D2086" s="4">
        <v>27853.10478225</v>
      </c>
      <c r="E2086" s="3" t="s">
        <v>3031</v>
      </c>
      <c r="F2086" s="3" t="s">
        <v>3031</v>
      </c>
      <c r="G2086" s="3" t="s">
        <v>3032</v>
      </c>
      <c r="H2086" s="3" t="s">
        <v>3068</v>
      </c>
      <c r="I2086" s="3" t="s">
        <v>3214</v>
      </c>
      <c r="J2086" s="4">
        <v>-19.186554999999998</v>
      </c>
      <c r="K2086" s="4">
        <v>-4.9723319999999998</v>
      </c>
      <c r="L2086" s="4">
        <v>-0.890428</v>
      </c>
      <c r="M2086" s="4">
        <v>-3.1891759999999998</v>
      </c>
      <c r="N2086" s="4">
        <v>20.035</v>
      </c>
      <c r="O2086" s="4">
        <v>22.040704000000002</v>
      </c>
      <c r="P2086" s="4">
        <v>3.5809820000000001</v>
      </c>
      <c r="Q2086" s="4">
        <v>10.718983</v>
      </c>
      <c r="R2086" s="4">
        <v>28.376814</v>
      </c>
      <c r="S2086" s="3" t="s">
        <v>5821</v>
      </c>
      <c r="T2086" s="4">
        <v>120.21</v>
      </c>
      <c r="U2086" s="4">
        <v>27853.10478225</v>
      </c>
      <c r="V2086" s="10">
        <v>33896.104782000002</v>
      </c>
      <c r="W2086" s="4">
        <v>2.26270692953997</v>
      </c>
      <c r="X2086" s="4">
        <v>150.82</v>
      </c>
      <c r="Y2086" s="5">
        <v>118.07</v>
      </c>
      <c r="Z2086" s="4">
        <v>20.035</v>
      </c>
      <c r="AA2086" s="10">
        <v>14.1543425018</v>
      </c>
      <c r="AB2086" s="10">
        <v>14.7301193628</v>
      </c>
      <c r="AC2086" s="4">
        <v>1.8799840000000001</v>
      </c>
      <c r="AD2086" s="4">
        <v>2.1353499086901002</v>
      </c>
      <c r="AE2086" s="4">
        <v>1.9232043469122999</v>
      </c>
      <c r="AF2086" s="4">
        <v>10.718983</v>
      </c>
      <c r="AG2086" s="4">
        <v>11.2223752274448</v>
      </c>
      <c r="AH2086" s="4">
        <v>11.3190693537766</v>
      </c>
      <c r="AI2086" s="4">
        <v>3.5809820000000001</v>
      </c>
      <c r="AJ2086" s="4" t="s">
        <v>2924</v>
      </c>
    </row>
    <row r="2087" spans="1:36" x14ac:dyDescent="0.3">
      <c r="A2087" s="1" t="s">
        <v>2081</v>
      </c>
      <c r="B2087" s="2">
        <v>4057058</v>
      </c>
      <c r="C2087" s="3" t="s">
        <v>2935</v>
      </c>
      <c r="D2087" s="4">
        <v>23932.367262150001</v>
      </c>
      <c r="E2087" s="3" t="s">
        <v>3090</v>
      </c>
      <c r="F2087" s="3" t="s">
        <v>3090</v>
      </c>
      <c r="G2087" s="3" t="s">
        <v>3091</v>
      </c>
      <c r="H2087" s="3" t="s">
        <v>3091</v>
      </c>
      <c r="I2087" s="3" t="s">
        <v>3092</v>
      </c>
      <c r="J2087" s="4">
        <v>20.917225999999999</v>
      </c>
      <c r="K2087" s="4">
        <v>-9.2421000000000003E-2</v>
      </c>
      <c r="L2087" s="4">
        <v>-5.3691279999999999</v>
      </c>
      <c r="M2087" s="4">
        <v>0.43357099999999998</v>
      </c>
      <c r="N2087" s="4">
        <v>32.43</v>
      </c>
      <c r="O2087" s="4" t="s">
        <v>2934</v>
      </c>
      <c r="P2087" s="4">
        <v>1.6978169999999999</v>
      </c>
      <c r="Q2087" s="4">
        <v>12.073848999999999</v>
      </c>
      <c r="R2087" s="4" t="s">
        <v>2924</v>
      </c>
      <c r="S2087" s="3" t="s">
        <v>5822</v>
      </c>
      <c r="T2087" s="4">
        <v>32.43</v>
      </c>
      <c r="U2087" s="4">
        <v>23932.367262150001</v>
      </c>
      <c r="V2087" s="10">
        <v>39952.367262</v>
      </c>
      <c r="W2087" s="4">
        <v>3.1760715386987401</v>
      </c>
      <c r="X2087" s="4">
        <v>35.145000000000003</v>
      </c>
      <c r="Y2087" s="4">
        <v>25.35</v>
      </c>
      <c r="Z2087" s="4">
        <v>32.43</v>
      </c>
      <c r="AA2087" s="10">
        <v>18.827285921600001</v>
      </c>
      <c r="AB2087" s="10">
        <v>18.9895654006</v>
      </c>
      <c r="AC2087" s="5">
        <v>4.8239999999999998</v>
      </c>
      <c r="AD2087" s="4">
        <v>5.3164722031447997</v>
      </c>
      <c r="AE2087" s="4">
        <v>4.7510274111735997</v>
      </c>
      <c r="AF2087" s="4">
        <v>12.073848999999999</v>
      </c>
      <c r="AG2087" s="4">
        <v>12.326395478791801</v>
      </c>
      <c r="AH2087" s="4">
        <v>11.4340765185796</v>
      </c>
      <c r="AI2087" s="4">
        <v>1.6978169999999999</v>
      </c>
      <c r="AJ2087" s="4">
        <v>2.074989</v>
      </c>
    </row>
    <row r="2088" spans="1:36" x14ac:dyDescent="0.3">
      <c r="A2088" s="1" t="s">
        <v>2082</v>
      </c>
      <c r="B2088" s="2">
        <v>4023061</v>
      </c>
      <c r="C2088" s="3" t="s">
        <v>2919</v>
      </c>
      <c r="D2088" s="4">
        <v>821.65238632000001</v>
      </c>
      <c r="E2088" s="3" t="s">
        <v>2930</v>
      </c>
      <c r="F2088" s="3" t="s">
        <v>2953</v>
      </c>
      <c r="G2088" s="3" t="s">
        <v>3101</v>
      </c>
      <c r="H2088" s="3" t="s">
        <v>3101</v>
      </c>
      <c r="I2088" s="3" t="s">
        <v>3041</v>
      </c>
      <c r="J2088" s="4">
        <v>-16.872755999999999</v>
      </c>
      <c r="K2088" s="4">
        <v>-5.7013579999999999</v>
      </c>
      <c r="L2088" s="4">
        <v>-0.382409</v>
      </c>
      <c r="M2088" s="4">
        <v>-1.279015</v>
      </c>
      <c r="N2088" s="4">
        <v>18.911071</v>
      </c>
      <c r="O2088" s="4" t="s">
        <v>2924</v>
      </c>
      <c r="P2088" s="4">
        <v>0.67408500000000005</v>
      </c>
      <c r="Q2088" s="4">
        <v>13.030519999999999</v>
      </c>
      <c r="R2088" s="4" t="s">
        <v>2924</v>
      </c>
      <c r="S2088" s="3" t="s">
        <v>5823</v>
      </c>
      <c r="T2088" s="4">
        <v>20.84</v>
      </c>
      <c r="U2088" s="4">
        <v>821.65238632000001</v>
      </c>
      <c r="V2088" s="10">
        <v>4083.921386</v>
      </c>
      <c r="W2088" s="4">
        <v>0</v>
      </c>
      <c r="X2088" s="4">
        <v>31.43</v>
      </c>
      <c r="Y2088" s="4">
        <v>18.635000000000002</v>
      </c>
      <c r="Z2088" s="4">
        <v>18.911071</v>
      </c>
      <c r="AA2088" s="10">
        <v>11.305810231600001</v>
      </c>
      <c r="AB2088" s="10">
        <v>12.2348576024</v>
      </c>
      <c r="AC2088" s="4">
        <v>3.916642</v>
      </c>
      <c r="AD2088" s="4">
        <v>3.5423354848839002</v>
      </c>
      <c r="AE2088" s="4">
        <v>3.7224797679694999</v>
      </c>
      <c r="AF2088" s="4">
        <v>13.030519999999999</v>
      </c>
      <c r="AG2088" s="4">
        <v>10.9345948860775</v>
      </c>
      <c r="AH2088" s="4">
        <v>11.903168096167301</v>
      </c>
      <c r="AI2088" s="4">
        <v>0.67408500000000005</v>
      </c>
      <c r="AJ2088" s="4">
        <v>1.0323990000000001</v>
      </c>
    </row>
    <row r="2089" spans="1:36" x14ac:dyDescent="0.3">
      <c r="A2089" s="1" t="s">
        <v>2083</v>
      </c>
      <c r="B2089" s="2">
        <v>5319641</v>
      </c>
      <c r="C2089" s="3" t="s">
        <v>2919</v>
      </c>
      <c r="D2089" s="4">
        <v>1426.1626960399999</v>
      </c>
      <c r="E2089" s="3" t="s">
        <v>2920</v>
      </c>
      <c r="F2089" s="3" t="s">
        <v>2921</v>
      </c>
      <c r="G2089" s="3" t="s">
        <v>2941</v>
      </c>
      <c r="H2089" s="3" t="s">
        <v>2941</v>
      </c>
      <c r="I2089" s="3" t="s">
        <v>2942</v>
      </c>
      <c r="J2089" s="4">
        <v>275.834971</v>
      </c>
      <c r="K2089" s="4">
        <v>24.402536000000001</v>
      </c>
      <c r="L2089" s="4">
        <v>3.8545060000000002</v>
      </c>
      <c r="M2089" s="4">
        <v>9.0339130000000001</v>
      </c>
      <c r="N2089" s="4" t="s">
        <v>2924</v>
      </c>
      <c r="O2089" s="4" t="s">
        <v>2924</v>
      </c>
      <c r="P2089" s="5">
        <v>3.5565880000000001</v>
      </c>
      <c r="Q2089" s="4" t="s">
        <v>2924</v>
      </c>
      <c r="R2089" s="4" t="s">
        <v>2924</v>
      </c>
      <c r="S2089" s="3" t="s">
        <v>5824</v>
      </c>
      <c r="T2089" s="4">
        <v>76.52</v>
      </c>
      <c r="U2089" s="4">
        <v>1426.1626960399999</v>
      </c>
      <c r="V2089" s="10">
        <v>1016.6496959999999</v>
      </c>
      <c r="W2089" s="4">
        <v>0</v>
      </c>
      <c r="X2089" s="4">
        <v>86.93</v>
      </c>
      <c r="Y2089" s="4">
        <v>19.61</v>
      </c>
      <c r="Z2089" s="4" t="s">
        <v>2924</v>
      </c>
      <c r="AA2089" s="10" t="s">
        <v>2924</v>
      </c>
      <c r="AB2089" s="10" t="s">
        <v>2924</v>
      </c>
      <c r="AC2089" s="4" t="s">
        <v>2924</v>
      </c>
      <c r="AD2089" s="4" t="s">
        <v>2924</v>
      </c>
      <c r="AE2089" s="4" t="s">
        <v>2924</v>
      </c>
      <c r="AF2089" s="4" t="s">
        <v>2924</v>
      </c>
      <c r="AG2089" s="4" t="s">
        <v>2924</v>
      </c>
      <c r="AH2089" s="4" t="s">
        <v>2924</v>
      </c>
      <c r="AI2089" s="5">
        <v>3.5565880000000001</v>
      </c>
      <c r="AJ2089" s="5">
        <v>3.5565880000000001</v>
      </c>
    </row>
    <row r="2090" spans="1:36" x14ac:dyDescent="0.3">
      <c r="A2090" s="1" t="s">
        <v>2084</v>
      </c>
      <c r="B2090" s="2">
        <v>1023519</v>
      </c>
      <c r="C2090" s="3" t="s">
        <v>2919</v>
      </c>
      <c r="D2090" s="4">
        <v>1140.50455792</v>
      </c>
      <c r="E2090" s="3" t="s">
        <v>2930</v>
      </c>
      <c r="F2090" s="3" t="s">
        <v>2931</v>
      </c>
      <c r="G2090" s="3" t="s">
        <v>2931</v>
      </c>
      <c r="H2090" s="3" t="s">
        <v>2932</v>
      </c>
      <c r="I2090" s="3" t="s">
        <v>2933</v>
      </c>
      <c r="J2090" s="4">
        <v>13.269204999999999</v>
      </c>
      <c r="K2090" s="4">
        <v>6.189006</v>
      </c>
      <c r="L2090" s="4">
        <v>-7.6493339999999996</v>
      </c>
      <c r="M2090" s="4">
        <v>-6.9193290000000003</v>
      </c>
      <c r="N2090" s="4">
        <v>8.6132264529058098</v>
      </c>
      <c r="O2090" s="4" t="s">
        <v>2934</v>
      </c>
      <c r="P2090" s="4">
        <v>1.5204470000000001</v>
      </c>
      <c r="Q2090" s="4" t="s">
        <v>2934</v>
      </c>
      <c r="R2090" s="4" t="s">
        <v>2934</v>
      </c>
      <c r="S2090" s="3" t="s">
        <v>5825</v>
      </c>
      <c r="T2090" s="4">
        <v>85.96</v>
      </c>
      <c r="U2090" s="4">
        <v>1140.50455792</v>
      </c>
      <c r="V2090" s="10" t="s">
        <v>2934</v>
      </c>
      <c r="W2090" s="4">
        <v>3.25732899022801</v>
      </c>
      <c r="X2090" s="4">
        <v>99.78</v>
      </c>
      <c r="Y2090" s="4">
        <v>66.88</v>
      </c>
      <c r="Z2090" s="4">
        <v>8.6046049999999994</v>
      </c>
      <c r="AA2090" s="10">
        <v>9.5787831512999997</v>
      </c>
      <c r="AB2090" s="10" t="s">
        <v>2934</v>
      </c>
      <c r="AC2090" s="4" t="s">
        <v>2934</v>
      </c>
      <c r="AD2090" s="4" t="s">
        <v>2934</v>
      </c>
      <c r="AE2090" s="4" t="s">
        <v>2934</v>
      </c>
      <c r="AF2090" s="4" t="s">
        <v>2934</v>
      </c>
      <c r="AG2090" s="4" t="s">
        <v>2934</v>
      </c>
      <c r="AH2090" s="4" t="s">
        <v>2934</v>
      </c>
      <c r="AI2090" s="4">
        <v>1.5204470000000001</v>
      </c>
      <c r="AJ2090" s="4">
        <v>1.5204470000000001</v>
      </c>
    </row>
    <row r="2091" spans="1:36" x14ac:dyDescent="0.3">
      <c r="A2091" s="1" t="s">
        <v>2085</v>
      </c>
      <c r="B2091" s="2">
        <v>4991396</v>
      </c>
      <c r="C2091" s="3" t="s">
        <v>2919</v>
      </c>
      <c r="D2091" s="4">
        <v>608.23244724000006</v>
      </c>
      <c r="E2091" s="3" t="s">
        <v>2936</v>
      </c>
      <c r="F2091" s="3" t="s">
        <v>2937</v>
      </c>
      <c r="G2091" s="3" t="s">
        <v>2993</v>
      </c>
      <c r="H2091" s="3" t="s">
        <v>2994</v>
      </c>
      <c r="I2091" s="3" t="s">
        <v>3511</v>
      </c>
      <c r="J2091" s="4">
        <v>-8.5358669999999996</v>
      </c>
      <c r="K2091" s="4">
        <v>3.2164229999999998</v>
      </c>
      <c r="L2091" s="4">
        <v>-7.9733239999999999</v>
      </c>
      <c r="M2091" s="4">
        <v>-6.5045549999999999</v>
      </c>
      <c r="N2091" s="4">
        <v>18.686427999999999</v>
      </c>
      <c r="O2091" s="4">
        <v>14.083691999999999</v>
      </c>
      <c r="P2091" s="4">
        <v>1.41784</v>
      </c>
      <c r="Q2091" s="4">
        <v>9.3982589999999995</v>
      </c>
      <c r="R2091" s="4">
        <v>16.688089999999999</v>
      </c>
      <c r="S2091" s="3" t="s">
        <v>5826</v>
      </c>
      <c r="T2091" s="4">
        <v>124.19</v>
      </c>
      <c r="U2091" s="4">
        <v>608.23244724000006</v>
      </c>
      <c r="V2091" s="10">
        <v>604.55944699999998</v>
      </c>
      <c r="W2091" s="4">
        <v>0.64417424913439103</v>
      </c>
      <c r="X2091" s="4">
        <v>145.28</v>
      </c>
      <c r="Y2091" s="5">
        <v>109.01</v>
      </c>
      <c r="Z2091" s="4">
        <v>18.686427999999999</v>
      </c>
      <c r="AA2091" s="10">
        <v>15.56043956043956</v>
      </c>
      <c r="AB2091" s="10">
        <v>14.697025339698863</v>
      </c>
      <c r="AC2091" s="4">
        <v>1.0565530000000001</v>
      </c>
      <c r="AD2091" s="4">
        <v>0.57069296991219998</v>
      </c>
      <c r="AE2091" s="4">
        <v>0.57442704055000005</v>
      </c>
      <c r="AF2091" s="4">
        <v>9.3982589999999995</v>
      </c>
      <c r="AG2091" s="4" t="s">
        <v>2934</v>
      </c>
      <c r="AH2091" s="4" t="s">
        <v>2934</v>
      </c>
      <c r="AI2091" s="4">
        <v>1.41784</v>
      </c>
      <c r="AJ2091" s="4">
        <v>1.5622560000000001</v>
      </c>
    </row>
    <row r="2092" spans="1:36" x14ac:dyDescent="0.3">
      <c r="A2092" s="1" t="s">
        <v>2086</v>
      </c>
      <c r="B2092" s="2">
        <v>102284</v>
      </c>
      <c r="C2092" s="3" t="s">
        <v>2919</v>
      </c>
      <c r="D2092" s="4">
        <v>939.39900523999995</v>
      </c>
      <c r="E2092" s="3" t="s">
        <v>2930</v>
      </c>
      <c r="F2092" s="3" t="s">
        <v>2931</v>
      </c>
      <c r="G2092" s="3" t="s">
        <v>2931</v>
      </c>
      <c r="H2092" s="3" t="s">
        <v>2932</v>
      </c>
      <c r="I2092" s="3" t="s">
        <v>2933</v>
      </c>
      <c r="J2092" s="4">
        <v>8.3057850000000002</v>
      </c>
      <c r="K2092" s="4">
        <v>8.8003319999999992</v>
      </c>
      <c r="L2092" s="4">
        <v>-4.6909090000000004</v>
      </c>
      <c r="M2092" s="4">
        <v>-6.19184</v>
      </c>
      <c r="N2092" s="4">
        <v>13.3045685279188</v>
      </c>
      <c r="O2092" s="4">
        <v>10.104086000000001</v>
      </c>
      <c r="P2092" s="4">
        <v>0.92188099999999995</v>
      </c>
      <c r="Q2092" s="4" t="s">
        <v>2934</v>
      </c>
      <c r="R2092" s="4" t="s">
        <v>2934</v>
      </c>
      <c r="S2092" s="3" t="s">
        <v>5827</v>
      </c>
      <c r="T2092" s="4">
        <v>26.21</v>
      </c>
      <c r="U2092" s="4">
        <v>939.39900523999995</v>
      </c>
      <c r="V2092" s="10" t="s">
        <v>2934</v>
      </c>
      <c r="W2092" s="4">
        <v>4.7310186951545203</v>
      </c>
      <c r="X2092" s="4">
        <v>29.63</v>
      </c>
      <c r="Y2092" s="4">
        <v>18.63</v>
      </c>
      <c r="Z2092" s="4">
        <v>13.304569000000001</v>
      </c>
      <c r="AA2092" s="10">
        <v>12.2665793045</v>
      </c>
      <c r="AB2092" s="10">
        <v>12.7439015495</v>
      </c>
      <c r="AC2092" s="4" t="s">
        <v>2934</v>
      </c>
      <c r="AD2092" s="4" t="s">
        <v>2934</v>
      </c>
      <c r="AE2092" s="4" t="s">
        <v>2934</v>
      </c>
      <c r="AF2092" s="4" t="s">
        <v>2934</v>
      </c>
      <c r="AG2092" s="4" t="s">
        <v>2934</v>
      </c>
      <c r="AH2092" s="4" t="s">
        <v>2934</v>
      </c>
      <c r="AI2092" s="4">
        <v>0.92188099999999995</v>
      </c>
      <c r="AJ2092" s="4">
        <v>1.3155650000000001</v>
      </c>
    </row>
    <row r="2093" spans="1:36" x14ac:dyDescent="0.3">
      <c r="A2093" s="1" t="s">
        <v>2087</v>
      </c>
      <c r="B2093" s="2">
        <v>4412410</v>
      </c>
      <c r="C2093" s="3" t="s">
        <v>2919</v>
      </c>
      <c r="D2093" s="4">
        <v>2091.3230272000001</v>
      </c>
      <c r="E2093" s="3" t="s">
        <v>2920</v>
      </c>
      <c r="F2093" s="3" t="s">
        <v>2960</v>
      </c>
      <c r="G2093" s="3" t="s">
        <v>2973</v>
      </c>
      <c r="H2093" s="3" t="s">
        <v>3004</v>
      </c>
      <c r="I2093" s="3" t="s">
        <v>3357</v>
      </c>
      <c r="J2093" s="4">
        <v>-4.351648</v>
      </c>
      <c r="K2093" s="4">
        <v>9.4017090000000003</v>
      </c>
      <c r="L2093" s="4">
        <v>-2.1142599999999998</v>
      </c>
      <c r="M2093" s="4">
        <v>-0.13767799999999999</v>
      </c>
      <c r="N2093" s="4">
        <v>16.202532000000001</v>
      </c>
      <c r="O2093" s="4">
        <v>11.592968000000001</v>
      </c>
      <c r="P2093" s="4">
        <v>1.0889260000000001</v>
      </c>
      <c r="Q2093" s="4">
        <v>5.3387130000000003</v>
      </c>
      <c r="R2093" s="4">
        <v>33.543235000000003</v>
      </c>
      <c r="S2093" s="3" t="s">
        <v>5828</v>
      </c>
      <c r="T2093" s="4">
        <v>21.76</v>
      </c>
      <c r="U2093" s="4">
        <v>2091.3230272000001</v>
      </c>
      <c r="V2093" s="10">
        <v>2100.6660270000002</v>
      </c>
      <c r="W2093" s="4">
        <v>3.8602941176470602</v>
      </c>
      <c r="X2093" s="4">
        <v>23.56</v>
      </c>
      <c r="Y2093" s="4">
        <v>17.954999999999998</v>
      </c>
      <c r="Z2093" s="4">
        <v>16.447468000000001</v>
      </c>
      <c r="AA2093" s="10">
        <v>17.416359852700001</v>
      </c>
      <c r="AB2093" s="10">
        <v>16.8840540351</v>
      </c>
      <c r="AC2093" s="4">
        <v>1.584838</v>
      </c>
      <c r="AD2093" s="4">
        <v>2.1228489493814999</v>
      </c>
      <c r="AE2093" s="4">
        <v>2.1212831384405999</v>
      </c>
      <c r="AF2093" s="4">
        <v>5.3387130000000003</v>
      </c>
      <c r="AG2093" s="4">
        <v>8.4015584629062996</v>
      </c>
      <c r="AH2093" s="4">
        <v>8.4529047929271997</v>
      </c>
      <c r="AI2093" s="4">
        <v>1.0889260000000001</v>
      </c>
      <c r="AJ2093" s="4">
        <v>3.0454859999999999</v>
      </c>
    </row>
    <row r="2094" spans="1:36" x14ac:dyDescent="0.3">
      <c r="A2094" s="1" t="s">
        <v>2088</v>
      </c>
      <c r="B2094" s="2">
        <v>4811094</v>
      </c>
      <c r="C2094" s="3" t="s">
        <v>2935</v>
      </c>
      <c r="D2094" s="4">
        <v>3889.1973388800002</v>
      </c>
      <c r="E2094" s="3" t="s">
        <v>2920</v>
      </c>
      <c r="F2094" s="3" t="s">
        <v>2921</v>
      </c>
      <c r="G2094" s="3" t="s">
        <v>3109</v>
      </c>
      <c r="H2094" s="3" t="s">
        <v>3109</v>
      </c>
      <c r="I2094" s="3" t="s">
        <v>3048</v>
      </c>
      <c r="J2094" s="4">
        <v>27.090733</v>
      </c>
      <c r="K2094" s="4">
        <v>7.7913189999999997</v>
      </c>
      <c r="L2094" s="4">
        <v>-4.7780329999999998</v>
      </c>
      <c r="M2094" s="4">
        <v>-4.349939</v>
      </c>
      <c r="N2094" s="4">
        <v>19.2</v>
      </c>
      <c r="O2094" s="4">
        <v>15.387021000000001</v>
      </c>
      <c r="P2094" s="4">
        <v>2.2473450000000001</v>
      </c>
      <c r="Q2094" s="4">
        <v>11.553563</v>
      </c>
      <c r="R2094" s="4">
        <v>22.121559999999999</v>
      </c>
      <c r="S2094" s="3" t="s">
        <v>5829</v>
      </c>
      <c r="T2094" s="4">
        <v>78.72</v>
      </c>
      <c r="U2094" s="4">
        <v>3889.1973388800002</v>
      </c>
      <c r="V2094" s="10">
        <v>4898.5373380000001</v>
      </c>
      <c r="W2094" s="4">
        <v>0</v>
      </c>
      <c r="X2094" s="4">
        <v>86.36</v>
      </c>
      <c r="Y2094" s="4">
        <v>57.9497</v>
      </c>
      <c r="Z2094" s="4">
        <v>19.2</v>
      </c>
      <c r="AA2094" s="10">
        <v>16.527745701099999</v>
      </c>
      <c r="AB2094" s="10">
        <v>17.739718309800001</v>
      </c>
      <c r="AC2094" s="4">
        <v>4.4104780000000003</v>
      </c>
      <c r="AD2094" s="4">
        <v>4.2723426405762996</v>
      </c>
      <c r="AE2094" s="4">
        <v>4.3272308739090004</v>
      </c>
      <c r="AF2094" s="4">
        <v>11.553563</v>
      </c>
      <c r="AG2094" s="4">
        <v>12.592258995742499</v>
      </c>
      <c r="AH2094" s="4">
        <v>13.1490993640217</v>
      </c>
      <c r="AI2094" s="4">
        <v>2.2473450000000001</v>
      </c>
      <c r="AJ2094" s="4" t="s">
        <v>2924</v>
      </c>
    </row>
    <row r="2095" spans="1:36" x14ac:dyDescent="0.3">
      <c r="A2095" s="1" t="s">
        <v>2089</v>
      </c>
      <c r="B2095" s="2">
        <v>4912122</v>
      </c>
      <c r="C2095" s="3" t="s">
        <v>2919</v>
      </c>
      <c r="D2095" s="4">
        <v>2812.3647559999999</v>
      </c>
      <c r="E2095" s="3" t="s">
        <v>3006</v>
      </c>
      <c r="F2095" s="3" t="s">
        <v>3070</v>
      </c>
      <c r="G2095" s="3" t="s">
        <v>3070</v>
      </c>
      <c r="H2095" s="3" t="s">
        <v>3250</v>
      </c>
      <c r="I2095" s="3" t="s">
        <v>3251</v>
      </c>
      <c r="J2095" s="4">
        <v>24.141573999999999</v>
      </c>
      <c r="K2095" s="4">
        <v>4.1089820000000001</v>
      </c>
      <c r="L2095" s="4">
        <v>7.1835800000000001</v>
      </c>
      <c r="M2095" s="4">
        <v>7.4524000000000007E-2</v>
      </c>
      <c r="N2095" s="4">
        <v>20.586946999999999</v>
      </c>
      <c r="O2095" s="4">
        <v>72.307692000000003</v>
      </c>
      <c r="P2095" s="4">
        <v>2.5001329999999999</v>
      </c>
      <c r="Q2095" s="4">
        <v>8.6770259999999997</v>
      </c>
      <c r="R2095" s="4">
        <v>64.147644999999997</v>
      </c>
      <c r="S2095" s="3" t="s">
        <v>5830</v>
      </c>
      <c r="T2095" s="4">
        <v>94</v>
      </c>
      <c r="U2095" s="4">
        <v>2812.3647559999999</v>
      </c>
      <c r="V2095" s="10">
        <v>2835.2617559999999</v>
      </c>
      <c r="W2095" s="4">
        <v>1.23404255319149</v>
      </c>
      <c r="X2095" s="4">
        <v>99.23</v>
      </c>
      <c r="Y2095" s="4">
        <v>72.144999999999996</v>
      </c>
      <c r="Z2095" s="4">
        <v>20.586946999999999</v>
      </c>
      <c r="AA2095" s="10">
        <v>19.5290993968</v>
      </c>
      <c r="AB2095" s="10">
        <v>19.5290993968</v>
      </c>
      <c r="AC2095" s="4">
        <v>0.57698799999999995</v>
      </c>
      <c r="AD2095" s="4">
        <v>0.54163131856809998</v>
      </c>
      <c r="AE2095" s="4">
        <v>0.54163131856809998</v>
      </c>
      <c r="AF2095" s="4">
        <v>8.6770259999999997</v>
      </c>
      <c r="AG2095" s="4">
        <v>8.7882482676892995</v>
      </c>
      <c r="AH2095" s="4">
        <v>8.7882482676892995</v>
      </c>
      <c r="AI2095" s="4">
        <v>2.5001329999999999</v>
      </c>
      <c r="AJ2095" s="4">
        <v>2.600133</v>
      </c>
    </row>
    <row r="2096" spans="1:36" x14ac:dyDescent="0.3">
      <c r="A2096" s="1" t="s">
        <v>2090</v>
      </c>
      <c r="B2096" s="2">
        <v>4245322</v>
      </c>
      <c r="C2096" s="3" t="s">
        <v>2935</v>
      </c>
      <c r="D2096" s="4">
        <v>9060.3351000000002</v>
      </c>
      <c r="E2096" s="3" t="s">
        <v>2930</v>
      </c>
      <c r="F2096" s="3" t="s">
        <v>2957</v>
      </c>
      <c r="G2096" s="3" t="s">
        <v>2957</v>
      </c>
      <c r="H2096" s="3" t="s">
        <v>3042</v>
      </c>
      <c r="I2096" s="3" t="s">
        <v>3043</v>
      </c>
      <c r="J2096" s="4">
        <v>32.007584999999999</v>
      </c>
      <c r="K2096" s="4">
        <v>4.9883990000000002</v>
      </c>
      <c r="L2096" s="4">
        <v>-7.8348839999999997</v>
      </c>
      <c r="M2096" s="4">
        <v>-3.4357660000000001</v>
      </c>
      <c r="N2096" s="4">
        <v>13.328424153166401</v>
      </c>
      <c r="O2096" s="4">
        <v>12.0300783277084</v>
      </c>
      <c r="P2096" s="4">
        <v>4.6729779999999996</v>
      </c>
      <c r="Q2096" s="4">
        <v>10.307985</v>
      </c>
      <c r="R2096" s="4">
        <v>11.185783000000001</v>
      </c>
      <c r="S2096" s="3" t="s">
        <v>5831</v>
      </c>
      <c r="T2096" s="4">
        <v>271.5</v>
      </c>
      <c r="U2096" s="4">
        <v>9060.3351000000002</v>
      </c>
      <c r="V2096" s="10">
        <v>10576.7601</v>
      </c>
      <c r="W2096" s="4">
        <v>1.3259668508287299</v>
      </c>
      <c r="X2096" s="4">
        <v>307.91000000000003</v>
      </c>
      <c r="Y2096" s="4">
        <v>184.76</v>
      </c>
      <c r="Z2096" s="4">
        <v>20.720445999999999</v>
      </c>
      <c r="AA2096" s="10">
        <v>13.373461928699999</v>
      </c>
      <c r="AB2096" s="10">
        <v>14.117647058799999</v>
      </c>
      <c r="AC2096" s="4">
        <v>3.3706649999999998</v>
      </c>
      <c r="AD2096" s="4">
        <v>3.388466854247</v>
      </c>
      <c r="AE2096" s="4">
        <v>3.5041025218233002</v>
      </c>
      <c r="AF2096" s="4">
        <v>10.307985</v>
      </c>
      <c r="AG2096" s="4" t="s">
        <v>2934</v>
      </c>
      <c r="AH2096" s="4" t="s">
        <v>2934</v>
      </c>
      <c r="AI2096" s="4">
        <v>4.6729779999999996</v>
      </c>
      <c r="AJ2096" s="4">
        <v>4.7842250000000002</v>
      </c>
    </row>
    <row r="2097" spans="1:36" x14ac:dyDescent="0.3">
      <c r="A2097" s="1" t="s">
        <v>2091</v>
      </c>
      <c r="B2097" s="2">
        <v>4133014</v>
      </c>
      <c r="C2097" s="3" t="s">
        <v>2935</v>
      </c>
      <c r="D2097" s="4">
        <v>11741.8592964</v>
      </c>
      <c r="E2097" s="3" t="s">
        <v>3006</v>
      </c>
      <c r="F2097" s="3" t="s">
        <v>3007</v>
      </c>
      <c r="G2097" s="3" t="s">
        <v>3283</v>
      </c>
      <c r="H2097" s="3" t="s">
        <v>3321</v>
      </c>
      <c r="I2097" s="3" t="s">
        <v>3628</v>
      </c>
      <c r="J2097" s="4">
        <v>103.949967</v>
      </c>
      <c r="K2097" s="4">
        <v>22.547467999999999</v>
      </c>
      <c r="L2097" s="4">
        <v>9.4312959999999997</v>
      </c>
      <c r="M2097" s="4">
        <v>-6.4516000000000004E-2</v>
      </c>
      <c r="N2097" s="4">
        <v>0.22026299999999999</v>
      </c>
      <c r="O2097" s="4">
        <v>0.120211</v>
      </c>
      <c r="P2097" s="4" t="s">
        <v>2924</v>
      </c>
      <c r="Q2097" s="4">
        <v>15.795260000000001</v>
      </c>
      <c r="R2097" s="4" t="s">
        <v>2934</v>
      </c>
      <c r="S2097" s="3" t="s">
        <v>5832</v>
      </c>
      <c r="T2097" s="4">
        <v>30.98</v>
      </c>
      <c r="U2097" s="4">
        <v>11741.8592964</v>
      </c>
      <c r="V2097" s="10">
        <v>15880.159296</v>
      </c>
      <c r="W2097" s="4">
        <v>1.1620400258231101</v>
      </c>
      <c r="X2097" s="4">
        <v>32.25</v>
      </c>
      <c r="Y2097" s="4">
        <v>14.06</v>
      </c>
      <c r="Z2097" s="4">
        <v>0.22026299999999999</v>
      </c>
      <c r="AA2097" s="10">
        <v>26.971965871399998</v>
      </c>
      <c r="AB2097" s="10">
        <v>30.180224062299999</v>
      </c>
      <c r="AC2097" s="4">
        <v>3.2801439999999999</v>
      </c>
      <c r="AD2097" s="4">
        <v>2.2477073962730998</v>
      </c>
      <c r="AE2097" s="4">
        <v>2.3422448359660999</v>
      </c>
      <c r="AF2097" s="4">
        <v>15.795260000000001</v>
      </c>
      <c r="AG2097" s="4">
        <v>11.638010280774401</v>
      </c>
      <c r="AH2097" s="4">
        <v>11.826280251254399</v>
      </c>
      <c r="AI2097" s="4" t="s">
        <v>2924</v>
      </c>
      <c r="AJ2097" s="4" t="s">
        <v>2924</v>
      </c>
    </row>
    <row r="2098" spans="1:36" x14ac:dyDescent="0.3">
      <c r="A2098" s="1" t="s">
        <v>2092</v>
      </c>
      <c r="B2098" s="2">
        <v>4246742</v>
      </c>
      <c r="C2098" s="3" t="s">
        <v>2935</v>
      </c>
      <c r="D2098" s="4">
        <v>4331.9602246000004</v>
      </c>
      <c r="E2098" s="3" t="s">
        <v>2936</v>
      </c>
      <c r="F2098" s="3" t="s">
        <v>2937</v>
      </c>
      <c r="G2098" s="3" t="s">
        <v>3035</v>
      </c>
      <c r="H2098" s="3" t="s">
        <v>3035</v>
      </c>
      <c r="I2098" s="3" t="s">
        <v>3123</v>
      </c>
      <c r="J2098" s="4">
        <v>143.14139299999999</v>
      </c>
      <c r="K2098" s="4">
        <v>36.417456000000001</v>
      </c>
      <c r="L2098" s="4">
        <v>0.285999</v>
      </c>
      <c r="M2098" s="4">
        <v>1.5743069999999999</v>
      </c>
      <c r="N2098" s="4">
        <v>26.617162</v>
      </c>
      <c r="O2098" s="4">
        <v>14.544635</v>
      </c>
      <c r="P2098" s="4">
        <v>3.1898900000000001</v>
      </c>
      <c r="Q2098" s="4">
        <v>9.701276</v>
      </c>
      <c r="R2098" s="4">
        <v>15.543760000000001</v>
      </c>
      <c r="S2098" s="3" t="s">
        <v>5833</v>
      </c>
      <c r="T2098" s="4">
        <v>80.650000000000006</v>
      </c>
      <c r="U2098" s="4">
        <v>4331.9602246000004</v>
      </c>
      <c r="V2098" s="10">
        <v>5325.6612240000004</v>
      </c>
      <c r="W2098" s="4">
        <v>0.39677619342839399</v>
      </c>
      <c r="X2098" s="4">
        <v>84.97</v>
      </c>
      <c r="Y2098" s="4">
        <v>30.945</v>
      </c>
      <c r="Z2098" s="4">
        <v>26.617162</v>
      </c>
      <c r="AA2098" s="10">
        <v>21.430659261799999</v>
      </c>
      <c r="AB2098" s="10">
        <v>23.1413068741</v>
      </c>
      <c r="AC2098" s="4">
        <v>0.86722200000000005</v>
      </c>
      <c r="AD2098" s="4">
        <v>0.81710941783419999</v>
      </c>
      <c r="AE2098" s="4">
        <v>0.85354484239950001</v>
      </c>
      <c r="AF2098" s="4">
        <v>9.701276</v>
      </c>
      <c r="AG2098" s="4">
        <v>12.451154222474599</v>
      </c>
      <c r="AH2098" s="4">
        <v>13.128876710748299</v>
      </c>
      <c r="AI2098" s="4">
        <v>3.1898900000000001</v>
      </c>
      <c r="AJ2098" s="4">
        <v>15.052258</v>
      </c>
    </row>
    <row r="2099" spans="1:36" x14ac:dyDescent="0.3">
      <c r="A2099" s="1" t="s">
        <v>2093</v>
      </c>
      <c r="B2099" s="2">
        <v>8351701</v>
      </c>
      <c r="C2099" s="3" t="s">
        <v>2940</v>
      </c>
      <c r="D2099" s="4">
        <v>2579.0064603699998</v>
      </c>
      <c r="E2099" s="3" t="s">
        <v>2930</v>
      </c>
      <c r="F2099" s="3" t="s">
        <v>2953</v>
      </c>
      <c r="G2099" s="3" t="s">
        <v>2954</v>
      </c>
      <c r="H2099" s="3" t="s">
        <v>2955</v>
      </c>
      <c r="I2099" s="3"/>
      <c r="J2099" s="4">
        <v>28.775597000000001</v>
      </c>
      <c r="K2099" s="4">
        <v>6.6607770000000004</v>
      </c>
      <c r="L2099" s="4">
        <v>1.976351</v>
      </c>
      <c r="M2099" s="4">
        <v>-1.58135</v>
      </c>
      <c r="N2099" s="4" t="s">
        <v>2934</v>
      </c>
      <c r="O2099" s="4" t="s">
        <v>2934</v>
      </c>
      <c r="P2099" s="4" t="s">
        <v>2934</v>
      </c>
      <c r="Q2099" s="4" t="s">
        <v>2934</v>
      </c>
      <c r="R2099" s="4" t="s">
        <v>2934</v>
      </c>
      <c r="S2099" s="3" t="s">
        <v>5834</v>
      </c>
      <c r="T2099" s="4">
        <v>60.33</v>
      </c>
      <c r="U2099" s="4">
        <v>2579.0064603699998</v>
      </c>
      <c r="V2099" s="10" t="s">
        <v>2934</v>
      </c>
      <c r="W2099" s="4">
        <v>1.04012589034289</v>
      </c>
      <c r="X2099" s="4">
        <v>61.98</v>
      </c>
      <c r="Y2099" s="4">
        <v>46.139899999999997</v>
      </c>
      <c r="Z2099" s="4" t="s">
        <v>2934</v>
      </c>
      <c r="AA2099" s="10" t="s">
        <v>2934</v>
      </c>
      <c r="AB2099" s="10" t="s">
        <v>2934</v>
      </c>
      <c r="AC2099" s="4" t="s">
        <v>2934</v>
      </c>
      <c r="AD2099" s="4" t="s">
        <v>2934</v>
      </c>
      <c r="AE2099" s="4" t="s">
        <v>2934</v>
      </c>
      <c r="AF2099" s="4" t="s">
        <v>2934</v>
      </c>
      <c r="AG2099" s="4" t="s">
        <v>2934</v>
      </c>
      <c r="AH2099" s="4" t="s">
        <v>2934</v>
      </c>
      <c r="AI2099" s="4" t="s">
        <v>2934</v>
      </c>
      <c r="AJ2099" s="4" t="s">
        <v>2934</v>
      </c>
    </row>
    <row r="2100" spans="1:36" x14ac:dyDescent="0.3">
      <c r="A2100" s="1" t="s">
        <v>2094</v>
      </c>
      <c r="B2100" s="2">
        <v>5738586</v>
      </c>
      <c r="C2100" s="3" t="s">
        <v>2940</v>
      </c>
      <c r="D2100" s="4">
        <v>720.33605160000002</v>
      </c>
      <c r="E2100" s="3" t="s">
        <v>2930</v>
      </c>
      <c r="F2100" s="3" t="s">
        <v>2953</v>
      </c>
      <c r="G2100" s="3" t="s">
        <v>2954</v>
      </c>
      <c r="H2100" s="3" t="s">
        <v>2955</v>
      </c>
      <c r="I2100" s="3"/>
      <c r="J2100" s="4">
        <v>11.519342999999999</v>
      </c>
      <c r="K2100" s="4">
        <v>-5.8105999999999998E-2</v>
      </c>
      <c r="L2100" s="4">
        <v>-4.350212</v>
      </c>
      <c r="M2100" s="4">
        <v>-4.515174</v>
      </c>
      <c r="N2100" s="4" t="s">
        <v>2934</v>
      </c>
      <c r="O2100" s="4" t="s">
        <v>2934</v>
      </c>
      <c r="P2100" s="4" t="s">
        <v>2934</v>
      </c>
      <c r="Q2100" s="4" t="s">
        <v>2934</v>
      </c>
      <c r="R2100" s="4" t="s">
        <v>2934</v>
      </c>
      <c r="S2100" s="3" t="s">
        <v>5835</v>
      </c>
      <c r="T2100" s="4">
        <v>51.64</v>
      </c>
      <c r="U2100" s="4">
        <v>720.33605160000002</v>
      </c>
      <c r="V2100" s="10" t="s">
        <v>2934</v>
      </c>
      <c r="W2100" s="4">
        <v>0.830232558139535</v>
      </c>
      <c r="X2100" s="4">
        <v>57.24</v>
      </c>
      <c r="Y2100" s="4">
        <v>44.03</v>
      </c>
      <c r="Z2100" s="4" t="s">
        <v>2934</v>
      </c>
      <c r="AA2100" s="10" t="s">
        <v>2934</v>
      </c>
      <c r="AB2100" s="10" t="s">
        <v>2934</v>
      </c>
      <c r="AC2100" s="4" t="s">
        <v>2934</v>
      </c>
      <c r="AD2100" s="4" t="s">
        <v>2934</v>
      </c>
      <c r="AE2100" s="4" t="s">
        <v>2934</v>
      </c>
      <c r="AF2100" s="4" t="s">
        <v>2934</v>
      </c>
      <c r="AG2100" s="4" t="s">
        <v>2934</v>
      </c>
      <c r="AH2100" s="4" t="s">
        <v>2934</v>
      </c>
      <c r="AI2100" s="4" t="s">
        <v>2934</v>
      </c>
      <c r="AJ2100" s="4" t="s">
        <v>2934</v>
      </c>
    </row>
    <row r="2101" spans="1:36" x14ac:dyDescent="0.3">
      <c r="A2101" s="1" t="s">
        <v>2095</v>
      </c>
      <c r="B2101" s="2">
        <v>110230</v>
      </c>
      <c r="C2101" s="3" t="s">
        <v>2919</v>
      </c>
      <c r="D2101" s="4">
        <v>17680.509209899999</v>
      </c>
      <c r="E2101" s="3" t="s">
        <v>2930</v>
      </c>
      <c r="F2101" s="3" t="s">
        <v>2957</v>
      </c>
      <c r="G2101" s="3" t="s">
        <v>2957</v>
      </c>
      <c r="H2101" s="3" t="s">
        <v>3042</v>
      </c>
      <c r="I2101" s="3" t="s">
        <v>3043</v>
      </c>
      <c r="J2101" s="4">
        <v>-2.0278830000000001</v>
      </c>
      <c r="K2101" s="4">
        <v>-9.7068100000000008</v>
      </c>
      <c r="L2101" s="4">
        <v>-8.1402260000000002</v>
      </c>
      <c r="M2101" s="4">
        <v>-2.0402990000000001</v>
      </c>
      <c r="N2101" s="4" t="s">
        <v>2924</v>
      </c>
      <c r="O2101" s="4">
        <v>4.5538991646871798</v>
      </c>
      <c r="P2101" s="4">
        <v>1.577261</v>
      </c>
      <c r="Q2101" s="4" t="s">
        <v>2924</v>
      </c>
      <c r="R2101" s="4">
        <v>15.50107</v>
      </c>
      <c r="S2101" s="3" t="s">
        <v>5836</v>
      </c>
      <c r="T2101" s="4">
        <v>77.3</v>
      </c>
      <c r="U2101" s="4">
        <v>17680.509209899999</v>
      </c>
      <c r="V2101" s="10">
        <v>16065.309208999999</v>
      </c>
      <c r="W2101" s="4">
        <v>3.7774902975420401</v>
      </c>
      <c r="X2101" s="4">
        <v>91.974999999999994</v>
      </c>
      <c r="Y2101" s="4">
        <v>72.209500000000006</v>
      </c>
      <c r="Z2101" s="4" t="s">
        <v>2934</v>
      </c>
      <c r="AA2101" s="10">
        <v>9.4251051635999996</v>
      </c>
      <c r="AB2101" s="10">
        <v>10.988745420700001</v>
      </c>
      <c r="AC2101" s="4">
        <v>1.1420969999999999</v>
      </c>
      <c r="AD2101" s="4">
        <v>0.96998825403970002</v>
      </c>
      <c r="AE2101" s="4">
        <v>1.0311362103241</v>
      </c>
      <c r="AF2101" s="4" t="s">
        <v>2924</v>
      </c>
      <c r="AG2101" s="4" t="s">
        <v>2934</v>
      </c>
      <c r="AH2101" s="4" t="s">
        <v>2934</v>
      </c>
      <c r="AI2101" s="4">
        <v>1.577261</v>
      </c>
      <c r="AJ2101" s="4">
        <v>2.1572900000000002</v>
      </c>
    </row>
    <row r="2102" spans="1:36" x14ac:dyDescent="0.3">
      <c r="A2102" s="1" t="s">
        <v>2096</v>
      </c>
      <c r="B2102" s="2">
        <v>10026410</v>
      </c>
      <c r="C2102" s="3" t="s">
        <v>2956</v>
      </c>
      <c r="D2102" s="4">
        <v>662.85570806999999</v>
      </c>
      <c r="E2102" s="3" t="s">
        <v>2930</v>
      </c>
      <c r="F2102" s="3" t="s">
        <v>2953</v>
      </c>
      <c r="G2102" s="3" t="s">
        <v>2953</v>
      </c>
      <c r="H2102" s="3" t="s">
        <v>3040</v>
      </c>
      <c r="I2102" s="3" t="s">
        <v>3063</v>
      </c>
      <c r="J2102" s="4">
        <v>148.265896</v>
      </c>
      <c r="K2102" s="4">
        <v>27.259259</v>
      </c>
      <c r="L2102" s="4">
        <v>0.35046699999999997</v>
      </c>
      <c r="M2102" s="4">
        <v>-5.0828730000000002</v>
      </c>
      <c r="N2102" s="4" t="s">
        <v>2924</v>
      </c>
      <c r="O2102" s="4" t="s">
        <v>2924</v>
      </c>
      <c r="P2102" s="4" t="s">
        <v>2924</v>
      </c>
      <c r="Q2102" s="4">
        <v>8.7012990000000006</v>
      </c>
      <c r="R2102" s="4">
        <v>14.245552999999999</v>
      </c>
      <c r="S2102" s="3" t="s">
        <v>5837</v>
      </c>
      <c r="T2102" s="5">
        <v>8.59</v>
      </c>
      <c r="U2102" s="4">
        <v>662.85570806999999</v>
      </c>
      <c r="V2102" s="10">
        <v>1545.202708</v>
      </c>
      <c r="W2102" s="4">
        <v>0</v>
      </c>
      <c r="X2102" s="5">
        <v>10.445</v>
      </c>
      <c r="Y2102" s="4">
        <v>2.819</v>
      </c>
      <c r="Z2102" s="4" t="s">
        <v>2924</v>
      </c>
      <c r="AA2102" s="10">
        <v>19.8246018924</v>
      </c>
      <c r="AB2102" s="10" t="s">
        <v>2924</v>
      </c>
      <c r="AC2102" s="4">
        <v>1.813801</v>
      </c>
      <c r="AD2102" s="4">
        <v>1.6383977193951</v>
      </c>
      <c r="AE2102" s="4">
        <v>1.7547959783535001</v>
      </c>
      <c r="AF2102" s="4">
        <v>8.7012990000000006</v>
      </c>
      <c r="AG2102" s="4">
        <v>6.9571822830791996</v>
      </c>
      <c r="AH2102" s="4">
        <v>7.6222743856118003</v>
      </c>
      <c r="AI2102" s="4" t="s">
        <v>2924</v>
      </c>
      <c r="AJ2102" s="4" t="s">
        <v>2924</v>
      </c>
    </row>
    <row r="2103" spans="1:36" x14ac:dyDescent="0.3">
      <c r="A2103" s="1" t="s">
        <v>2097</v>
      </c>
      <c r="B2103" s="2">
        <v>5213636</v>
      </c>
      <c r="C2103" s="3" t="s">
        <v>2919</v>
      </c>
      <c r="D2103" s="4">
        <v>2408.42719485</v>
      </c>
      <c r="E2103" s="3" t="s">
        <v>2920</v>
      </c>
      <c r="F2103" s="3" t="s">
        <v>2960</v>
      </c>
      <c r="G2103" s="3" t="s">
        <v>2973</v>
      </c>
      <c r="H2103" s="3" t="s">
        <v>3004</v>
      </c>
      <c r="I2103" s="3" t="s">
        <v>3324</v>
      </c>
      <c r="J2103" s="4">
        <v>-15.387858</v>
      </c>
      <c r="K2103" s="5">
        <v>7.04</v>
      </c>
      <c r="L2103" s="4">
        <v>-3.4632040000000002</v>
      </c>
      <c r="M2103" s="4">
        <v>-4.2461830000000003</v>
      </c>
      <c r="N2103" s="4">
        <v>185.83333300000001</v>
      </c>
      <c r="O2103" s="4">
        <v>24.239129999999999</v>
      </c>
      <c r="P2103" s="4">
        <v>3.9153340000000001</v>
      </c>
      <c r="Q2103" s="4">
        <v>88.189149</v>
      </c>
      <c r="R2103" s="4">
        <v>22.707663</v>
      </c>
      <c r="S2103" s="3" t="s">
        <v>5838</v>
      </c>
      <c r="T2103" s="4">
        <v>20.07</v>
      </c>
      <c r="U2103" s="4">
        <v>2408.42719485</v>
      </c>
      <c r="V2103" s="10">
        <v>2039.903194</v>
      </c>
      <c r="W2103" s="4">
        <v>0</v>
      </c>
      <c r="X2103" s="4">
        <v>24.3</v>
      </c>
      <c r="Y2103" s="4">
        <v>15.92</v>
      </c>
      <c r="Z2103" s="4">
        <v>185.83333300000001</v>
      </c>
      <c r="AA2103" s="10">
        <v>82.660626029599996</v>
      </c>
      <c r="AB2103" s="10">
        <v>152.20688609129999</v>
      </c>
      <c r="AC2103" s="4">
        <v>1.1885349999999999</v>
      </c>
      <c r="AD2103" s="4">
        <v>1.1130322587334001</v>
      </c>
      <c r="AE2103" s="4">
        <v>1.2024027823742001</v>
      </c>
      <c r="AF2103" s="4">
        <v>88.189149</v>
      </c>
      <c r="AG2103" s="4">
        <v>20.144287283018901</v>
      </c>
      <c r="AH2103" s="4">
        <v>22.868323816931301</v>
      </c>
      <c r="AI2103" s="4">
        <v>3.9153340000000001</v>
      </c>
      <c r="AJ2103" s="4">
        <v>6.4658509999999998</v>
      </c>
    </row>
    <row r="2104" spans="1:36" x14ac:dyDescent="0.3">
      <c r="A2104" s="1" t="s">
        <v>2098</v>
      </c>
      <c r="B2104" s="2">
        <v>4064418</v>
      </c>
      <c r="C2104" s="3" t="s">
        <v>2935</v>
      </c>
      <c r="D2104" s="4">
        <v>806.22333528000001</v>
      </c>
      <c r="E2104" s="3" t="s">
        <v>2930</v>
      </c>
      <c r="F2104" s="3" t="s">
        <v>2957</v>
      </c>
      <c r="G2104" s="3" t="s">
        <v>2957</v>
      </c>
      <c r="H2104" s="3" t="s">
        <v>3113</v>
      </c>
      <c r="I2104" s="3" t="s">
        <v>3125</v>
      </c>
      <c r="J2104" s="4">
        <v>11.142454000000001</v>
      </c>
      <c r="K2104" s="4">
        <v>15.120526</v>
      </c>
      <c r="L2104" s="4">
        <v>-2.9556650000000002</v>
      </c>
      <c r="M2104" s="4">
        <v>-5.345345</v>
      </c>
      <c r="N2104" s="4">
        <v>0.130560848314141</v>
      </c>
      <c r="O2104" s="4" t="s">
        <v>2924</v>
      </c>
      <c r="P2104" s="4">
        <v>0.65481100000000003</v>
      </c>
      <c r="Q2104" s="4">
        <v>11.021853999999999</v>
      </c>
      <c r="R2104" s="4">
        <v>16.947552999999999</v>
      </c>
      <c r="S2104" s="3" t="s">
        <v>5839</v>
      </c>
      <c r="T2104" s="4">
        <v>15.76</v>
      </c>
      <c r="U2104" s="4">
        <v>806.22333528000001</v>
      </c>
      <c r="V2104" s="10">
        <v>1205.0303349999999</v>
      </c>
      <c r="W2104" s="4">
        <v>0</v>
      </c>
      <c r="X2104" s="4">
        <v>17.79</v>
      </c>
      <c r="Y2104" s="4">
        <v>10.76</v>
      </c>
      <c r="Z2104" s="4">
        <v>18.784267</v>
      </c>
      <c r="AA2104" s="10">
        <v>19.6386292834</v>
      </c>
      <c r="AB2104" s="10">
        <v>18.761904761899999</v>
      </c>
      <c r="AC2104" s="4">
        <v>1.038589</v>
      </c>
      <c r="AD2104" s="4">
        <v>1.1044595717481001</v>
      </c>
      <c r="AE2104" s="4">
        <v>1.0618263305594</v>
      </c>
      <c r="AF2104" s="4">
        <v>11.021853999999999</v>
      </c>
      <c r="AG2104" s="4" t="s">
        <v>2934</v>
      </c>
      <c r="AH2104" s="4" t="s">
        <v>2934</v>
      </c>
      <c r="AI2104" s="4">
        <v>0.65481100000000003</v>
      </c>
      <c r="AJ2104" s="4">
        <v>0.689052</v>
      </c>
    </row>
    <row r="2105" spans="1:36" x14ac:dyDescent="0.3">
      <c r="A2105" s="1" t="s">
        <v>2099</v>
      </c>
      <c r="B2105" s="2">
        <v>5267913</v>
      </c>
      <c r="C2105" s="3" t="s">
        <v>2940</v>
      </c>
      <c r="D2105" s="4">
        <v>4391.8051242000001</v>
      </c>
      <c r="E2105" s="3" t="s">
        <v>2920</v>
      </c>
      <c r="F2105" s="3" t="s">
        <v>2960</v>
      </c>
      <c r="G2105" s="3" t="s">
        <v>2961</v>
      </c>
      <c r="H2105" s="3" t="s">
        <v>2962</v>
      </c>
      <c r="I2105" s="3" t="s">
        <v>2923</v>
      </c>
      <c r="J2105" s="4">
        <v>92.940337999999997</v>
      </c>
      <c r="K2105" s="4">
        <v>-4.4946460000000004</v>
      </c>
      <c r="L2105" s="4">
        <v>-12.437972</v>
      </c>
      <c r="M2105" s="4">
        <v>-9.0430299999999999</v>
      </c>
      <c r="N2105" s="4" t="s">
        <v>2924</v>
      </c>
      <c r="O2105" s="4" t="s">
        <v>2924</v>
      </c>
      <c r="P2105" s="4">
        <v>17.546475999999998</v>
      </c>
      <c r="Q2105" s="4" t="s">
        <v>2924</v>
      </c>
      <c r="R2105" s="4" t="s">
        <v>2924</v>
      </c>
      <c r="S2105" s="3" t="s">
        <v>5840</v>
      </c>
      <c r="T2105" s="4">
        <v>81.17</v>
      </c>
      <c r="U2105" s="4">
        <v>4391.8051242000001</v>
      </c>
      <c r="V2105" s="10">
        <v>4277.6811239999997</v>
      </c>
      <c r="W2105" s="4">
        <v>0</v>
      </c>
      <c r="X2105" s="4">
        <v>103.8099</v>
      </c>
      <c r="Y2105" s="4">
        <v>39.479999999999997</v>
      </c>
      <c r="Z2105" s="4" t="s">
        <v>2924</v>
      </c>
      <c r="AA2105" s="10" t="s">
        <v>2924</v>
      </c>
      <c r="AB2105" s="10" t="s">
        <v>2924</v>
      </c>
      <c r="AC2105" s="4">
        <v>21.405208999999999</v>
      </c>
      <c r="AD2105" s="4">
        <v>14.8878131972657</v>
      </c>
      <c r="AE2105" s="4">
        <v>19.094969037998499</v>
      </c>
      <c r="AF2105" s="4" t="s">
        <v>2924</v>
      </c>
      <c r="AG2105" s="4" t="s">
        <v>2924</v>
      </c>
      <c r="AH2105" s="4" t="s">
        <v>2924</v>
      </c>
      <c r="AI2105" s="4">
        <v>17.546475999999998</v>
      </c>
      <c r="AJ2105" s="4">
        <v>17.618841</v>
      </c>
    </row>
    <row r="2106" spans="1:36" x14ac:dyDescent="0.3">
      <c r="A2106" s="1" t="s">
        <v>2100</v>
      </c>
      <c r="B2106" s="2">
        <v>5111952</v>
      </c>
      <c r="C2106" s="3" t="s">
        <v>2935</v>
      </c>
      <c r="D2106" s="4">
        <v>11377.24872618</v>
      </c>
      <c r="E2106" s="3" t="s">
        <v>2945</v>
      </c>
      <c r="F2106" s="3" t="s">
        <v>2946</v>
      </c>
      <c r="G2106" s="3" t="s">
        <v>2947</v>
      </c>
      <c r="H2106" s="3" t="s">
        <v>2989</v>
      </c>
      <c r="I2106" s="3" t="s">
        <v>2949</v>
      </c>
      <c r="J2106" s="4">
        <v>10.321465</v>
      </c>
      <c r="K2106" s="4">
        <v>28.643470000000001</v>
      </c>
      <c r="L2106" s="4">
        <v>8.923997</v>
      </c>
      <c r="M2106" s="4">
        <v>-2.905354</v>
      </c>
      <c r="N2106" s="4" t="s">
        <v>2924</v>
      </c>
      <c r="O2106" s="4">
        <v>71.657302999999999</v>
      </c>
      <c r="P2106" s="4">
        <v>8.8494449999999993</v>
      </c>
      <c r="Q2106" s="4" t="s">
        <v>2924</v>
      </c>
      <c r="R2106" s="4">
        <v>52.873921000000003</v>
      </c>
      <c r="S2106" s="3" t="s">
        <v>5841</v>
      </c>
      <c r="T2106" s="4">
        <v>76.53</v>
      </c>
      <c r="U2106" s="4">
        <v>11377.24872618</v>
      </c>
      <c r="V2106" s="10">
        <v>10641.940726000001</v>
      </c>
      <c r="W2106" s="4">
        <v>0</v>
      </c>
      <c r="X2106" s="4">
        <v>86.67</v>
      </c>
      <c r="Y2106" s="4">
        <v>49.46</v>
      </c>
      <c r="Z2106" s="4" t="s">
        <v>2924</v>
      </c>
      <c r="AA2106" s="10">
        <v>75.794790531800004</v>
      </c>
      <c r="AB2106" s="10">
        <v>73.578756093099997</v>
      </c>
      <c r="AC2106" s="4">
        <v>9.5899169999999998</v>
      </c>
      <c r="AD2106" s="4">
        <v>8.5771283143769992</v>
      </c>
      <c r="AE2106" s="4">
        <v>9.3003211337848999</v>
      </c>
      <c r="AF2106" s="4" t="s">
        <v>2924</v>
      </c>
      <c r="AG2106" s="4">
        <v>50.251284861964002</v>
      </c>
      <c r="AH2106" s="4">
        <v>56.263328255048897</v>
      </c>
      <c r="AI2106" s="4">
        <v>8.8494449999999993</v>
      </c>
      <c r="AJ2106" s="4">
        <v>22.695730000000001</v>
      </c>
    </row>
    <row r="2107" spans="1:36" x14ac:dyDescent="0.3">
      <c r="A2107" s="1" t="s">
        <v>2101</v>
      </c>
      <c r="B2107" s="2">
        <v>11067362</v>
      </c>
      <c r="C2107" s="3" t="s">
        <v>2919</v>
      </c>
      <c r="D2107" s="4">
        <v>1119.4247479799999</v>
      </c>
      <c r="E2107" s="3" t="s">
        <v>3093</v>
      </c>
      <c r="F2107" s="3" t="s">
        <v>3093</v>
      </c>
      <c r="G2107" s="3" t="s">
        <v>3172</v>
      </c>
      <c r="H2107" s="3" t="s">
        <v>3173</v>
      </c>
      <c r="I2107" s="3" t="s">
        <v>3502</v>
      </c>
      <c r="J2107" s="4">
        <v>-16.387560000000001</v>
      </c>
      <c r="K2107" s="4">
        <v>8.5403730000000007</v>
      </c>
      <c r="L2107" s="4">
        <v>-2.1008399999999998</v>
      </c>
      <c r="M2107" s="4">
        <v>-9.5730920000000008</v>
      </c>
      <c r="N2107" s="4" t="s">
        <v>2924</v>
      </c>
      <c r="O2107" s="4">
        <v>10.294551</v>
      </c>
      <c r="P2107" s="4">
        <v>1.0165789999999999</v>
      </c>
      <c r="Q2107" s="4">
        <v>4.904782</v>
      </c>
      <c r="R2107" s="5">
        <v>10.452449</v>
      </c>
      <c r="S2107" s="3" t="s">
        <v>5842</v>
      </c>
      <c r="T2107" s="4">
        <v>6.99</v>
      </c>
      <c r="U2107" s="4">
        <v>1119.4247479799999</v>
      </c>
      <c r="V2107" s="10">
        <v>2527.924747</v>
      </c>
      <c r="W2107" s="4">
        <v>0</v>
      </c>
      <c r="X2107" s="4">
        <v>9.75</v>
      </c>
      <c r="Y2107" s="5">
        <v>5.16</v>
      </c>
      <c r="Z2107" s="4" t="s">
        <v>2924</v>
      </c>
      <c r="AA2107" s="10" t="s">
        <v>2924</v>
      </c>
      <c r="AB2107" s="10" t="s">
        <v>2924</v>
      </c>
      <c r="AC2107" s="4">
        <v>1.135993</v>
      </c>
      <c r="AD2107" s="4">
        <v>1.0662525031107</v>
      </c>
      <c r="AE2107" s="4">
        <v>1.1379330097350999</v>
      </c>
      <c r="AF2107" s="4">
        <v>4.904782</v>
      </c>
      <c r="AG2107" s="4">
        <v>4.1407448763309</v>
      </c>
      <c r="AH2107" s="4">
        <v>4.7341909496878998</v>
      </c>
      <c r="AI2107" s="4">
        <v>1.0165789999999999</v>
      </c>
      <c r="AJ2107" s="4">
        <v>1.745754</v>
      </c>
    </row>
    <row r="2108" spans="1:36" x14ac:dyDescent="0.3">
      <c r="A2108" s="1" t="s">
        <v>2102</v>
      </c>
      <c r="B2108" s="2">
        <v>4258467</v>
      </c>
      <c r="C2108" s="3" t="s">
        <v>2935</v>
      </c>
      <c r="D2108" s="4">
        <v>1749.8082607199999</v>
      </c>
      <c r="E2108" s="3" t="s">
        <v>2930</v>
      </c>
      <c r="F2108" s="3" t="s">
        <v>2953</v>
      </c>
      <c r="G2108" s="3" t="s">
        <v>3101</v>
      </c>
      <c r="H2108" s="3" t="s">
        <v>3101</v>
      </c>
      <c r="I2108" s="3" t="s">
        <v>3041</v>
      </c>
      <c r="J2108" s="4">
        <v>34.054741999999997</v>
      </c>
      <c r="K2108" s="4">
        <v>-14.891897</v>
      </c>
      <c r="L2108" s="4">
        <v>-10.344828</v>
      </c>
      <c r="M2108" s="4">
        <v>-4.5547250000000004</v>
      </c>
      <c r="N2108" s="4">
        <v>11.758794</v>
      </c>
      <c r="O2108" s="4">
        <v>14.474227000000001</v>
      </c>
      <c r="P2108" s="4">
        <v>2.7739729999999998</v>
      </c>
      <c r="Q2108" s="4">
        <v>5.199433</v>
      </c>
      <c r="R2108" s="4">
        <v>1.1842630000000001</v>
      </c>
      <c r="S2108" s="3" t="s">
        <v>5843</v>
      </c>
      <c r="T2108" s="4">
        <v>42.12</v>
      </c>
      <c r="U2108" s="4">
        <v>1749.8082607199999</v>
      </c>
      <c r="V2108" s="10">
        <v>2133.5612599999999</v>
      </c>
      <c r="W2108" s="4">
        <v>1.1396011396011401</v>
      </c>
      <c r="X2108" s="4">
        <v>50.28</v>
      </c>
      <c r="Y2108" s="4">
        <v>27.84</v>
      </c>
      <c r="Z2108" s="4">
        <v>11.758794</v>
      </c>
      <c r="AA2108" s="10">
        <v>11.2973741383</v>
      </c>
      <c r="AB2108" s="10">
        <v>12.493215045199999</v>
      </c>
      <c r="AC2108" s="4">
        <v>0.88251999999999997</v>
      </c>
      <c r="AD2108" s="4">
        <v>0.82681501708729999</v>
      </c>
      <c r="AE2108" s="4">
        <v>0.86979144263859998</v>
      </c>
      <c r="AF2108" s="4">
        <v>5.199433</v>
      </c>
      <c r="AG2108" s="4">
        <v>7.5917018516318002</v>
      </c>
      <c r="AH2108" s="4">
        <v>7.8268490964091999</v>
      </c>
      <c r="AI2108" s="4">
        <v>2.7739729999999998</v>
      </c>
      <c r="AJ2108" s="4">
        <v>6.8089230000000001</v>
      </c>
    </row>
    <row r="2109" spans="1:36" x14ac:dyDescent="0.3">
      <c r="A2109" s="1" t="s">
        <v>2103</v>
      </c>
      <c r="B2109" s="2">
        <v>4248523</v>
      </c>
      <c r="C2109" s="3" t="s">
        <v>2919</v>
      </c>
      <c r="D2109" s="4">
        <v>2848.0355595000001</v>
      </c>
      <c r="E2109" s="3" t="s">
        <v>2945</v>
      </c>
      <c r="F2109" s="3" t="s">
        <v>2946</v>
      </c>
      <c r="G2109" s="3" t="s">
        <v>2947</v>
      </c>
      <c r="H2109" s="3" t="s">
        <v>2948</v>
      </c>
      <c r="I2109" s="3" t="s">
        <v>2949</v>
      </c>
      <c r="J2109" s="4">
        <v>20.844712000000001</v>
      </c>
      <c r="K2109" s="4">
        <v>15.263066999999999</v>
      </c>
      <c r="L2109" s="4">
        <v>-1.087766</v>
      </c>
      <c r="M2109" s="4">
        <v>-3.6574749999999998</v>
      </c>
      <c r="N2109" s="4">
        <v>35.726588</v>
      </c>
      <c r="O2109" s="4">
        <v>13.079803</v>
      </c>
      <c r="P2109" s="4">
        <v>6.6908580000000004</v>
      </c>
      <c r="Q2109" s="4">
        <v>13.547814000000001</v>
      </c>
      <c r="R2109" s="4">
        <v>14.111236999999999</v>
      </c>
      <c r="S2109" s="3" t="s">
        <v>5844</v>
      </c>
      <c r="T2109" s="4">
        <v>66.38</v>
      </c>
      <c r="U2109" s="4">
        <v>2848.0355595000001</v>
      </c>
      <c r="V2109" s="10">
        <v>3428.0745590000001</v>
      </c>
      <c r="W2109" s="4">
        <v>0</v>
      </c>
      <c r="X2109" s="4">
        <v>70.555000000000007</v>
      </c>
      <c r="Y2109" s="4">
        <v>48</v>
      </c>
      <c r="Z2109" s="4">
        <v>35.726588</v>
      </c>
      <c r="AA2109" s="10">
        <v>12.5254736206</v>
      </c>
      <c r="AB2109" s="10">
        <v>13.7817345303</v>
      </c>
      <c r="AC2109" s="4">
        <v>4.791709</v>
      </c>
      <c r="AD2109" s="4">
        <v>3.8770777727374002</v>
      </c>
      <c r="AE2109" s="4">
        <v>4.5717547358674997</v>
      </c>
      <c r="AF2109" s="4">
        <v>13.547814000000001</v>
      </c>
      <c r="AG2109" s="4">
        <v>12.9385228174266</v>
      </c>
      <c r="AH2109" s="4">
        <v>14.288388336110399</v>
      </c>
      <c r="AI2109" s="4">
        <v>6.6908580000000004</v>
      </c>
      <c r="AJ2109" s="4" t="s">
        <v>2924</v>
      </c>
    </row>
    <row r="2110" spans="1:36" x14ac:dyDescent="0.3">
      <c r="A2110" s="1" t="s">
        <v>2104</v>
      </c>
      <c r="B2110" s="2">
        <v>5208131</v>
      </c>
      <c r="C2110" s="3" t="s">
        <v>2919</v>
      </c>
      <c r="D2110" s="4">
        <v>1221.09784878</v>
      </c>
      <c r="E2110" s="3" t="s">
        <v>2920</v>
      </c>
      <c r="F2110" s="3" t="s">
        <v>2960</v>
      </c>
      <c r="G2110" s="3" t="s">
        <v>2973</v>
      </c>
      <c r="H2110" s="3" t="s">
        <v>3087</v>
      </c>
      <c r="I2110" s="3" t="s">
        <v>3629</v>
      </c>
      <c r="J2110" s="4">
        <v>-62.617310000000003</v>
      </c>
      <c r="K2110" s="4">
        <v>-13.718412000000001</v>
      </c>
      <c r="L2110" s="4">
        <v>2.575107</v>
      </c>
      <c r="M2110" s="4">
        <v>-1.8480490000000001</v>
      </c>
      <c r="N2110" s="4">
        <v>23.9</v>
      </c>
      <c r="O2110" s="4">
        <v>8.2890169999999994</v>
      </c>
      <c r="P2110" s="4">
        <v>2.9128579999999999</v>
      </c>
      <c r="Q2110" s="4">
        <v>14.131472</v>
      </c>
      <c r="R2110" s="4">
        <v>6.9375629999999999</v>
      </c>
      <c r="S2110" s="3" t="s">
        <v>5845</v>
      </c>
      <c r="T2110" s="4">
        <v>14.34</v>
      </c>
      <c r="U2110" s="4">
        <v>1221.09784878</v>
      </c>
      <c r="V2110" s="10">
        <v>1004.874848</v>
      </c>
      <c r="W2110" s="4">
        <v>0</v>
      </c>
      <c r="X2110" s="4">
        <v>42.08</v>
      </c>
      <c r="Y2110" s="4">
        <v>13.39</v>
      </c>
      <c r="Z2110" s="4">
        <v>23.9</v>
      </c>
      <c r="AA2110" s="10">
        <v>9.1629392970999994</v>
      </c>
      <c r="AB2110" s="10">
        <v>9.1824777321000006</v>
      </c>
      <c r="AC2110" s="4">
        <v>0.88245200000000001</v>
      </c>
      <c r="AD2110" s="4">
        <v>0.87637748857889997</v>
      </c>
      <c r="AE2110" s="4">
        <v>0.87849515058359995</v>
      </c>
      <c r="AF2110" s="4">
        <v>14.131472</v>
      </c>
      <c r="AG2110" s="4">
        <v>5.3679756792402999</v>
      </c>
      <c r="AH2110" s="4">
        <v>5.2072213930798004</v>
      </c>
      <c r="AI2110" s="4">
        <v>2.9128579999999999</v>
      </c>
      <c r="AJ2110" s="4">
        <v>3.0336370000000001</v>
      </c>
    </row>
    <row r="2111" spans="1:36" x14ac:dyDescent="0.3">
      <c r="A2111" s="1" t="s">
        <v>2105</v>
      </c>
      <c r="B2111" s="2">
        <v>103146</v>
      </c>
      <c r="C2111" s="3" t="s">
        <v>2935</v>
      </c>
      <c r="D2111" s="4">
        <v>95692.400999999998</v>
      </c>
      <c r="E2111" s="3" t="s">
        <v>2976</v>
      </c>
      <c r="F2111" s="3" t="s">
        <v>2977</v>
      </c>
      <c r="G2111" s="3" t="s">
        <v>3137</v>
      </c>
      <c r="H2111" s="3" t="s">
        <v>3137</v>
      </c>
      <c r="I2111" s="3" t="s">
        <v>2979</v>
      </c>
      <c r="J2111" s="4">
        <v>-21.963746</v>
      </c>
      <c r="K2111" s="4">
        <v>-17.653621999999999</v>
      </c>
      <c r="L2111" s="4">
        <v>-9.7957049999999999</v>
      </c>
      <c r="M2111" s="4">
        <v>-7.0278049999999999</v>
      </c>
      <c r="N2111" s="4">
        <v>31.214501510573999</v>
      </c>
      <c r="O2111" s="4">
        <v>20.561194</v>
      </c>
      <c r="P2111" s="4">
        <v>1.8051889999999999</v>
      </c>
      <c r="Q2111" s="4">
        <v>23.083994000000001</v>
      </c>
      <c r="R2111" s="4">
        <v>24.342012</v>
      </c>
      <c r="S2111" s="3" t="s">
        <v>5846</v>
      </c>
      <c r="T2111" s="5">
        <v>103.32</v>
      </c>
      <c r="U2111" s="4">
        <v>95692.400999999998</v>
      </c>
      <c r="V2111" s="10">
        <v>132482.08900000001</v>
      </c>
      <c r="W2111" s="4">
        <v>3.7166085946573801</v>
      </c>
      <c r="X2111" s="4">
        <v>135.76</v>
      </c>
      <c r="Y2111" s="5">
        <v>100.82</v>
      </c>
      <c r="Z2111" s="4">
        <v>34.44</v>
      </c>
      <c r="AA2111" s="10">
        <v>38.377535101399999</v>
      </c>
      <c r="AB2111" s="10">
        <v>34.615848510399999</v>
      </c>
      <c r="AC2111" s="4">
        <v>16.079464999999999</v>
      </c>
      <c r="AD2111" s="4">
        <v>16.5203963760199</v>
      </c>
      <c r="AE2111" s="4">
        <v>17.617241063445601</v>
      </c>
      <c r="AF2111" s="4">
        <v>23.083994000000001</v>
      </c>
      <c r="AG2111" s="4">
        <v>21.241830109373701</v>
      </c>
      <c r="AH2111" s="4">
        <v>22.4344706017155</v>
      </c>
      <c r="AI2111" s="4">
        <v>1.8051889999999999</v>
      </c>
      <c r="AJ2111" s="4">
        <v>1.8051889999999999</v>
      </c>
    </row>
    <row r="2112" spans="1:36" x14ac:dyDescent="0.3">
      <c r="A2112" s="1" t="s">
        <v>2106</v>
      </c>
      <c r="B2112" s="2">
        <v>5185778</v>
      </c>
      <c r="C2112" s="3" t="s">
        <v>2935</v>
      </c>
      <c r="D2112" s="4">
        <v>1100.6872894999999</v>
      </c>
      <c r="E2112" s="3" t="s">
        <v>3102</v>
      </c>
      <c r="F2112" s="3" t="s">
        <v>3103</v>
      </c>
      <c r="G2112" s="3" t="s">
        <v>3104</v>
      </c>
      <c r="H2112" s="3" t="s">
        <v>3104</v>
      </c>
      <c r="I2112" s="3" t="s">
        <v>3205</v>
      </c>
      <c r="J2112" s="4">
        <v>101.201201</v>
      </c>
      <c r="K2112" s="4">
        <v>1.5151520000000001</v>
      </c>
      <c r="L2112" s="4">
        <v>0.90361499999999995</v>
      </c>
      <c r="M2112" s="4">
        <v>0.60060100000000005</v>
      </c>
      <c r="N2112" s="4" t="s">
        <v>2924</v>
      </c>
      <c r="O2112" s="4">
        <v>117.955675</v>
      </c>
      <c r="P2112" s="4">
        <v>2.5278559999999999</v>
      </c>
      <c r="Q2112" s="4" t="s">
        <v>2924</v>
      </c>
      <c r="R2112" s="4">
        <v>96.092312000000007</v>
      </c>
      <c r="S2112" s="3" t="s">
        <v>5847</v>
      </c>
      <c r="T2112" s="4">
        <v>6.7</v>
      </c>
      <c r="U2112" s="4">
        <v>1100.6872894999999</v>
      </c>
      <c r="V2112" s="10">
        <v>878.21990900000003</v>
      </c>
      <c r="W2112" s="4">
        <v>0</v>
      </c>
      <c r="X2112" s="4">
        <v>6.7</v>
      </c>
      <c r="Y2112" s="5">
        <v>3.15</v>
      </c>
      <c r="Z2112" s="4" t="s">
        <v>2924</v>
      </c>
      <c r="AA2112" s="10" t="s">
        <v>2934</v>
      </c>
      <c r="AB2112" s="10" t="s">
        <v>2934</v>
      </c>
      <c r="AC2112" s="4">
        <v>7.5435540000000003</v>
      </c>
      <c r="AD2112" s="4">
        <v>6.4468695636313997</v>
      </c>
      <c r="AE2112" s="4">
        <v>7.0235741276767003</v>
      </c>
      <c r="AF2112" s="4" t="s">
        <v>2924</v>
      </c>
      <c r="AG2112" s="4">
        <v>33.467305935125502</v>
      </c>
      <c r="AH2112" s="4">
        <v>45.079061321361998</v>
      </c>
      <c r="AI2112" s="4">
        <v>2.5278559999999999</v>
      </c>
      <c r="AJ2112" s="4">
        <v>7.062665</v>
      </c>
    </row>
    <row r="2113" spans="1:36" x14ac:dyDescent="0.3">
      <c r="A2113" s="1" t="s">
        <v>2107</v>
      </c>
      <c r="B2113" s="2">
        <v>6659781</v>
      </c>
      <c r="C2113" s="3" t="s">
        <v>2935</v>
      </c>
      <c r="D2113" s="4">
        <v>899.60598003999996</v>
      </c>
      <c r="E2113" s="3" t="s">
        <v>3093</v>
      </c>
      <c r="F2113" s="3" t="s">
        <v>3093</v>
      </c>
      <c r="G2113" s="3" t="s">
        <v>3172</v>
      </c>
      <c r="H2113" s="3" t="s">
        <v>3173</v>
      </c>
      <c r="I2113" s="3" t="s">
        <v>3274</v>
      </c>
      <c r="J2113" s="4">
        <v>3.1877209999999998</v>
      </c>
      <c r="K2113" s="5">
        <v>6.0679610000000004</v>
      </c>
      <c r="L2113" s="4">
        <v>11.907811000000001</v>
      </c>
      <c r="M2113" s="4">
        <v>-4.1666670000000003</v>
      </c>
      <c r="N2113" s="4" t="s">
        <v>2924</v>
      </c>
      <c r="O2113" s="4">
        <v>7.7140339999999998</v>
      </c>
      <c r="P2113" s="4">
        <v>1.0836950000000001</v>
      </c>
      <c r="Q2113" s="4">
        <v>3.1856</v>
      </c>
      <c r="R2113" s="4">
        <v>11.654795999999999</v>
      </c>
      <c r="S2113" s="3" t="s">
        <v>5848</v>
      </c>
      <c r="T2113" s="5">
        <v>8.74</v>
      </c>
      <c r="U2113" s="4">
        <v>899.60598003999996</v>
      </c>
      <c r="V2113" s="10">
        <v>1017.55398</v>
      </c>
      <c r="W2113" s="4">
        <v>0</v>
      </c>
      <c r="X2113" s="5">
        <v>10.015000000000001</v>
      </c>
      <c r="Y2113" s="5">
        <v>6.5350000000000001</v>
      </c>
      <c r="Z2113" s="4" t="s">
        <v>2924</v>
      </c>
      <c r="AA2113" s="10">
        <v>25.488480606500001</v>
      </c>
      <c r="AB2113" s="10">
        <v>23.534480437199999</v>
      </c>
      <c r="AC2113" s="4">
        <v>0.69150400000000001</v>
      </c>
      <c r="AD2113" s="4">
        <v>0.73216415379190003</v>
      </c>
      <c r="AE2113" s="4">
        <v>0.70412329612589997</v>
      </c>
      <c r="AF2113" s="4">
        <v>3.1856</v>
      </c>
      <c r="AG2113" s="4">
        <v>3.5722863561347</v>
      </c>
      <c r="AH2113" s="4">
        <v>3.5088068275861999</v>
      </c>
      <c r="AI2113" s="4">
        <v>1.0836950000000001</v>
      </c>
      <c r="AJ2113" s="4">
        <v>1.218118</v>
      </c>
    </row>
    <row r="2114" spans="1:36" x14ac:dyDescent="0.3">
      <c r="A2114" s="1" t="s">
        <v>2108</v>
      </c>
      <c r="B2114" s="2">
        <v>4970987</v>
      </c>
      <c r="C2114" s="3" t="s">
        <v>2935</v>
      </c>
      <c r="D2114" s="4">
        <v>1064.3842125000001</v>
      </c>
      <c r="E2114" s="3" t="s">
        <v>2945</v>
      </c>
      <c r="F2114" s="3" t="s">
        <v>2946</v>
      </c>
      <c r="G2114" s="3" t="s">
        <v>2947</v>
      </c>
      <c r="H2114" s="3" t="s">
        <v>2989</v>
      </c>
      <c r="I2114" s="3" t="s">
        <v>2949</v>
      </c>
      <c r="J2114" s="4">
        <v>-43.324936999999998</v>
      </c>
      <c r="K2114" s="4">
        <v>20.902740999999999</v>
      </c>
      <c r="L2114" s="4">
        <v>-8.881E-2</v>
      </c>
      <c r="M2114" s="4">
        <v>-4.0920719999999999</v>
      </c>
      <c r="N2114" s="4" t="s">
        <v>2924</v>
      </c>
      <c r="O2114" s="4">
        <v>65.597667999999999</v>
      </c>
      <c r="P2114" s="4" t="s">
        <v>2924</v>
      </c>
      <c r="Q2114" s="4" t="s">
        <v>2924</v>
      </c>
      <c r="R2114" s="4">
        <v>37.127837</v>
      </c>
      <c r="S2114" s="3" t="s">
        <v>5849</v>
      </c>
      <c r="T2114" s="4">
        <v>22.5</v>
      </c>
      <c r="U2114" s="4">
        <v>1064.3842125000001</v>
      </c>
      <c r="V2114" s="10">
        <v>1223.065212</v>
      </c>
      <c r="W2114" s="4">
        <v>0</v>
      </c>
      <c r="X2114" s="4">
        <v>40.159999999999997</v>
      </c>
      <c r="Y2114" s="4">
        <v>16.64</v>
      </c>
      <c r="Z2114" s="4" t="s">
        <v>2924</v>
      </c>
      <c r="AA2114" s="10">
        <v>46.7775467775</v>
      </c>
      <c r="AB2114" s="10">
        <v>60.345983639499998</v>
      </c>
      <c r="AC2114" s="4">
        <v>3.7879049999999999</v>
      </c>
      <c r="AD2114" s="4">
        <v>3.4763513047985999</v>
      </c>
      <c r="AE2114" s="4">
        <v>3.7046331191202002</v>
      </c>
      <c r="AF2114" s="4" t="s">
        <v>2924</v>
      </c>
      <c r="AG2114" s="4">
        <v>35.105100502007701</v>
      </c>
      <c r="AH2114" s="4">
        <v>43.927932293533601</v>
      </c>
      <c r="AI2114" s="4" t="s">
        <v>2924</v>
      </c>
      <c r="AJ2114" s="4" t="s">
        <v>2924</v>
      </c>
    </row>
    <row r="2115" spans="1:36" x14ac:dyDescent="0.3">
      <c r="A2115" s="1" t="s">
        <v>2109</v>
      </c>
      <c r="B2115" s="2">
        <v>5730932</v>
      </c>
      <c r="C2115" s="3" t="s">
        <v>2940</v>
      </c>
      <c r="D2115" s="4">
        <v>25403.0285</v>
      </c>
      <c r="E2115" s="3" t="s">
        <v>2930</v>
      </c>
      <c r="F2115" s="3" t="s">
        <v>2953</v>
      </c>
      <c r="G2115" s="3" t="s">
        <v>2954</v>
      </c>
      <c r="H2115" s="3" t="s">
        <v>2955</v>
      </c>
      <c r="I2115" s="3"/>
      <c r="J2115" s="4">
        <v>64.905659999999997</v>
      </c>
      <c r="K2115" s="4">
        <v>18.394410000000001</v>
      </c>
      <c r="L2115" s="4">
        <v>7.5518140000000002</v>
      </c>
      <c r="M2115" s="4">
        <v>-7.1252800000000001</v>
      </c>
      <c r="N2115" s="4" t="s">
        <v>2934</v>
      </c>
      <c r="O2115" s="4" t="s">
        <v>2934</v>
      </c>
      <c r="P2115" s="4" t="s">
        <v>2934</v>
      </c>
      <c r="Q2115" s="4" t="s">
        <v>2934</v>
      </c>
      <c r="R2115" s="4" t="s">
        <v>2934</v>
      </c>
      <c r="S2115" s="3" t="s">
        <v>5850</v>
      </c>
      <c r="T2115" s="4">
        <v>83.03</v>
      </c>
      <c r="U2115" s="4">
        <v>25403.0285</v>
      </c>
      <c r="V2115" s="10" t="s">
        <v>2934</v>
      </c>
      <c r="W2115" s="4">
        <v>1.1090641936649399</v>
      </c>
      <c r="X2115" s="4">
        <v>93.789199999999994</v>
      </c>
      <c r="Y2115" s="4">
        <v>45.47</v>
      </c>
      <c r="Z2115" s="4" t="s">
        <v>2934</v>
      </c>
      <c r="AA2115" s="10" t="s">
        <v>2934</v>
      </c>
      <c r="AB2115" s="10" t="s">
        <v>2934</v>
      </c>
      <c r="AC2115" s="4" t="s">
        <v>2934</v>
      </c>
      <c r="AD2115" s="4" t="s">
        <v>2934</v>
      </c>
      <c r="AE2115" s="4" t="s">
        <v>2934</v>
      </c>
      <c r="AF2115" s="4" t="s">
        <v>2934</v>
      </c>
      <c r="AG2115" s="4" t="s">
        <v>2934</v>
      </c>
      <c r="AH2115" s="4" t="s">
        <v>2934</v>
      </c>
      <c r="AI2115" s="4" t="s">
        <v>2934</v>
      </c>
      <c r="AJ2115" s="4" t="s">
        <v>2934</v>
      </c>
    </row>
    <row r="2116" spans="1:36" x14ac:dyDescent="0.3">
      <c r="A2116" s="1" t="s">
        <v>2110</v>
      </c>
      <c r="B2116" s="2">
        <v>5730925</v>
      </c>
      <c r="C2116" s="3" t="s">
        <v>2940</v>
      </c>
      <c r="D2116" s="4">
        <v>2344.4686369000001</v>
      </c>
      <c r="E2116" s="3" t="s">
        <v>2930</v>
      </c>
      <c r="F2116" s="3" t="s">
        <v>2953</v>
      </c>
      <c r="G2116" s="3" t="s">
        <v>2954</v>
      </c>
      <c r="H2116" s="3" t="s">
        <v>2955</v>
      </c>
      <c r="I2116" s="3"/>
      <c r="J2116" s="4">
        <v>-54.560237000000001</v>
      </c>
      <c r="K2116" s="4">
        <v>-21.481482</v>
      </c>
      <c r="L2116" s="4">
        <v>-8.8374849999999991</v>
      </c>
      <c r="M2116" s="4">
        <v>6.256481</v>
      </c>
      <c r="N2116" s="4" t="s">
        <v>2934</v>
      </c>
      <c r="O2116" s="4" t="s">
        <v>2934</v>
      </c>
      <c r="P2116" s="4" t="s">
        <v>2934</v>
      </c>
      <c r="Q2116" s="4" t="s">
        <v>2934</v>
      </c>
      <c r="R2116" s="4" t="s">
        <v>2934</v>
      </c>
      <c r="S2116" s="3" t="s">
        <v>5851</v>
      </c>
      <c r="T2116" s="4">
        <v>30.75</v>
      </c>
      <c r="U2116" s="4">
        <v>2344.4686369000001</v>
      </c>
      <c r="V2116" s="10" t="s">
        <v>2934</v>
      </c>
      <c r="W2116" s="4">
        <v>9.7264150943396199</v>
      </c>
      <c r="X2116" s="4">
        <v>74.8</v>
      </c>
      <c r="Y2116" s="4">
        <v>27.54</v>
      </c>
      <c r="Z2116" s="4" t="s">
        <v>2934</v>
      </c>
      <c r="AA2116" s="10" t="s">
        <v>2934</v>
      </c>
      <c r="AB2116" s="10" t="s">
        <v>2934</v>
      </c>
      <c r="AC2116" s="4" t="s">
        <v>2934</v>
      </c>
      <c r="AD2116" s="4" t="s">
        <v>2934</v>
      </c>
      <c r="AE2116" s="4" t="s">
        <v>2934</v>
      </c>
      <c r="AF2116" s="4" t="s">
        <v>2934</v>
      </c>
      <c r="AG2116" s="4" t="s">
        <v>2934</v>
      </c>
      <c r="AH2116" s="4" t="s">
        <v>2934</v>
      </c>
      <c r="AI2116" s="4" t="s">
        <v>2934</v>
      </c>
      <c r="AJ2116" s="4" t="s">
        <v>2934</v>
      </c>
    </row>
    <row r="2117" spans="1:36" x14ac:dyDescent="0.3">
      <c r="A2117" s="1" t="s">
        <v>2111</v>
      </c>
      <c r="B2117" s="2">
        <v>1018962</v>
      </c>
      <c r="C2117" s="3" t="s">
        <v>2935</v>
      </c>
      <c r="D2117" s="4">
        <v>7140.0867166999997</v>
      </c>
      <c r="E2117" s="3" t="s">
        <v>2930</v>
      </c>
      <c r="F2117" s="3" t="s">
        <v>2931</v>
      </c>
      <c r="G2117" s="3" t="s">
        <v>2931</v>
      </c>
      <c r="H2117" s="3" t="s">
        <v>2932</v>
      </c>
      <c r="I2117" s="3" t="s">
        <v>2933</v>
      </c>
      <c r="J2117" s="4">
        <v>11.300860999999999</v>
      </c>
      <c r="K2117" s="4">
        <v>3.2369150000000002</v>
      </c>
      <c r="L2117" s="4">
        <v>-8.2619340000000001</v>
      </c>
      <c r="M2117" s="4">
        <v>-6.3359160000000001</v>
      </c>
      <c r="N2117" s="4">
        <v>15.912951167728201</v>
      </c>
      <c r="O2117" s="4">
        <v>10.343638</v>
      </c>
      <c r="P2117" s="4">
        <v>0.96991300000000003</v>
      </c>
      <c r="Q2117" s="4" t="s">
        <v>2934</v>
      </c>
      <c r="R2117" s="4" t="s">
        <v>2934</v>
      </c>
      <c r="S2117" s="3" t="s">
        <v>5852</v>
      </c>
      <c r="T2117" s="4">
        <v>74.95</v>
      </c>
      <c r="U2117" s="4">
        <v>7140.0867166999997</v>
      </c>
      <c r="V2117" s="10" t="s">
        <v>2934</v>
      </c>
      <c r="W2117" s="4">
        <v>3.09539693128752</v>
      </c>
      <c r="X2117" s="4">
        <v>86.754999999999995</v>
      </c>
      <c r="Y2117" s="4">
        <v>57.16</v>
      </c>
      <c r="Z2117" s="4">
        <v>15.970594999999999</v>
      </c>
      <c r="AA2117" s="10">
        <v>13.392059464600001</v>
      </c>
      <c r="AB2117" s="10">
        <v>14.8912708741</v>
      </c>
      <c r="AC2117" s="4" t="s">
        <v>2934</v>
      </c>
      <c r="AD2117" s="4" t="s">
        <v>2934</v>
      </c>
      <c r="AE2117" s="4" t="s">
        <v>2934</v>
      </c>
      <c r="AF2117" s="4" t="s">
        <v>2934</v>
      </c>
      <c r="AG2117" s="4" t="s">
        <v>2934</v>
      </c>
      <c r="AH2117" s="4" t="s">
        <v>2934</v>
      </c>
      <c r="AI2117" s="4">
        <v>0.96991300000000003</v>
      </c>
      <c r="AJ2117" s="4">
        <v>1.8854869999999999</v>
      </c>
    </row>
    <row r="2118" spans="1:36" x14ac:dyDescent="0.3">
      <c r="A2118" s="1" t="s">
        <v>2112</v>
      </c>
      <c r="B2118" s="2">
        <v>4972298</v>
      </c>
      <c r="C2118" s="3" t="s">
        <v>2940</v>
      </c>
      <c r="D2118" s="4">
        <v>2472.7217668200001</v>
      </c>
      <c r="E2118" s="3" t="s">
        <v>2920</v>
      </c>
      <c r="F2118" s="3" t="s">
        <v>2921</v>
      </c>
      <c r="G2118" s="3" t="s">
        <v>2941</v>
      </c>
      <c r="H2118" s="3" t="s">
        <v>2941</v>
      </c>
      <c r="I2118" s="3" t="s">
        <v>2942</v>
      </c>
      <c r="J2118" s="4">
        <v>86.555755000000005</v>
      </c>
      <c r="K2118" s="5">
        <v>-12.338896999999999</v>
      </c>
      <c r="L2118" s="4">
        <v>2.0664210000000001</v>
      </c>
      <c r="M2118" s="4">
        <v>0.99805299999999997</v>
      </c>
      <c r="N2118" s="4">
        <v>15.464033000000001</v>
      </c>
      <c r="O2118" s="4">
        <v>11.058102</v>
      </c>
      <c r="P2118" s="4">
        <v>4.6430170000000004</v>
      </c>
      <c r="Q2118" s="4">
        <v>12.481261999999999</v>
      </c>
      <c r="R2118" s="4">
        <v>13.111675999999999</v>
      </c>
      <c r="S2118" s="3" t="s">
        <v>5853</v>
      </c>
      <c r="T2118" s="4">
        <v>41.49</v>
      </c>
      <c r="U2118" s="4">
        <v>2472.7217668200001</v>
      </c>
      <c r="V2118" s="10">
        <v>1900.340766</v>
      </c>
      <c r="W2118" s="4">
        <v>0</v>
      </c>
      <c r="X2118" s="4">
        <v>48.89</v>
      </c>
      <c r="Y2118" s="4">
        <v>21.43</v>
      </c>
      <c r="Z2118" s="4">
        <v>15.464033000000001</v>
      </c>
      <c r="AA2118" s="10" t="s">
        <v>2924</v>
      </c>
      <c r="AB2118" s="10">
        <v>16.822225285599998</v>
      </c>
      <c r="AC2118" s="4">
        <v>5.8689629999999999</v>
      </c>
      <c r="AD2118" s="4">
        <v>17.417412878142098</v>
      </c>
      <c r="AE2118" s="4">
        <v>5.9711074292394004</v>
      </c>
      <c r="AF2118" s="4">
        <v>12.481261999999999</v>
      </c>
      <c r="AG2118" s="4" t="s">
        <v>2924</v>
      </c>
      <c r="AH2118" s="4">
        <v>12.3421191255553</v>
      </c>
      <c r="AI2118" s="4">
        <v>4.6430170000000004</v>
      </c>
      <c r="AJ2118" s="4">
        <v>4.6430170000000004</v>
      </c>
    </row>
    <row r="2119" spans="1:36" x14ac:dyDescent="0.3">
      <c r="A2119" s="1" t="s">
        <v>2113</v>
      </c>
      <c r="B2119" s="2">
        <v>4812365</v>
      </c>
      <c r="C2119" s="3" t="s">
        <v>2919</v>
      </c>
      <c r="D2119" s="4">
        <v>818.96890103999999</v>
      </c>
      <c r="E2119" s="3" t="s">
        <v>2920</v>
      </c>
      <c r="F2119" s="3" t="s">
        <v>2921</v>
      </c>
      <c r="G2119" s="3" t="s">
        <v>2941</v>
      </c>
      <c r="H2119" s="3" t="s">
        <v>2941</v>
      </c>
      <c r="I2119" s="3" t="s">
        <v>2942</v>
      </c>
      <c r="J2119" s="4">
        <v>-61.242679000000003</v>
      </c>
      <c r="K2119" s="4">
        <v>-29.569644</v>
      </c>
      <c r="L2119" s="4">
        <v>5.6944439999999998</v>
      </c>
      <c r="M2119" s="4">
        <v>18.999217999999999</v>
      </c>
      <c r="N2119" s="4" t="s">
        <v>2924</v>
      </c>
      <c r="O2119" s="4" t="s">
        <v>2924</v>
      </c>
      <c r="P2119" s="4">
        <v>1.532575</v>
      </c>
      <c r="Q2119" s="4" t="s">
        <v>2924</v>
      </c>
      <c r="R2119" s="4" t="s">
        <v>2924</v>
      </c>
      <c r="S2119" s="3" t="s">
        <v>5854</v>
      </c>
      <c r="T2119" s="4">
        <v>15.22</v>
      </c>
      <c r="U2119" s="4">
        <v>818.96890103999999</v>
      </c>
      <c r="V2119" s="10">
        <v>311.20090099999999</v>
      </c>
      <c r="W2119" s="4">
        <v>0</v>
      </c>
      <c r="X2119" s="4">
        <v>41.545000000000002</v>
      </c>
      <c r="Y2119" s="4">
        <v>11.7</v>
      </c>
      <c r="Z2119" s="4" t="s">
        <v>2924</v>
      </c>
      <c r="AA2119" s="10" t="s">
        <v>2924</v>
      </c>
      <c r="AB2119" s="10" t="s">
        <v>2924</v>
      </c>
      <c r="AC2119" s="4">
        <v>2.3337150000000002</v>
      </c>
      <c r="AD2119" s="4">
        <v>37.270015329524902</v>
      </c>
      <c r="AE2119" s="4">
        <v>2.2012382990588999</v>
      </c>
      <c r="AF2119" s="4" t="s">
        <v>2924</v>
      </c>
      <c r="AG2119" s="4" t="s">
        <v>2934</v>
      </c>
      <c r="AH2119" s="4" t="s">
        <v>2934</v>
      </c>
      <c r="AI2119" s="4">
        <v>1.532575</v>
      </c>
      <c r="AJ2119" s="4">
        <v>1.532575</v>
      </c>
    </row>
    <row r="2120" spans="1:36" x14ac:dyDescent="0.3">
      <c r="A2120" s="1" t="s">
        <v>2114</v>
      </c>
      <c r="B2120" s="2">
        <v>4992327</v>
      </c>
      <c r="C2120" s="3" t="s">
        <v>2935</v>
      </c>
      <c r="D2120" s="4">
        <v>998.05029472000001</v>
      </c>
      <c r="E2120" s="3" t="s">
        <v>2936</v>
      </c>
      <c r="F2120" s="3" t="s">
        <v>2937</v>
      </c>
      <c r="G2120" s="3" t="s">
        <v>3044</v>
      </c>
      <c r="H2120" s="3" t="s">
        <v>3066</v>
      </c>
      <c r="I2120" s="3" t="s">
        <v>3067</v>
      </c>
      <c r="J2120" s="4">
        <v>3.5078800000000001</v>
      </c>
      <c r="K2120" s="4">
        <v>38.692098000000001</v>
      </c>
      <c r="L2120" s="4">
        <v>3.7452230000000002</v>
      </c>
      <c r="M2120" s="4">
        <v>-6.584079</v>
      </c>
      <c r="N2120" s="4">
        <v>43.227176</v>
      </c>
      <c r="O2120" s="4">
        <v>20.218471000000001</v>
      </c>
      <c r="P2120" s="4">
        <v>1.4677579999999999</v>
      </c>
      <c r="Q2120" s="4">
        <v>12.95477</v>
      </c>
      <c r="R2120" s="4">
        <v>17.703220999999999</v>
      </c>
      <c r="S2120" s="3" t="s">
        <v>5855</v>
      </c>
      <c r="T2120" s="4">
        <v>40.72</v>
      </c>
      <c r="U2120" s="4">
        <v>998.05029472000001</v>
      </c>
      <c r="V2120" s="10">
        <v>884.51929399999995</v>
      </c>
      <c r="W2120" s="4">
        <v>0</v>
      </c>
      <c r="X2120" s="4">
        <v>45.15</v>
      </c>
      <c r="Y2120" s="4">
        <v>25.754999999999999</v>
      </c>
      <c r="Z2120" s="4">
        <v>43.227176</v>
      </c>
      <c r="AA2120" s="10">
        <v>27.653650254599999</v>
      </c>
      <c r="AB2120" s="10">
        <v>25.903307888000001</v>
      </c>
      <c r="AC2120" s="4">
        <v>1.7543439999999999</v>
      </c>
      <c r="AD2120" s="4">
        <v>1.7566538271876</v>
      </c>
      <c r="AE2120" s="4">
        <v>1.7716975516855999</v>
      </c>
      <c r="AF2120" s="4">
        <v>12.95477</v>
      </c>
      <c r="AG2120" s="4">
        <v>12.1035214252971</v>
      </c>
      <c r="AH2120" s="4">
        <v>11.2982742438177</v>
      </c>
      <c r="AI2120" s="4">
        <v>1.4677579999999999</v>
      </c>
      <c r="AJ2120" s="4">
        <v>2.6050800000000001</v>
      </c>
    </row>
    <row r="2121" spans="1:36" x14ac:dyDescent="0.3">
      <c r="A2121" s="1" t="s">
        <v>2115</v>
      </c>
      <c r="B2121" s="2">
        <v>4080424</v>
      </c>
      <c r="C2121" s="3" t="s">
        <v>2935</v>
      </c>
      <c r="D2121" s="4">
        <v>2487.1075126199999</v>
      </c>
      <c r="E2121" s="3" t="s">
        <v>2930</v>
      </c>
      <c r="F2121" s="3" t="s">
        <v>2931</v>
      </c>
      <c r="G2121" s="3" t="s">
        <v>2931</v>
      </c>
      <c r="H2121" s="3" t="s">
        <v>2932</v>
      </c>
      <c r="I2121" s="3" t="s">
        <v>3216</v>
      </c>
      <c r="J2121" s="4">
        <v>4.1530060000000004</v>
      </c>
      <c r="K2121" s="4">
        <v>1.0604450000000001</v>
      </c>
      <c r="L2121" s="4">
        <v>-7.9671659999999997</v>
      </c>
      <c r="M2121" s="4">
        <v>-6.3850689999999997</v>
      </c>
      <c r="N2121" s="4">
        <v>18.326923076923102</v>
      </c>
      <c r="O2121" s="4">
        <v>7.9782339999999996</v>
      </c>
      <c r="P2121" s="4">
        <v>0.94858900000000002</v>
      </c>
      <c r="Q2121" s="4" t="s">
        <v>2934</v>
      </c>
      <c r="R2121" s="4" t="s">
        <v>2934</v>
      </c>
      <c r="S2121" s="3" t="s">
        <v>5856</v>
      </c>
      <c r="T2121" s="4">
        <v>19.059999999999999</v>
      </c>
      <c r="U2121" s="4">
        <v>2487.1075126199999</v>
      </c>
      <c r="V2121" s="10" t="s">
        <v>2934</v>
      </c>
      <c r="W2121" s="4">
        <v>5.0367261280167899</v>
      </c>
      <c r="X2121" s="4">
        <v>22.24</v>
      </c>
      <c r="Y2121" s="4">
        <v>13.07</v>
      </c>
      <c r="Z2121" s="4">
        <v>19.468845999999999</v>
      </c>
      <c r="AA2121" s="10">
        <v>9.2344961239999996</v>
      </c>
      <c r="AB2121" s="10">
        <v>10.748140504</v>
      </c>
      <c r="AC2121" s="4" t="s">
        <v>2934</v>
      </c>
      <c r="AD2121" s="4" t="s">
        <v>2934</v>
      </c>
      <c r="AE2121" s="4" t="s">
        <v>2934</v>
      </c>
      <c r="AF2121" s="4" t="s">
        <v>2934</v>
      </c>
      <c r="AG2121" s="4" t="s">
        <v>2934</v>
      </c>
      <c r="AH2121" s="4" t="s">
        <v>2934</v>
      </c>
      <c r="AI2121" s="4">
        <v>0.94858900000000002</v>
      </c>
      <c r="AJ2121" s="4">
        <v>1.3954169999999999</v>
      </c>
    </row>
    <row r="2122" spans="1:36" x14ac:dyDescent="0.3">
      <c r="A2122" s="1" t="s">
        <v>2116</v>
      </c>
      <c r="B2122" s="2">
        <v>4072932</v>
      </c>
      <c r="C2122" s="3" t="s">
        <v>2935</v>
      </c>
      <c r="D2122" s="4">
        <v>41947.48</v>
      </c>
      <c r="E2122" s="3" t="s">
        <v>2930</v>
      </c>
      <c r="F2122" s="3" t="s">
        <v>2957</v>
      </c>
      <c r="G2122" s="3" t="s">
        <v>2957</v>
      </c>
      <c r="H2122" s="3" t="s">
        <v>3042</v>
      </c>
      <c r="I2122" s="3" t="s">
        <v>3043</v>
      </c>
      <c r="J2122" s="4">
        <v>13.801429000000001</v>
      </c>
      <c r="K2122" s="4">
        <v>-2.9087010000000002</v>
      </c>
      <c r="L2122" s="4">
        <v>-5.0600269999999998</v>
      </c>
      <c r="M2122" s="4">
        <v>-2.199535</v>
      </c>
      <c r="N2122" s="5">
        <v>10.4737777777778</v>
      </c>
      <c r="O2122" s="5">
        <v>5.8044330000000004</v>
      </c>
      <c r="P2122" s="4">
        <v>1.378854</v>
      </c>
      <c r="Q2122" s="4">
        <v>11.898948000000001</v>
      </c>
      <c r="R2122" s="4">
        <v>3.5664539999999998</v>
      </c>
      <c r="S2122" s="3" t="s">
        <v>5857</v>
      </c>
      <c r="T2122" s="4">
        <v>117.83</v>
      </c>
      <c r="U2122" s="4">
        <v>41947.48</v>
      </c>
      <c r="V2122" s="10">
        <v>70005.48</v>
      </c>
      <c r="W2122" s="4">
        <v>4.4131375710769802</v>
      </c>
      <c r="X2122" s="4">
        <v>130.5515</v>
      </c>
      <c r="Y2122" s="4">
        <v>100.6</v>
      </c>
      <c r="Z2122" s="4">
        <v>10.711817999999999</v>
      </c>
      <c r="AA2122" s="10">
        <v>8.1025697448000003</v>
      </c>
      <c r="AB2122" s="10">
        <v>8.8070067388000002</v>
      </c>
      <c r="AC2122" s="5">
        <v>0.959426</v>
      </c>
      <c r="AD2122" s="4">
        <v>1.2644954406161999</v>
      </c>
      <c r="AE2122" s="4">
        <v>1.0351235077856</v>
      </c>
      <c r="AF2122" s="4">
        <v>11.898948000000001</v>
      </c>
      <c r="AG2122" s="4" t="s">
        <v>2934</v>
      </c>
      <c r="AH2122" s="4" t="s">
        <v>2934</v>
      </c>
      <c r="AI2122" s="4">
        <v>1.378854</v>
      </c>
      <c r="AJ2122" s="4">
        <v>1.378854</v>
      </c>
    </row>
    <row r="2123" spans="1:36" x14ac:dyDescent="0.3">
      <c r="A2123" s="1" t="s">
        <v>2117</v>
      </c>
      <c r="B2123" s="2">
        <v>4391244</v>
      </c>
      <c r="C2123" s="3" t="s">
        <v>2919</v>
      </c>
      <c r="D2123" s="4">
        <v>22533.812826400001</v>
      </c>
      <c r="E2123" s="3" t="s">
        <v>2945</v>
      </c>
      <c r="F2123" s="3" t="s">
        <v>2946</v>
      </c>
      <c r="G2123" s="3" t="s">
        <v>2947</v>
      </c>
      <c r="H2123" s="3" t="s">
        <v>2989</v>
      </c>
      <c r="I2123" s="3" t="s">
        <v>2949</v>
      </c>
      <c r="J2123" s="4">
        <v>7.823188</v>
      </c>
      <c r="K2123" s="4">
        <v>6.640136</v>
      </c>
      <c r="L2123" s="4">
        <v>-0.488064</v>
      </c>
      <c r="M2123" s="4">
        <v>-5.5868729999999998</v>
      </c>
      <c r="N2123" s="4">
        <v>62.526667000000003</v>
      </c>
      <c r="O2123" s="4">
        <v>30.685424999999999</v>
      </c>
      <c r="P2123" s="4">
        <v>7.0118119999999999</v>
      </c>
      <c r="Q2123" s="4">
        <v>34.272342999999999</v>
      </c>
      <c r="R2123" s="4">
        <v>154.432705</v>
      </c>
      <c r="S2123" s="3" t="s">
        <v>5858</v>
      </c>
      <c r="T2123" s="4">
        <v>187.58</v>
      </c>
      <c r="U2123" s="4">
        <v>22533.812826400001</v>
      </c>
      <c r="V2123" s="10">
        <v>24198.330826000001</v>
      </c>
      <c r="W2123" s="4">
        <v>0</v>
      </c>
      <c r="X2123" s="4">
        <v>203.09</v>
      </c>
      <c r="Y2123" s="5">
        <v>163.29750000000001</v>
      </c>
      <c r="Z2123" s="4">
        <v>62.526667000000003</v>
      </c>
      <c r="AA2123" s="10">
        <v>31.805295569799998</v>
      </c>
      <c r="AB2123" s="10">
        <v>31.805295569799998</v>
      </c>
      <c r="AC2123" s="4">
        <v>10.528008</v>
      </c>
      <c r="AD2123" s="4">
        <v>9.4894370793708003</v>
      </c>
      <c r="AE2123" s="4">
        <v>9.4894370793708003</v>
      </c>
      <c r="AF2123" s="4">
        <v>34.272342999999999</v>
      </c>
      <c r="AG2123" s="4">
        <v>21.846189406508898</v>
      </c>
      <c r="AH2123" s="4">
        <v>21.846189406508898</v>
      </c>
      <c r="AI2123" s="4">
        <v>7.0118119999999999</v>
      </c>
      <c r="AJ2123" s="4" t="s">
        <v>2924</v>
      </c>
    </row>
    <row r="2124" spans="1:36" x14ac:dyDescent="0.3">
      <c r="A2124" s="1" t="s">
        <v>2118</v>
      </c>
      <c r="B2124" s="2">
        <v>4810226</v>
      </c>
      <c r="C2124" s="3" t="s">
        <v>2919</v>
      </c>
      <c r="D2124" s="4">
        <v>3566.2666123200001</v>
      </c>
      <c r="E2124" s="3" t="s">
        <v>2920</v>
      </c>
      <c r="F2124" s="3" t="s">
        <v>2921</v>
      </c>
      <c r="G2124" s="3" t="s">
        <v>2941</v>
      </c>
      <c r="H2124" s="3" t="s">
        <v>2941</v>
      </c>
      <c r="I2124" s="3" t="s">
        <v>2942</v>
      </c>
      <c r="J2124" s="4">
        <v>67.475551999999993</v>
      </c>
      <c r="K2124" s="4">
        <v>26.200873000000001</v>
      </c>
      <c r="L2124" s="4">
        <v>10.200191</v>
      </c>
      <c r="M2124" s="4">
        <v>-0.28035399999999999</v>
      </c>
      <c r="N2124" s="4" t="s">
        <v>2924</v>
      </c>
      <c r="O2124" s="4" t="s">
        <v>2924</v>
      </c>
      <c r="P2124" s="4" t="s">
        <v>2924</v>
      </c>
      <c r="Q2124" s="4">
        <v>102.74464</v>
      </c>
      <c r="R2124" s="4" t="s">
        <v>2924</v>
      </c>
      <c r="S2124" s="3" t="s">
        <v>5859</v>
      </c>
      <c r="T2124" s="4">
        <v>46.24</v>
      </c>
      <c r="U2124" s="4">
        <v>3566.2666123200001</v>
      </c>
      <c r="V2124" s="10">
        <v>5025.1376120000004</v>
      </c>
      <c r="W2124" s="4">
        <v>0</v>
      </c>
      <c r="X2124" s="4">
        <v>54.16</v>
      </c>
      <c r="Y2124" s="4">
        <v>23.58</v>
      </c>
      <c r="Z2124" s="4" t="s">
        <v>2924</v>
      </c>
      <c r="AA2124" s="10" t="s">
        <v>2924</v>
      </c>
      <c r="AB2124" s="10" t="s">
        <v>2924</v>
      </c>
      <c r="AC2124" s="4">
        <v>5.5793699999999999</v>
      </c>
      <c r="AD2124" s="4">
        <v>4.5721758120417002</v>
      </c>
      <c r="AE2124" s="4">
        <v>6.3178736980618</v>
      </c>
      <c r="AF2124" s="4">
        <v>102.74464</v>
      </c>
      <c r="AG2124" s="4">
        <v>33.985160638890001</v>
      </c>
      <c r="AH2124" s="4" t="s">
        <v>2924</v>
      </c>
      <c r="AI2124" s="4" t="s">
        <v>2924</v>
      </c>
      <c r="AJ2124" s="4" t="s">
        <v>2924</v>
      </c>
    </row>
    <row r="2125" spans="1:36" x14ac:dyDescent="0.3">
      <c r="A2125" s="1" t="s">
        <v>2119</v>
      </c>
      <c r="B2125" s="2">
        <v>4050911</v>
      </c>
      <c r="C2125" s="3" t="s">
        <v>2935</v>
      </c>
      <c r="D2125" s="4">
        <v>42379.054310259999</v>
      </c>
      <c r="E2125" s="3" t="s">
        <v>3090</v>
      </c>
      <c r="F2125" s="3" t="s">
        <v>3090</v>
      </c>
      <c r="G2125" s="3" t="s">
        <v>3122</v>
      </c>
      <c r="H2125" s="3" t="s">
        <v>3122</v>
      </c>
      <c r="I2125" s="3" t="s">
        <v>3092</v>
      </c>
      <c r="J2125" s="4">
        <v>40.247320999999999</v>
      </c>
      <c r="K2125" s="4">
        <v>-1.9594279999999999</v>
      </c>
      <c r="L2125" s="4">
        <v>-6.0006630000000003</v>
      </c>
      <c r="M2125" s="4">
        <v>-2.0158969999999998</v>
      </c>
      <c r="N2125" s="4">
        <v>21.265000000000001</v>
      </c>
      <c r="O2125" s="4" t="s">
        <v>2924</v>
      </c>
      <c r="P2125" s="4">
        <v>2.631888</v>
      </c>
      <c r="Q2125" s="4">
        <v>15.509912</v>
      </c>
      <c r="R2125" s="4" t="s">
        <v>2924</v>
      </c>
      <c r="S2125" s="3" t="s">
        <v>5860</v>
      </c>
      <c r="T2125" s="4">
        <v>85.06</v>
      </c>
      <c r="U2125" s="4">
        <v>42379.054310259999</v>
      </c>
      <c r="V2125" s="10">
        <v>64242.05431</v>
      </c>
      <c r="W2125" s="4">
        <v>2.8215377380672502</v>
      </c>
      <c r="X2125" s="4">
        <v>95.22</v>
      </c>
      <c r="Y2125" s="4">
        <v>56.85</v>
      </c>
      <c r="Z2125" s="4">
        <v>21.265000000000001</v>
      </c>
      <c r="AA2125" s="10">
        <v>21.330056672800001</v>
      </c>
      <c r="AB2125" s="10">
        <v>23.194808027899999</v>
      </c>
      <c r="AC2125" s="4">
        <v>6.1593530000000003</v>
      </c>
      <c r="AD2125" s="4">
        <v>5.8631561493825002</v>
      </c>
      <c r="AE2125" s="4">
        <v>6.0782529367344997</v>
      </c>
      <c r="AF2125" s="4">
        <v>15.509912</v>
      </c>
      <c r="AG2125" s="4">
        <v>13.995177375576001</v>
      </c>
      <c r="AH2125" s="4">
        <v>15.6418747924958</v>
      </c>
      <c r="AI2125" s="4">
        <v>2.631888</v>
      </c>
      <c r="AJ2125" s="4">
        <v>2.631888</v>
      </c>
    </row>
    <row r="2126" spans="1:36" x14ac:dyDescent="0.3">
      <c r="A2126" s="1" t="s">
        <v>2120</v>
      </c>
      <c r="B2126" s="2">
        <v>103016</v>
      </c>
      <c r="C2126" s="3" t="s">
        <v>2935</v>
      </c>
      <c r="D2126" s="4">
        <v>52094.823672500002</v>
      </c>
      <c r="E2126" s="3" t="s">
        <v>2976</v>
      </c>
      <c r="F2126" s="3" t="s">
        <v>2977</v>
      </c>
      <c r="G2126" s="3" t="s">
        <v>3133</v>
      </c>
      <c r="H2126" s="3" t="s">
        <v>3384</v>
      </c>
      <c r="I2126" s="3" t="s">
        <v>2979</v>
      </c>
      <c r="J2126" s="4">
        <v>-0.14432900000000001</v>
      </c>
      <c r="K2126" s="4">
        <v>-17.754064</v>
      </c>
      <c r="L2126" s="4">
        <v>-10.623085</v>
      </c>
      <c r="M2126" s="4">
        <v>-6.3346140000000002</v>
      </c>
      <c r="N2126" s="4">
        <v>30.893042575285602</v>
      </c>
      <c r="O2126" s="4">
        <v>17.91629</v>
      </c>
      <c r="P2126" s="4">
        <v>9.9037919999999993</v>
      </c>
      <c r="Q2126" s="4">
        <v>19.510487000000001</v>
      </c>
      <c r="R2126" s="4">
        <v>28.056308000000001</v>
      </c>
      <c r="S2126" s="3" t="s">
        <v>5861</v>
      </c>
      <c r="T2126" s="4">
        <v>297.5</v>
      </c>
      <c r="U2126" s="4">
        <v>52094.823672500002</v>
      </c>
      <c r="V2126" s="10">
        <v>65419.559672000003</v>
      </c>
      <c r="W2126" s="4">
        <v>4.0336134453781503</v>
      </c>
      <c r="X2126" s="4">
        <v>369.988</v>
      </c>
      <c r="Y2126" s="4">
        <v>256.31</v>
      </c>
      <c r="Z2126" s="4">
        <v>33.055556000000003</v>
      </c>
      <c r="AA2126" s="10">
        <v>28.799612778299998</v>
      </c>
      <c r="AB2126" s="10">
        <v>29.304974654799999</v>
      </c>
      <c r="AC2126" s="4">
        <v>13.923128999999999</v>
      </c>
      <c r="AD2126" s="4">
        <v>13.511395741531301</v>
      </c>
      <c r="AE2126" s="4">
        <v>13.8731445863262</v>
      </c>
      <c r="AF2126" s="4">
        <v>19.510487000000001</v>
      </c>
      <c r="AG2126" s="4">
        <v>18.877752935529099</v>
      </c>
      <c r="AH2126" s="4">
        <v>19.262445102729298</v>
      </c>
      <c r="AI2126" s="4">
        <v>9.9037919999999993</v>
      </c>
      <c r="AJ2126" s="4">
        <v>10.491237</v>
      </c>
    </row>
    <row r="2127" spans="1:36" x14ac:dyDescent="0.3">
      <c r="A2127" s="1" t="s">
        <v>2121</v>
      </c>
      <c r="B2127" s="2">
        <v>5131522</v>
      </c>
      <c r="C2127" s="3" t="s">
        <v>2940</v>
      </c>
      <c r="D2127" s="4">
        <v>737.51852736000001</v>
      </c>
      <c r="E2127" s="3" t="s">
        <v>3102</v>
      </c>
      <c r="F2127" s="3" t="s">
        <v>3103</v>
      </c>
      <c r="G2127" s="3" t="s">
        <v>3292</v>
      </c>
      <c r="H2127" s="3" t="s">
        <v>3375</v>
      </c>
      <c r="I2127" s="3" t="s">
        <v>3573</v>
      </c>
      <c r="J2127" s="4">
        <v>-7.2672670000000004</v>
      </c>
      <c r="K2127" s="4">
        <v>6.3360880000000002</v>
      </c>
      <c r="L2127" s="4">
        <v>1.2459020000000001</v>
      </c>
      <c r="M2127" s="4">
        <v>-5.2760740000000004</v>
      </c>
      <c r="N2127" s="4">
        <v>48.099688</v>
      </c>
      <c r="O2127" s="4">
        <v>16.892779000000001</v>
      </c>
      <c r="P2127" s="4">
        <v>2.8330280000000001</v>
      </c>
      <c r="Q2127" s="4">
        <v>14.102043</v>
      </c>
      <c r="R2127" s="4">
        <v>12.700575000000001</v>
      </c>
      <c r="S2127" s="3" t="s">
        <v>5862</v>
      </c>
      <c r="T2127" s="4">
        <v>15.44</v>
      </c>
      <c r="U2127" s="4">
        <v>737.51852736000001</v>
      </c>
      <c r="V2127" s="10">
        <v>633.01252699999998</v>
      </c>
      <c r="W2127" s="4">
        <v>0</v>
      </c>
      <c r="X2127" s="4">
        <v>25.361999999999998</v>
      </c>
      <c r="Y2127" s="4">
        <v>13.18</v>
      </c>
      <c r="Z2127" s="4">
        <v>48.099688</v>
      </c>
      <c r="AA2127" s="10" t="s">
        <v>2924</v>
      </c>
      <c r="AB2127" s="10">
        <v>74.589371980600006</v>
      </c>
      <c r="AC2127" s="4">
        <v>2.1801409999999999</v>
      </c>
      <c r="AD2127" s="4">
        <v>2.0693581749472001</v>
      </c>
      <c r="AE2127" s="4">
        <v>2.1517327989617998</v>
      </c>
      <c r="AF2127" s="4">
        <v>14.102043</v>
      </c>
      <c r="AG2127" s="4">
        <v>7.3017383906964</v>
      </c>
      <c r="AH2127" s="4">
        <v>7.0107320443808998</v>
      </c>
      <c r="AI2127" s="4">
        <v>2.8330280000000001</v>
      </c>
      <c r="AJ2127" s="4">
        <v>3.256697</v>
      </c>
    </row>
    <row r="2128" spans="1:36" x14ac:dyDescent="0.3">
      <c r="A2128" s="1" t="s">
        <v>2122</v>
      </c>
      <c r="B2128" s="2">
        <v>4810743</v>
      </c>
      <c r="C2128" s="3" t="s">
        <v>2956</v>
      </c>
      <c r="D2128" s="4">
        <v>1106.06985246</v>
      </c>
      <c r="E2128" s="3" t="s">
        <v>2920</v>
      </c>
      <c r="F2128" s="3" t="s">
        <v>2960</v>
      </c>
      <c r="G2128" s="3" t="s">
        <v>2961</v>
      </c>
      <c r="H2128" s="3" t="s">
        <v>2962</v>
      </c>
      <c r="I2128" s="3" t="s">
        <v>2963</v>
      </c>
      <c r="J2128" s="4">
        <v>42.022117000000001</v>
      </c>
      <c r="K2128" s="4">
        <v>0.61555700000000002</v>
      </c>
      <c r="L2128" s="4">
        <v>11.400247999999999</v>
      </c>
      <c r="M2128" s="5">
        <v>1.869688</v>
      </c>
      <c r="N2128" s="4" t="s">
        <v>2924</v>
      </c>
      <c r="O2128" s="4" t="s">
        <v>2924</v>
      </c>
      <c r="P2128" s="4">
        <v>13.981337</v>
      </c>
      <c r="Q2128" s="4" t="s">
        <v>2924</v>
      </c>
      <c r="R2128" s="4" t="s">
        <v>2924</v>
      </c>
      <c r="S2128" s="3" t="s">
        <v>5863</v>
      </c>
      <c r="T2128" s="4">
        <v>17.98</v>
      </c>
      <c r="U2128" s="4">
        <v>1106.06985246</v>
      </c>
      <c r="V2128" s="10">
        <v>1035.4038519999999</v>
      </c>
      <c r="W2128" s="4">
        <v>0</v>
      </c>
      <c r="X2128" s="4">
        <v>22.69</v>
      </c>
      <c r="Y2128" s="5">
        <v>6.5949999999999998</v>
      </c>
      <c r="Z2128" s="4" t="s">
        <v>2924</v>
      </c>
      <c r="AA2128" s="10" t="s">
        <v>2934</v>
      </c>
      <c r="AB2128" s="10" t="s">
        <v>2924</v>
      </c>
      <c r="AC2128" s="4" t="s">
        <v>2934</v>
      </c>
      <c r="AD2128" s="4" t="s">
        <v>2934</v>
      </c>
      <c r="AE2128" s="4" t="s">
        <v>2934</v>
      </c>
      <c r="AF2128" s="4" t="s">
        <v>2924</v>
      </c>
      <c r="AG2128" s="4" t="s">
        <v>2934</v>
      </c>
      <c r="AH2128" s="4" t="s">
        <v>2934</v>
      </c>
      <c r="AI2128" s="4">
        <v>13.981337</v>
      </c>
      <c r="AJ2128" s="4">
        <v>14.761905</v>
      </c>
    </row>
    <row r="2129" spans="1:36" x14ac:dyDescent="0.3">
      <c r="A2129" s="1" t="s">
        <v>2123</v>
      </c>
      <c r="B2129" s="2">
        <v>4006246</v>
      </c>
      <c r="C2129" s="3" t="s">
        <v>2935</v>
      </c>
      <c r="D2129" s="4">
        <v>22665.682644119999</v>
      </c>
      <c r="E2129" s="3" t="s">
        <v>2925</v>
      </c>
      <c r="F2129" s="3" t="s">
        <v>2996</v>
      </c>
      <c r="G2129" s="3" t="s">
        <v>3230</v>
      </c>
      <c r="H2129" s="3" t="s">
        <v>3231</v>
      </c>
      <c r="I2129" s="3" t="s">
        <v>3232</v>
      </c>
      <c r="J2129" s="4">
        <v>7.8980769999999998</v>
      </c>
      <c r="K2129" s="4">
        <v>-22.092203999999999</v>
      </c>
      <c r="L2129" s="4">
        <v>-13.696705</v>
      </c>
      <c r="M2129" s="4">
        <v>-6.67117</v>
      </c>
      <c r="N2129" s="4">
        <v>8.1486400000000003</v>
      </c>
      <c r="O2129" s="4">
        <v>18.144804000000001</v>
      </c>
      <c r="P2129" s="4">
        <v>1.9627760000000001</v>
      </c>
      <c r="Q2129" s="4">
        <v>6.0415150000000004</v>
      </c>
      <c r="R2129" s="4">
        <v>23.906511999999999</v>
      </c>
      <c r="S2129" s="3" t="s">
        <v>5864</v>
      </c>
      <c r="T2129" s="4">
        <v>110.52</v>
      </c>
      <c r="U2129" s="4">
        <v>22665.682644119999</v>
      </c>
      <c r="V2129" s="10">
        <v>23510.061644000001</v>
      </c>
      <c r="W2129" s="4">
        <v>0.79623597538906998</v>
      </c>
      <c r="X2129" s="4">
        <v>149.47</v>
      </c>
      <c r="Y2129" s="4">
        <v>99.03</v>
      </c>
      <c r="Z2129" s="4">
        <v>8.1486400000000003</v>
      </c>
      <c r="AA2129" s="10">
        <v>8.3759634403999996</v>
      </c>
      <c r="AB2129" s="10">
        <v>8.3901941313999995</v>
      </c>
      <c r="AC2129" s="4">
        <v>1.3574870000000001</v>
      </c>
      <c r="AD2129" s="4">
        <v>1.2882545680793001</v>
      </c>
      <c r="AE2129" s="4">
        <v>1.3291231986526</v>
      </c>
      <c r="AF2129" s="4">
        <v>6.0415150000000004</v>
      </c>
      <c r="AG2129" s="4">
        <v>6.3577197020430001</v>
      </c>
      <c r="AH2129" s="4">
        <v>6.08415637481</v>
      </c>
      <c r="AI2129" s="4">
        <v>1.9627760000000001</v>
      </c>
      <c r="AJ2129" s="4">
        <v>1.982955</v>
      </c>
    </row>
    <row r="2130" spans="1:36" x14ac:dyDescent="0.3">
      <c r="A2130" s="1" t="s">
        <v>2124</v>
      </c>
      <c r="B2130" s="2">
        <v>4972136</v>
      </c>
      <c r="C2130" s="3" t="s">
        <v>2935</v>
      </c>
      <c r="D2130" s="4">
        <v>21009.660996800001</v>
      </c>
      <c r="E2130" s="3" t="s">
        <v>2945</v>
      </c>
      <c r="F2130" s="3" t="s">
        <v>3021</v>
      </c>
      <c r="G2130" s="3" t="s">
        <v>3157</v>
      </c>
      <c r="H2130" s="3" t="s">
        <v>3157</v>
      </c>
      <c r="I2130" s="3" t="s">
        <v>3599</v>
      </c>
      <c r="J2130" s="4">
        <v>79.487179999999995</v>
      </c>
      <c r="K2130" s="4">
        <v>26.971609000000001</v>
      </c>
      <c r="L2130" s="4">
        <v>29.369225</v>
      </c>
      <c r="M2130" s="4">
        <v>1.0989009999999999</v>
      </c>
      <c r="N2130" s="4">
        <v>176.438356</v>
      </c>
      <c r="O2130" s="4">
        <v>36.220472000000001</v>
      </c>
      <c r="P2130" s="4">
        <v>14.935065</v>
      </c>
      <c r="Q2130" s="4">
        <v>59.998089</v>
      </c>
      <c r="R2130" s="4">
        <v>40.323211000000001</v>
      </c>
      <c r="S2130" s="3" t="s">
        <v>5865</v>
      </c>
      <c r="T2130" s="4">
        <v>64.400000000000006</v>
      </c>
      <c r="U2130" s="4">
        <v>21009.660996800001</v>
      </c>
      <c r="V2130" s="10">
        <v>19656.153996000001</v>
      </c>
      <c r="W2130" s="4">
        <v>0</v>
      </c>
      <c r="X2130" s="4">
        <v>70.41</v>
      </c>
      <c r="Y2130" s="4">
        <v>34.32</v>
      </c>
      <c r="Z2130" s="4">
        <v>176.438356</v>
      </c>
      <c r="AA2130" s="10">
        <v>39.306640625</v>
      </c>
      <c r="AB2130" s="10">
        <v>38.579969567299997</v>
      </c>
      <c r="AC2130" s="4">
        <v>6.385751</v>
      </c>
      <c r="AD2130" s="4">
        <v>5.7657943632175002</v>
      </c>
      <c r="AE2130" s="4">
        <v>6.2344785492671999</v>
      </c>
      <c r="AF2130" s="4">
        <v>59.998089</v>
      </c>
      <c r="AG2130" s="4">
        <v>27.787592823913201</v>
      </c>
      <c r="AH2130" s="4">
        <v>29.096199423101599</v>
      </c>
      <c r="AI2130" s="4">
        <v>14.935065</v>
      </c>
      <c r="AJ2130" s="4">
        <v>20.529167999999999</v>
      </c>
    </row>
    <row r="2131" spans="1:36" x14ac:dyDescent="0.3">
      <c r="A2131" s="1" t="s">
        <v>2125</v>
      </c>
      <c r="B2131" s="2">
        <v>11172956</v>
      </c>
      <c r="C2131" s="3" t="s">
        <v>2956</v>
      </c>
      <c r="D2131" s="4">
        <v>1882.3853790000001</v>
      </c>
      <c r="E2131" s="3" t="s">
        <v>3031</v>
      </c>
      <c r="F2131" s="3" t="s">
        <v>3031</v>
      </c>
      <c r="G2131" s="3" t="s">
        <v>3032</v>
      </c>
      <c r="H2131" s="3" t="s">
        <v>3033</v>
      </c>
      <c r="I2131" s="3" t="s">
        <v>3240</v>
      </c>
      <c r="J2131" s="4">
        <v>182.55208300000001</v>
      </c>
      <c r="K2131" s="4">
        <v>17.170625999999999</v>
      </c>
      <c r="L2131" s="4">
        <v>-9.5079229999999999</v>
      </c>
      <c r="M2131" s="4">
        <v>-7.6595750000000002</v>
      </c>
      <c r="N2131" s="4" t="s">
        <v>2924</v>
      </c>
      <c r="O2131" s="4" t="s">
        <v>2924</v>
      </c>
      <c r="P2131" s="4">
        <v>7.8001440000000004</v>
      </c>
      <c r="Q2131" s="4" t="s">
        <v>2924</v>
      </c>
      <c r="R2131" s="4" t="s">
        <v>2924</v>
      </c>
      <c r="S2131" s="3" t="s">
        <v>5866</v>
      </c>
      <c r="T2131" s="4">
        <v>10.85</v>
      </c>
      <c r="U2131" s="4">
        <v>1882.3853790000001</v>
      </c>
      <c r="V2131" s="10">
        <v>2180.781379</v>
      </c>
      <c r="W2131" s="4">
        <v>0</v>
      </c>
      <c r="X2131" s="4">
        <v>15.5799</v>
      </c>
      <c r="Y2131" s="5">
        <v>2.3849999999999998</v>
      </c>
      <c r="Z2131" s="4" t="s">
        <v>2924</v>
      </c>
      <c r="AA2131" s="10" t="s">
        <v>2924</v>
      </c>
      <c r="AB2131" s="10" t="s">
        <v>2924</v>
      </c>
      <c r="AC2131" s="4" t="s">
        <v>2934</v>
      </c>
      <c r="AD2131" s="4">
        <v>30.895381222905399</v>
      </c>
      <c r="AE2131" s="4" t="s">
        <v>2924</v>
      </c>
      <c r="AF2131" s="4" t="s">
        <v>2924</v>
      </c>
      <c r="AG2131" s="4" t="s">
        <v>2924</v>
      </c>
      <c r="AH2131" s="4" t="s">
        <v>2924</v>
      </c>
      <c r="AI2131" s="4">
        <v>7.8001440000000004</v>
      </c>
      <c r="AJ2131" s="4">
        <v>7.8001440000000004</v>
      </c>
    </row>
    <row r="2132" spans="1:36" x14ac:dyDescent="0.3">
      <c r="A2132" s="1" t="s">
        <v>2126</v>
      </c>
      <c r="B2132" s="2">
        <v>4434384</v>
      </c>
      <c r="C2132" s="3" t="s">
        <v>2935</v>
      </c>
      <c r="D2132" s="4">
        <v>5977.7871250999997</v>
      </c>
      <c r="E2132" s="3" t="s">
        <v>2925</v>
      </c>
      <c r="F2132" s="3" t="s">
        <v>2996</v>
      </c>
      <c r="G2132" s="3" t="s">
        <v>3120</v>
      </c>
      <c r="H2132" s="3" t="s">
        <v>3121</v>
      </c>
      <c r="I2132" s="3" t="s">
        <v>3305</v>
      </c>
      <c r="J2132" s="4">
        <v>-11.183667</v>
      </c>
      <c r="K2132" s="4">
        <v>10.624936</v>
      </c>
      <c r="L2132" s="4">
        <v>11.381777</v>
      </c>
      <c r="M2132" s="4">
        <v>-0.98599300000000001</v>
      </c>
      <c r="N2132" s="4">
        <v>8.6982920000000004</v>
      </c>
      <c r="O2132" s="4">
        <v>8.5658480000000008</v>
      </c>
      <c r="P2132" s="4">
        <v>1.1302080000000001</v>
      </c>
      <c r="Q2132" s="4">
        <v>5.0550090000000001</v>
      </c>
      <c r="R2132" s="4">
        <v>11.165694999999999</v>
      </c>
      <c r="S2132" s="3" t="s">
        <v>5867</v>
      </c>
      <c r="T2132" s="4">
        <v>107.45</v>
      </c>
      <c r="U2132" s="4">
        <v>5977.7871250999997</v>
      </c>
      <c r="V2132" s="10">
        <v>8935.4871249999997</v>
      </c>
      <c r="W2132" s="4">
        <v>0.139599813866915</v>
      </c>
      <c r="X2132" s="4">
        <v>141.15</v>
      </c>
      <c r="Y2132" s="4">
        <v>89.56</v>
      </c>
      <c r="Z2132" s="4">
        <v>8.6982920000000004</v>
      </c>
      <c r="AA2132" s="10">
        <v>8.9086582706000002</v>
      </c>
      <c r="AB2132" s="10">
        <v>9.1758161522999995</v>
      </c>
      <c r="AC2132" s="4">
        <v>1.0187299999999999</v>
      </c>
      <c r="AD2132" s="4">
        <v>1.0310275439195</v>
      </c>
      <c r="AE2132" s="4">
        <v>1.0358375975317999</v>
      </c>
      <c r="AF2132" s="4">
        <v>5.0550090000000001</v>
      </c>
      <c r="AG2132" s="4">
        <v>7.7917949895602998</v>
      </c>
      <c r="AH2132" s="4">
        <v>7.7665139984499998</v>
      </c>
      <c r="AI2132" s="4">
        <v>1.1302080000000001</v>
      </c>
      <c r="AJ2132" s="4" t="s">
        <v>2924</v>
      </c>
    </row>
    <row r="2133" spans="1:36" x14ac:dyDescent="0.3">
      <c r="A2133" s="1" t="s">
        <v>2127</v>
      </c>
      <c r="B2133" s="2">
        <v>4431683</v>
      </c>
      <c r="C2133" s="3" t="s">
        <v>2935</v>
      </c>
      <c r="D2133" s="4">
        <v>6323.38571512</v>
      </c>
      <c r="E2133" s="3" t="s">
        <v>2945</v>
      </c>
      <c r="F2133" s="3" t="s">
        <v>2946</v>
      </c>
      <c r="G2133" s="3" t="s">
        <v>2947</v>
      </c>
      <c r="H2133" s="3" t="s">
        <v>2989</v>
      </c>
      <c r="I2133" s="3" t="s">
        <v>3063</v>
      </c>
      <c r="J2133" s="4">
        <v>141.11008799999999</v>
      </c>
      <c r="K2133" s="4">
        <v>28.375229999999998</v>
      </c>
      <c r="L2133" s="4">
        <v>3.2038639999999998</v>
      </c>
      <c r="M2133" s="5">
        <v>-0.39010499999999998</v>
      </c>
      <c r="N2133" s="4" t="s">
        <v>2924</v>
      </c>
      <c r="O2133" s="4">
        <v>62.651107000000003</v>
      </c>
      <c r="P2133" s="4">
        <v>12.771746</v>
      </c>
      <c r="Q2133" s="4" t="s">
        <v>2924</v>
      </c>
      <c r="R2133" s="4">
        <v>46.046509</v>
      </c>
      <c r="S2133" s="3" t="s">
        <v>5868</v>
      </c>
      <c r="T2133" s="4">
        <v>104.69</v>
      </c>
      <c r="U2133" s="4">
        <v>6323.38571512</v>
      </c>
      <c r="V2133" s="10">
        <v>6457.6257150000001</v>
      </c>
      <c r="W2133" s="4">
        <v>0</v>
      </c>
      <c r="X2133" s="4">
        <v>112.82</v>
      </c>
      <c r="Y2133" s="4">
        <v>39.659999999999997</v>
      </c>
      <c r="Z2133" s="4" t="s">
        <v>2924</v>
      </c>
      <c r="AA2133" s="10">
        <v>52.502507522499997</v>
      </c>
      <c r="AB2133" s="10">
        <v>64.845211401900002</v>
      </c>
      <c r="AC2133" s="4">
        <v>9.5592480000000002</v>
      </c>
      <c r="AD2133" s="4">
        <v>8.5986110866994991</v>
      </c>
      <c r="AE2133" s="4">
        <v>9.3127046483790004</v>
      </c>
      <c r="AF2133" s="4" t="s">
        <v>2924</v>
      </c>
      <c r="AG2133" s="4">
        <v>43.055229733432803</v>
      </c>
      <c r="AH2133" s="4">
        <v>52.3974030137474</v>
      </c>
      <c r="AI2133" s="4">
        <v>12.771746</v>
      </c>
      <c r="AJ2133" s="4" t="s">
        <v>2924</v>
      </c>
    </row>
    <row r="2134" spans="1:36" x14ac:dyDescent="0.3">
      <c r="A2134" s="1" t="s">
        <v>2128</v>
      </c>
      <c r="B2134" s="2">
        <v>1024092</v>
      </c>
      <c r="C2134" s="3" t="s">
        <v>2940</v>
      </c>
      <c r="D2134" s="4">
        <v>1376.8421482199999</v>
      </c>
      <c r="E2134" s="3" t="s">
        <v>2930</v>
      </c>
      <c r="F2134" s="3" t="s">
        <v>2931</v>
      </c>
      <c r="G2134" s="3" t="s">
        <v>2931</v>
      </c>
      <c r="H2134" s="3" t="s">
        <v>2932</v>
      </c>
      <c r="I2134" s="3" t="s">
        <v>2933</v>
      </c>
      <c r="J2134" s="4">
        <v>38.268676999999997</v>
      </c>
      <c r="K2134" s="4">
        <v>8.0487160000000006</v>
      </c>
      <c r="L2134" s="4">
        <v>-8.6104579999999995</v>
      </c>
      <c r="M2134" s="4">
        <v>-7.6383390000000002</v>
      </c>
      <c r="N2134" s="4">
        <v>11.846153846153801</v>
      </c>
      <c r="O2134" s="4">
        <v>2.632479</v>
      </c>
      <c r="P2134" s="4">
        <v>1.4091610000000001</v>
      </c>
      <c r="Q2134" s="4" t="s">
        <v>2934</v>
      </c>
      <c r="R2134" s="4" t="s">
        <v>2934</v>
      </c>
      <c r="S2134" s="3" t="s">
        <v>5869</v>
      </c>
      <c r="T2134" s="4">
        <v>81.62</v>
      </c>
      <c r="U2134" s="4">
        <v>1376.8421482199999</v>
      </c>
      <c r="V2134" s="10" t="s">
        <v>2934</v>
      </c>
      <c r="W2134" s="4">
        <v>0.29404557706444501</v>
      </c>
      <c r="X2134" s="4">
        <v>96.08</v>
      </c>
      <c r="Y2134" s="4">
        <v>53.22</v>
      </c>
      <c r="Z2134" s="4">
        <v>11.865097</v>
      </c>
      <c r="AA2134" s="10">
        <v>12.198475564100001</v>
      </c>
      <c r="AB2134" s="10">
        <v>12.0918518518</v>
      </c>
      <c r="AC2134" s="4" t="s">
        <v>2934</v>
      </c>
      <c r="AD2134" s="4" t="s">
        <v>2934</v>
      </c>
      <c r="AE2134" s="4" t="s">
        <v>2934</v>
      </c>
      <c r="AF2134" s="4" t="s">
        <v>2934</v>
      </c>
      <c r="AG2134" s="4" t="s">
        <v>2934</v>
      </c>
      <c r="AH2134" s="4" t="s">
        <v>2934</v>
      </c>
      <c r="AI2134" s="4">
        <v>1.4091610000000001</v>
      </c>
      <c r="AJ2134" s="4">
        <v>1.6655439999999999</v>
      </c>
    </row>
    <row r="2135" spans="1:36" x14ac:dyDescent="0.3">
      <c r="A2135" s="1" t="s">
        <v>2129</v>
      </c>
      <c r="B2135" s="2">
        <v>4233886</v>
      </c>
      <c r="C2135" s="3" t="s">
        <v>2935</v>
      </c>
      <c r="D2135" s="4">
        <v>9928.2488681399991</v>
      </c>
      <c r="E2135" s="3" t="s">
        <v>2920</v>
      </c>
      <c r="F2135" s="3" t="s">
        <v>2921</v>
      </c>
      <c r="G2135" s="3" t="s">
        <v>2922</v>
      </c>
      <c r="H2135" s="3" t="s">
        <v>2922</v>
      </c>
      <c r="I2135" s="3" t="s">
        <v>3210</v>
      </c>
      <c r="J2135" s="4">
        <v>0.32391799999999998</v>
      </c>
      <c r="K2135" s="4">
        <v>-0.51224899999999995</v>
      </c>
      <c r="L2135" s="4">
        <v>6.1297220000000001</v>
      </c>
      <c r="M2135" s="4">
        <v>-1.6079300000000001</v>
      </c>
      <c r="N2135" s="4">
        <v>107.638554</v>
      </c>
      <c r="O2135" s="4">
        <v>21.61103</v>
      </c>
      <c r="P2135" s="4">
        <v>2.8126180000000001</v>
      </c>
      <c r="Q2135" s="4">
        <v>15.510857</v>
      </c>
      <c r="R2135" s="4">
        <v>25.851821999999999</v>
      </c>
      <c r="S2135" s="3" t="s">
        <v>5870</v>
      </c>
      <c r="T2135" s="4">
        <v>44.67</v>
      </c>
      <c r="U2135" s="4">
        <v>9928.2488681399991</v>
      </c>
      <c r="V2135" s="10">
        <v>10460.816868</v>
      </c>
      <c r="W2135" s="4">
        <v>0</v>
      </c>
      <c r="X2135" s="4">
        <v>47.44</v>
      </c>
      <c r="Y2135" s="4">
        <v>39.03</v>
      </c>
      <c r="Z2135" s="4">
        <v>107.638554</v>
      </c>
      <c r="AA2135" s="10">
        <v>19.9161799456</v>
      </c>
      <c r="AB2135" s="10">
        <v>20.472888432600001</v>
      </c>
      <c r="AC2135" s="4">
        <v>5.320392</v>
      </c>
      <c r="AD2135" s="4">
        <v>5.1121505880909002</v>
      </c>
      <c r="AE2135" s="4">
        <v>5.2846324089117998</v>
      </c>
      <c r="AF2135" s="4">
        <v>15.510857</v>
      </c>
      <c r="AG2135" s="4">
        <v>13.7992046263563</v>
      </c>
      <c r="AH2135" s="4">
        <v>14.253071243182101</v>
      </c>
      <c r="AI2135" s="4">
        <v>2.8126180000000001</v>
      </c>
      <c r="AJ2135" s="4">
        <v>13.924564</v>
      </c>
    </row>
    <row r="2136" spans="1:36" x14ac:dyDescent="0.3">
      <c r="A2136" s="1" t="s">
        <v>2130</v>
      </c>
      <c r="B2136" s="2">
        <v>13339625</v>
      </c>
      <c r="C2136" s="3" t="s">
        <v>2919</v>
      </c>
      <c r="D2136" s="4">
        <v>5938.4836687500001</v>
      </c>
      <c r="E2136" s="3" t="s">
        <v>2930</v>
      </c>
      <c r="F2136" s="3" t="s">
        <v>2953</v>
      </c>
      <c r="G2136" s="3" t="s">
        <v>3101</v>
      </c>
      <c r="H2136" s="3" t="s">
        <v>3101</v>
      </c>
      <c r="I2136" s="3" t="s">
        <v>3041</v>
      </c>
      <c r="J2136" s="4">
        <v>155</v>
      </c>
      <c r="K2136" s="4">
        <v>48.486024999999998</v>
      </c>
      <c r="L2136" s="4">
        <v>8.5106380000000001</v>
      </c>
      <c r="M2136" s="4">
        <v>-1.5444020000000001</v>
      </c>
      <c r="N2136" s="4">
        <v>15.8206249999999</v>
      </c>
      <c r="O2136" s="4" t="s">
        <v>2934</v>
      </c>
      <c r="P2136" s="4" t="s">
        <v>2934</v>
      </c>
      <c r="Q2136" s="4" t="s">
        <v>2934</v>
      </c>
      <c r="R2136" s="4" t="s">
        <v>2934</v>
      </c>
      <c r="S2136" s="3" t="s">
        <v>5871</v>
      </c>
      <c r="T2136" s="4">
        <v>38.25</v>
      </c>
      <c r="U2136" s="4">
        <v>5938.4836687500001</v>
      </c>
      <c r="V2136" s="10">
        <v>5072.7372880000003</v>
      </c>
      <c r="W2136" s="4">
        <v>3.0849673202614398</v>
      </c>
      <c r="X2136" s="4">
        <v>40.310899999999997</v>
      </c>
      <c r="Y2136" s="4">
        <v>13.71</v>
      </c>
      <c r="Z2136" s="4" t="s">
        <v>2934</v>
      </c>
      <c r="AA2136" s="10">
        <v>6.1049286636222</v>
      </c>
      <c r="AB2136" s="10">
        <v>6.7903626648937001</v>
      </c>
      <c r="AC2136" s="4" t="s">
        <v>2934</v>
      </c>
      <c r="AD2136" s="4">
        <v>2.1186548500601998</v>
      </c>
      <c r="AE2136" s="4">
        <v>2.1795638273961999</v>
      </c>
      <c r="AF2136" s="4" t="s">
        <v>2934</v>
      </c>
      <c r="AG2136" s="4">
        <v>4.7111372753677001</v>
      </c>
      <c r="AH2136" s="4">
        <v>4.7259359608731</v>
      </c>
      <c r="AI2136" s="4" t="s">
        <v>2934</v>
      </c>
      <c r="AJ2136" s="4" t="s">
        <v>2934</v>
      </c>
    </row>
    <row r="2137" spans="1:36" x14ac:dyDescent="0.3">
      <c r="A2137" s="1" t="s">
        <v>2133</v>
      </c>
      <c r="B2137" s="2">
        <v>4062496</v>
      </c>
      <c r="C2137" s="3" t="s">
        <v>2919</v>
      </c>
      <c r="D2137" s="4">
        <v>169860.79</v>
      </c>
      <c r="E2137" s="3" t="s">
        <v>2945</v>
      </c>
      <c r="F2137" s="3" t="s">
        <v>2990</v>
      </c>
      <c r="G2137" s="3" t="s">
        <v>2990</v>
      </c>
      <c r="H2137" s="3" t="s">
        <v>3029</v>
      </c>
      <c r="I2137" s="3" t="s">
        <v>3030</v>
      </c>
      <c r="J2137" s="18">
        <v>6.5509789999999999</v>
      </c>
      <c r="K2137" s="18">
        <v>-9.4896989999999999</v>
      </c>
      <c r="L2137" s="18">
        <v>-0.894536</v>
      </c>
      <c r="M2137" s="18">
        <v>-3.5576859999999999</v>
      </c>
      <c r="N2137" s="4">
        <v>19.111249999999998</v>
      </c>
      <c r="O2137" s="4">
        <v>15.287471</v>
      </c>
      <c r="P2137" s="4">
        <v>6.4767429999999999</v>
      </c>
      <c r="Q2137" s="4">
        <v>14.164604000000001</v>
      </c>
      <c r="R2137" s="4">
        <v>18.383763999999999</v>
      </c>
      <c r="S2137" s="3" t="s">
        <v>5874</v>
      </c>
      <c r="T2137" s="4">
        <v>152.88999999999999</v>
      </c>
      <c r="U2137" s="4">
        <v>169860.79</v>
      </c>
      <c r="V2137" s="10">
        <v>172000.79</v>
      </c>
      <c r="W2137" s="4">
        <v>2.2238210478121498</v>
      </c>
      <c r="X2137" s="18">
        <v>230.63</v>
      </c>
      <c r="Y2137" s="18">
        <v>134.9409</v>
      </c>
      <c r="Z2137" s="4">
        <v>19.111249999999998</v>
      </c>
      <c r="AA2137" s="10">
        <v>13.672329116</v>
      </c>
      <c r="AB2137" s="10">
        <v>13.672329116</v>
      </c>
      <c r="AC2137" s="4">
        <v>4.4145779999999997</v>
      </c>
      <c r="AD2137" s="4">
        <v>4.0430430104020001</v>
      </c>
      <c r="AE2137" s="4">
        <v>4.0430430104020001</v>
      </c>
      <c r="AF2137" s="4">
        <v>14.164604000000001</v>
      </c>
      <c r="AG2137" s="4">
        <v>10.7930637070692</v>
      </c>
      <c r="AH2137" s="4">
        <v>10.7930637070692</v>
      </c>
      <c r="AI2137" s="4">
        <v>6.4767429999999999</v>
      </c>
      <c r="AJ2137" s="4">
        <v>11.957610000000001</v>
      </c>
    </row>
    <row r="2138" spans="1:36" x14ac:dyDescent="0.3">
      <c r="A2138" s="1" t="s">
        <v>2132</v>
      </c>
      <c r="B2138" s="2">
        <v>4985881</v>
      </c>
      <c r="C2138" s="3" t="s">
        <v>2935</v>
      </c>
      <c r="D2138" s="4">
        <v>2465.5687599299999</v>
      </c>
      <c r="E2138" s="3" t="s">
        <v>3031</v>
      </c>
      <c r="F2138" s="3" t="s">
        <v>3031</v>
      </c>
      <c r="G2138" s="3" t="s">
        <v>3032</v>
      </c>
      <c r="H2138" s="3" t="s">
        <v>3068</v>
      </c>
      <c r="I2138" s="3" t="s">
        <v>3069</v>
      </c>
      <c r="J2138" s="4">
        <v>-35.373927999999999</v>
      </c>
      <c r="K2138" s="4">
        <v>-16.343775000000001</v>
      </c>
      <c r="L2138" s="4">
        <v>-15.958285</v>
      </c>
      <c r="M2138" s="4">
        <v>-9.2450729999999997</v>
      </c>
      <c r="N2138" s="4">
        <v>20.315111000000002</v>
      </c>
      <c r="O2138" s="4">
        <v>13.140879999999999</v>
      </c>
      <c r="P2138" s="4">
        <v>1.711657</v>
      </c>
      <c r="Q2138" s="4">
        <v>9.3046220000000002</v>
      </c>
      <c r="R2138" s="4">
        <v>12.624218000000001</v>
      </c>
      <c r="S2138" s="3" t="s">
        <v>5873</v>
      </c>
      <c r="T2138" s="4">
        <v>138.61000000000001</v>
      </c>
      <c r="U2138" s="4">
        <v>2465.5687599299999</v>
      </c>
      <c r="V2138" s="10">
        <v>3025.7047590000002</v>
      </c>
      <c r="W2138" s="4">
        <v>1.39961041771878</v>
      </c>
      <c r="X2138" s="4">
        <v>221.94</v>
      </c>
      <c r="Y2138" s="4">
        <v>137.65</v>
      </c>
      <c r="Z2138" s="4">
        <v>20.315111000000002</v>
      </c>
      <c r="AA2138" s="10">
        <v>16.731649022799999</v>
      </c>
      <c r="AB2138" s="10">
        <v>17.8767880334</v>
      </c>
      <c r="AC2138" s="4">
        <v>1.6243570000000001</v>
      </c>
      <c r="AD2138" s="4">
        <v>1.6150310323318</v>
      </c>
      <c r="AE2138" s="4">
        <v>1.6474299789729001</v>
      </c>
      <c r="AF2138" s="4">
        <v>9.3046220000000002</v>
      </c>
      <c r="AG2138" s="4">
        <v>9.2426482587852004</v>
      </c>
      <c r="AH2138" s="4">
        <v>9.5391653071662006</v>
      </c>
      <c r="AI2138" s="4">
        <v>1.711657</v>
      </c>
      <c r="AJ2138" s="4">
        <v>64.559850999999995</v>
      </c>
    </row>
    <row r="2139" spans="1:36" x14ac:dyDescent="0.3">
      <c r="A2139" s="1" t="s">
        <v>2314</v>
      </c>
      <c r="B2139" s="2">
        <v>5095746</v>
      </c>
      <c r="C2139" s="3" t="s">
        <v>2940</v>
      </c>
      <c r="D2139" s="4">
        <v>5061.3762167499999</v>
      </c>
      <c r="E2139" s="3" t="s">
        <v>2945</v>
      </c>
      <c r="F2139" s="3" t="s">
        <v>2990</v>
      </c>
      <c r="G2139" s="3" t="s">
        <v>2990</v>
      </c>
      <c r="H2139" s="3" t="s">
        <v>3029</v>
      </c>
      <c r="I2139" s="3" t="s">
        <v>3030</v>
      </c>
      <c r="J2139" s="18">
        <v>71.034972999999994</v>
      </c>
      <c r="K2139" s="18">
        <v>32.450938000000001</v>
      </c>
      <c r="L2139" s="18">
        <v>3.82422</v>
      </c>
      <c r="M2139" s="19">
        <v>-14.235383000000001</v>
      </c>
      <c r="N2139" s="4" t="s">
        <v>2924</v>
      </c>
      <c r="O2139" s="4" t="s">
        <v>2924</v>
      </c>
      <c r="P2139" s="4">
        <v>7.2696459999999998</v>
      </c>
      <c r="Q2139" s="4" t="s">
        <v>2924</v>
      </c>
      <c r="R2139" s="4">
        <v>64.780563999999998</v>
      </c>
      <c r="S2139" s="3" t="s">
        <v>6055</v>
      </c>
      <c r="T2139" s="5">
        <v>216.65</v>
      </c>
      <c r="U2139" s="4">
        <v>5061.3762167499999</v>
      </c>
      <c r="V2139" s="10">
        <v>4633.2112159999997</v>
      </c>
      <c r="W2139" s="4">
        <v>0</v>
      </c>
      <c r="X2139" s="19">
        <v>268.18</v>
      </c>
      <c r="Y2139" s="18">
        <v>72.39</v>
      </c>
      <c r="Z2139" s="4" t="s">
        <v>2924</v>
      </c>
      <c r="AA2139" s="10">
        <v>171.12954186409999</v>
      </c>
      <c r="AB2139" s="10">
        <v>248.83135975740001</v>
      </c>
      <c r="AC2139" s="4">
        <v>26.177961</v>
      </c>
      <c r="AD2139" s="4">
        <v>19.206373986975201</v>
      </c>
      <c r="AE2139" s="4">
        <v>23.3292911300369</v>
      </c>
      <c r="AF2139" s="4" t="s">
        <v>2924</v>
      </c>
      <c r="AG2139" s="4">
        <v>140.40033987878789</v>
      </c>
      <c r="AH2139" s="4">
        <v>275.78638190476192</v>
      </c>
      <c r="AI2139" s="4">
        <v>7.2696459999999998</v>
      </c>
      <c r="AJ2139" s="4">
        <v>11.457507</v>
      </c>
    </row>
    <row r="2140" spans="1:36" x14ac:dyDescent="0.3">
      <c r="A2140" s="1" t="s">
        <v>2134</v>
      </c>
      <c r="B2140" s="2">
        <v>4837291</v>
      </c>
      <c r="C2140" s="3" t="s">
        <v>2919</v>
      </c>
      <c r="D2140" s="4">
        <v>5149.3743099599997</v>
      </c>
      <c r="E2140" s="3" t="s">
        <v>2945</v>
      </c>
      <c r="F2140" s="3" t="s">
        <v>2946</v>
      </c>
      <c r="G2140" s="3" t="s">
        <v>2947</v>
      </c>
      <c r="H2140" s="3" t="s">
        <v>2948</v>
      </c>
      <c r="I2140" s="3" t="s">
        <v>2949</v>
      </c>
      <c r="J2140" s="4">
        <v>-31.153075000000001</v>
      </c>
      <c r="K2140" s="4">
        <v>13.117917</v>
      </c>
      <c r="L2140" s="4">
        <v>-4.28484</v>
      </c>
      <c r="M2140" s="4">
        <v>-4.6156969999999999</v>
      </c>
      <c r="N2140" s="4">
        <v>31.073084999999999</v>
      </c>
      <c r="O2140" s="4">
        <v>23.349924999999999</v>
      </c>
      <c r="P2140" s="4">
        <v>11.468503</v>
      </c>
      <c r="Q2140" s="4">
        <v>21.445601</v>
      </c>
      <c r="R2140" s="4">
        <v>22.582568999999999</v>
      </c>
      <c r="S2140" s="3" t="s">
        <v>5875</v>
      </c>
      <c r="T2140" s="4">
        <v>140.72999999999999</v>
      </c>
      <c r="U2140" s="4">
        <v>5149.3743099599997</v>
      </c>
      <c r="V2140" s="10">
        <v>4623.9503089999998</v>
      </c>
      <c r="W2140" s="4">
        <v>0</v>
      </c>
      <c r="X2140" s="4">
        <v>206.25</v>
      </c>
      <c r="Y2140" s="4">
        <v>119.17</v>
      </c>
      <c r="Z2140" s="4">
        <v>31.073084999999999</v>
      </c>
      <c r="AA2140" s="10">
        <v>23.763529828900001</v>
      </c>
      <c r="AB2140" s="10">
        <v>23.884280128099999</v>
      </c>
      <c r="AC2140" s="4">
        <v>7.7982129999999996</v>
      </c>
      <c r="AD2140" s="4">
        <v>7.2281445291158999</v>
      </c>
      <c r="AE2140" s="4">
        <v>7.6473956823405</v>
      </c>
      <c r="AF2140" s="4">
        <v>21.445601</v>
      </c>
      <c r="AG2140" s="4">
        <v>16.831379754806701</v>
      </c>
      <c r="AH2140" s="4">
        <v>16.982995405800601</v>
      </c>
      <c r="AI2140" s="4">
        <v>11.468503</v>
      </c>
      <c r="AJ2140" s="4">
        <v>11.861935000000001</v>
      </c>
    </row>
    <row r="2141" spans="1:36" x14ac:dyDescent="0.3">
      <c r="A2141" s="1" t="s">
        <v>2135</v>
      </c>
      <c r="B2141" s="2">
        <v>4987497</v>
      </c>
      <c r="C2141" s="3" t="s">
        <v>2935</v>
      </c>
      <c r="D2141" s="4">
        <v>1180.316707</v>
      </c>
      <c r="E2141" s="3" t="s">
        <v>2936</v>
      </c>
      <c r="F2141" s="3" t="s">
        <v>2937</v>
      </c>
      <c r="G2141" s="3" t="s">
        <v>2943</v>
      </c>
      <c r="H2141" s="3" t="s">
        <v>2943</v>
      </c>
      <c r="I2141" s="3" t="s">
        <v>3630</v>
      </c>
      <c r="J2141" s="4">
        <v>-18.822768</v>
      </c>
      <c r="K2141" s="4">
        <v>-10.992908</v>
      </c>
      <c r="L2141" s="4">
        <v>-15.545088</v>
      </c>
      <c r="M2141" s="4">
        <v>-11.087496</v>
      </c>
      <c r="N2141" s="4" t="s">
        <v>2934</v>
      </c>
      <c r="O2141" s="4" t="s">
        <v>2934</v>
      </c>
      <c r="P2141" s="4" t="s">
        <v>2934</v>
      </c>
      <c r="Q2141" s="4" t="s">
        <v>2934</v>
      </c>
      <c r="R2141" s="4" t="s">
        <v>2934</v>
      </c>
      <c r="S2141" s="3" t="s">
        <v>5876</v>
      </c>
      <c r="T2141" s="4">
        <v>25.1</v>
      </c>
      <c r="U2141" s="4">
        <v>1180.316707</v>
      </c>
      <c r="V2141" s="10">
        <v>1975.5507070000001</v>
      </c>
      <c r="W2141" s="4">
        <v>1.27490039840637</v>
      </c>
      <c r="X2141" s="4">
        <v>39.305</v>
      </c>
      <c r="Y2141" s="4">
        <v>22.92</v>
      </c>
      <c r="Z2141" s="4" t="s">
        <v>2934</v>
      </c>
      <c r="AA2141" s="10">
        <v>11.139069732299999</v>
      </c>
      <c r="AB2141" s="10">
        <v>11.139069732299999</v>
      </c>
      <c r="AC2141" s="4" t="s">
        <v>2934</v>
      </c>
      <c r="AD2141" s="4">
        <v>1.0585827182767</v>
      </c>
      <c r="AE2141" s="4">
        <v>1.0585827182767</v>
      </c>
      <c r="AF2141" s="4" t="s">
        <v>2934</v>
      </c>
      <c r="AG2141" s="4">
        <v>7.2786370430487999</v>
      </c>
      <c r="AH2141" s="4">
        <v>7.2786370430487999</v>
      </c>
      <c r="AI2141" s="4" t="s">
        <v>2934</v>
      </c>
      <c r="AJ2141" s="4" t="s">
        <v>2934</v>
      </c>
    </row>
    <row r="2142" spans="1:36" x14ac:dyDescent="0.3">
      <c r="A2142" s="1" t="s">
        <v>2136</v>
      </c>
      <c r="B2142" s="2">
        <v>4097102</v>
      </c>
      <c r="C2142" s="3" t="s">
        <v>2935</v>
      </c>
      <c r="D2142" s="4">
        <v>48477.123913950003</v>
      </c>
      <c r="E2142" s="3" t="s">
        <v>2936</v>
      </c>
      <c r="F2142" s="3" t="s">
        <v>2937</v>
      </c>
      <c r="G2142" s="3" t="s">
        <v>3035</v>
      </c>
      <c r="H2142" s="3" t="s">
        <v>3035</v>
      </c>
      <c r="I2142" s="3" t="s">
        <v>3353</v>
      </c>
      <c r="J2142" s="4">
        <v>53.433937999999998</v>
      </c>
      <c r="K2142" s="4">
        <v>12.898346999999999</v>
      </c>
      <c r="L2142" s="4">
        <v>-1.1825239999999999</v>
      </c>
      <c r="M2142" s="4">
        <v>-2.722156</v>
      </c>
      <c r="N2142" s="4">
        <v>60.715474</v>
      </c>
      <c r="O2142" s="4">
        <v>26.611295999999999</v>
      </c>
      <c r="P2142" s="4">
        <v>6.8557290000000002</v>
      </c>
      <c r="Q2142" s="4">
        <v>16.240682</v>
      </c>
      <c r="R2142" s="4">
        <v>26.966819000000001</v>
      </c>
      <c r="S2142" s="3" t="s">
        <v>5877</v>
      </c>
      <c r="T2142" s="4">
        <v>328.41</v>
      </c>
      <c r="U2142" s="4">
        <v>48477.123913950003</v>
      </c>
      <c r="V2142" s="10">
        <v>52738.512912999999</v>
      </c>
      <c r="W2142" s="4">
        <v>0.121798970798697</v>
      </c>
      <c r="X2142" s="5">
        <v>350.19</v>
      </c>
      <c r="Y2142" s="4">
        <v>187.27</v>
      </c>
      <c r="Z2142" s="4">
        <v>60.715474</v>
      </c>
      <c r="AA2142" s="10">
        <v>32.711136786899999</v>
      </c>
      <c r="AB2142" s="10">
        <v>37.919305003200002</v>
      </c>
      <c r="AC2142" s="4">
        <v>2.3026580000000001</v>
      </c>
      <c r="AD2142" s="4">
        <v>1.9936396155799001</v>
      </c>
      <c r="AE2142" s="4">
        <v>2.2219228726444</v>
      </c>
      <c r="AF2142" s="4">
        <v>16.240682</v>
      </c>
      <c r="AG2142" s="4">
        <v>20.4862864113319</v>
      </c>
      <c r="AH2142" s="4">
        <v>23.284995051931499</v>
      </c>
      <c r="AI2142" s="4">
        <v>6.8557290000000002</v>
      </c>
      <c r="AJ2142" s="4" t="s">
        <v>2924</v>
      </c>
    </row>
    <row r="2143" spans="1:36" x14ac:dyDescent="0.3">
      <c r="A2143" s="1" t="s">
        <v>2137</v>
      </c>
      <c r="B2143" s="2">
        <v>4914307</v>
      </c>
      <c r="C2143" s="3" t="s">
        <v>2956</v>
      </c>
      <c r="D2143" s="4">
        <v>2082.9930724199999</v>
      </c>
      <c r="E2143" s="3" t="s">
        <v>2945</v>
      </c>
      <c r="F2143" s="3" t="s">
        <v>2946</v>
      </c>
      <c r="G2143" s="3" t="s">
        <v>2947</v>
      </c>
      <c r="H2143" s="3" t="s">
        <v>2989</v>
      </c>
      <c r="I2143" s="3" t="s">
        <v>2949</v>
      </c>
      <c r="J2143" s="4">
        <v>1857.7777779999999</v>
      </c>
      <c r="K2143" s="4">
        <v>2428.3397909999999</v>
      </c>
      <c r="L2143" s="4">
        <v>378.804348</v>
      </c>
      <c r="M2143" s="4">
        <v>162.78896399999999</v>
      </c>
      <c r="N2143" s="4" t="s">
        <v>2924</v>
      </c>
      <c r="O2143" s="4" t="s">
        <v>2924</v>
      </c>
      <c r="P2143" s="4">
        <v>27.53125</v>
      </c>
      <c r="Q2143" s="4" t="s">
        <v>2924</v>
      </c>
      <c r="R2143" s="4" t="s">
        <v>2924</v>
      </c>
      <c r="S2143" s="3" t="s">
        <v>5878</v>
      </c>
      <c r="T2143" s="5">
        <v>17.62</v>
      </c>
      <c r="U2143" s="4">
        <v>2082.9930724199999</v>
      </c>
      <c r="V2143" s="10">
        <v>2087.7400720000001</v>
      </c>
      <c r="W2143" s="4">
        <v>0</v>
      </c>
      <c r="X2143" s="5">
        <v>27.15</v>
      </c>
      <c r="Y2143" s="4">
        <v>0.35489999999999999</v>
      </c>
      <c r="Z2143" s="4" t="s">
        <v>2924</v>
      </c>
      <c r="AA2143" s="10" t="s">
        <v>2924</v>
      </c>
      <c r="AB2143" s="10" t="s">
        <v>2924</v>
      </c>
      <c r="AC2143" s="4" t="s">
        <v>2924</v>
      </c>
      <c r="AD2143" s="4" t="s">
        <v>2924</v>
      </c>
      <c r="AE2143" s="4" t="s">
        <v>2924</v>
      </c>
      <c r="AF2143" s="4" t="s">
        <v>2924</v>
      </c>
      <c r="AG2143" s="4" t="s">
        <v>2924</v>
      </c>
      <c r="AH2143" s="4" t="s">
        <v>2924</v>
      </c>
      <c r="AI2143" s="4">
        <v>27.53125</v>
      </c>
      <c r="AJ2143" s="4" t="s">
        <v>2924</v>
      </c>
    </row>
    <row r="2144" spans="1:36" x14ac:dyDescent="0.3">
      <c r="A2144" s="1" t="s">
        <v>2138</v>
      </c>
      <c r="B2144" s="2">
        <v>6517844</v>
      </c>
      <c r="C2144" s="3" t="s">
        <v>2935</v>
      </c>
      <c r="D2144" s="4">
        <v>2572.6055444799999</v>
      </c>
      <c r="E2144" s="3" t="s">
        <v>2925</v>
      </c>
      <c r="F2144" s="3" t="s">
        <v>3011</v>
      </c>
      <c r="G2144" s="3" t="s">
        <v>3012</v>
      </c>
      <c r="H2144" s="3" t="s">
        <v>3013</v>
      </c>
      <c r="I2144" s="3" t="s">
        <v>3631</v>
      </c>
      <c r="J2144" s="4">
        <v>-29.096045</v>
      </c>
      <c r="K2144" s="4">
        <v>-13.893654</v>
      </c>
      <c r="L2144" s="4">
        <v>-0.98619299999999999</v>
      </c>
      <c r="M2144" s="4">
        <v>2.658487</v>
      </c>
      <c r="N2144" s="4" t="s">
        <v>2924</v>
      </c>
      <c r="O2144" s="4" t="s">
        <v>2924</v>
      </c>
      <c r="P2144" s="4">
        <v>2.3154979999999998</v>
      </c>
      <c r="Q2144" s="4" t="s">
        <v>2924</v>
      </c>
      <c r="R2144" s="4" t="s">
        <v>2924</v>
      </c>
      <c r="S2144" s="3" t="s">
        <v>5879</v>
      </c>
      <c r="T2144" s="5">
        <v>5.0199999999999996</v>
      </c>
      <c r="U2144" s="4">
        <v>2572.6055444799999</v>
      </c>
      <c r="V2144" s="10">
        <v>1827.211544</v>
      </c>
      <c r="W2144" s="4">
        <v>0</v>
      </c>
      <c r="X2144" s="5">
        <v>10.029999999999999</v>
      </c>
      <c r="Y2144" s="4">
        <v>4.6500000000000004</v>
      </c>
      <c r="Z2144" s="4" t="s">
        <v>2924</v>
      </c>
      <c r="AA2144" s="10" t="s">
        <v>2924</v>
      </c>
      <c r="AB2144" s="10" t="s">
        <v>2924</v>
      </c>
      <c r="AC2144" s="4" t="s">
        <v>2934</v>
      </c>
      <c r="AD2144" s="4" t="s">
        <v>2934</v>
      </c>
      <c r="AE2144" s="4" t="s">
        <v>2934</v>
      </c>
      <c r="AF2144" s="4" t="s">
        <v>2924</v>
      </c>
      <c r="AG2144" s="4" t="s">
        <v>2924</v>
      </c>
      <c r="AH2144" s="4" t="s">
        <v>2924</v>
      </c>
      <c r="AI2144" s="4">
        <v>2.3154979999999998</v>
      </c>
      <c r="AJ2144" s="4">
        <v>2.3154979999999998</v>
      </c>
    </row>
    <row r="2145" spans="1:36" x14ac:dyDescent="0.3">
      <c r="A2145" s="1" t="s">
        <v>2139</v>
      </c>
      <c r="B2145" s="2">
        <v>4070417</v>
      </c>
      <c r="C2145" s="3" t="s">
        <v>2935</v>
      </c>
      <c r="D2145" s="4">
        <v>17088.284211099999</v>
      </c>
      <c r="E2145" s="3" t="s">
        <v>2920</v>
      </c>
      <c r="F2145" s="3" t="s">
        <v>2960</v>
      </c>
      <c r="G2145" s="3" t="s">
        <v>2973</v>
      </c>
      <c r="H2145" s="3" t="s">
        <v>3004</v>
      </c>
      <c r="I2145" s="3" t="s">
        <v>3465</v>
      </c>
      <c r="J2145" s="4">
        <v>11.964312</v>
      </c>
      <c r="K2145" s="4">
        <v>7.1900000000000006E-2</v>
      </c>
      <c r="L2145" s="4">
        <v>-5.0954620000000004</v>
      </c>
      <c r="M2145" s="4">
        <v>-1.2258070000000001</v>
      </c>
      <c r="N2145" s="4">
        <v>21.871428999999999</v>
      </c>
      <c r="O2145" s="4">
        <v>16.648543</v>
      </c>
      <c r="P2145" s="4">
        <v>2.5182989999999998</v>
      </c>
      <c r="Q2145" s="4">
        <v>10.707357999999999</v>
      </c>
      <c r="R2145" s="4">
        <v>23.926690000000001</v>
      </c>
      <c r="S2145" s="3" t="s">
        <v>5880</v>
      </c>
      <c r="T2145" s="4">
        <v>153.1</v>
      </c>
      <c r="U2145" s="4">
        <v>17088.284211099999</v>
      </c>
      <c r="V2145" s="10">
        <v>23406.284210999998</v>
      </c>
      <c r="W2145" s="4">
        <v>1.95950359242325</v>
      </c>
      <c r="X2145" s="5">
        <v>165.32</v>
      </c>
      <c r="Y2145" s="5">
        <v>123.04</v>
      </c>
      <c r="Z2145" s="4">
        <v>21.871428999999999</v>
      </c>
      <c r="AA2145" s="10">
        <v>16.2106645207</v>
      </c>
      <c r="AB2145" s="10">
        <v>17.202556450399999</v>
      </c>
      <c r="AC2145" s="4">
        <v>2.4537460000000002</v>
      </c>
      <c r="AD2145" s="4">
        <v>2.2160962234792998</v>
      </c>
      <c r="AE2145" s="4">
        <v>2.3804288559306999</v>
      </c>
      <c r="AF2145" s="4">
        <v>10.707357999999999</v>
      </c>
      <c r="AG2145" s="4">
        <v>11.503415774625401</v>
      </c>
      <c r="AH2145" s="4">
        <v>12.1876222722963</v>
      </c>
      <c r="AI2145" s="4">
        <v>2.5182989999999998</v>
      </c>
      <c r="AJ2145" s="4" t="s">
        <v>2924</v>
      </c>
    </row>
    <row r="2146" spans="1:36" x14ac:dyDescent="0.3">
      <c r="A2146" s="1" t="s">
        <v>2140</v>
      </c>
      <c r="B2146" s="2">
        <v>4094026</v>
      </c>
      <c r="C2146" s="3" t="s">
        <v>2919</v>
      </c>
      <c r="D2146" s="4">
        <v>3015.7911902800001</v>
      </c>
      <c r="E2146" s="3" t="s">
        <v>2920</v>
      </c>
      <c r="F2146" s="3" t="s">
        <v>2960</v>
      </c>
      <c r="G2146" s="3" t="s">
        <v>2961</v>
      </c>
      <c r="H2146" s="3" t="s">
        <v>2962</v>
      </c>
      <c r="I2146" s="3" t="s">
        <v>2963</v>
      </c>
      <c r="J2146" s="4">
        <v>-39.389023999999999</v>
      </c>
      <c r="K2146" s="4">
        <v>-1.2334799999999999</v>
      </c>
      <c r="L2146" s="4">
        <v>19.637139999999999</v>
      </c>
      <c r="M2146" s="4">
        <v>8.4401449999999993</v>
      </c>
      <c r="N2146" s="4" t="s">
        <v>2924</v>
      </c>
      <c r="O2146" s="4" t="s">
        <v>2924</v>
      </c>
      <c r="P2146" s="4">
        <v>0.945573</v>
      </c>
      <c r="Q2146" s="4">
        <v>8.7340049999999998</v>
      </c>
      <c r="R2146" s="4">
        <v>20.224060000000001</v>
      </c>
      <c r="S2146" s="3" t="s">
        <v>5881</v>
      </c>
      <c r="T2146" s="4">
        <v>44.84</v>
      </c>
      <c r="U2146" s="4">
        <v>3015.7911902800001</v>
      </c>
      <c r="V2146" s="10">
        <v>5649.5911900000001</v>
      </c>
      <c r="W2146" s="4">
        <v>0</v>
      </c>
      <c r="X2146" s="4">
        <v>75.855000000000004</v>
      </c>
      <c r="Y2146" s="4">
        <v>29.734999999999999</v>
      </c>
      <c r="Z2146" s="4" t="s">
        <v>2924</v>
      </c>
      <c r="AA2146" s="10">
        <v>21.303686810999999</v>
      </c>
      <c r="AB2146" s="10">
        <v>24.959921624500002</v>
      </c>
      <c r="AC2146" s="4">
        <v>2.005036</v>
      </c>
      <c r="AD2146" s="4">
        <v>2.0620515064740998</v>
      </c>
      <c r="AE2146" s="4">
        <v>2.0371641213385998</v>
      </c>
      <c r="AF2146" s="4">
        <v>8.7340049999999998</v>
      </c>
      <c r="AG2146" s="4">
        <v>10.052563927367199</v>
      </c>
      <c r="AH2146" s="4">
        <v>10.475886056612101</v>
      </c>
      <c r="AI2146" s="4">
        <v>0.945573</v>
      </c>
      <c r="AJ2146" s="4" t="s">
        <v>2924</v>
      </c>
    </row>
    <row r="2147" spans="1:36" x14ac:dyDescent="0.3">
      <c r="A2147" s="1" t="s">
        <v>2141</v>
      </c>
      <c r="B2147" s="2">
        <v>4088672</v>
      </c>
      <c r="C2147" s="3" t="s">
        <v>2919</v>
      </c>
      <c r="D2147" s="4">
        <v>1206.2780768</v>
      </c>
      <c r="E2147" s="3" t="s">
        <v>3102</v>
      </c>
      <c r="F2147" s="3" t="s">
        <v>3103</v>
      </c>
      <c r="G2147" s="3" t="s">
        <v>3104</v>
      </c>
      <c r="H2147" s="3" t="s">
        <v>3104</v>
      </c>
      <c r="I2147" s="3" t="s">
        <v>3205</v>
      </c>
      <c r="J2147" s="4">
        <v>64.291188000000005</v>
      </c>
      <c r="K2147" s="4">
        <v>7.4148300000000003</v>
      </c>
      <c r="L2147" s="4">
        <v>-1.425287</v>
      </c>
      <c r="M2147" s="4">
        <v>-3.030303</v>
      </c>
      <c r="N2147" s="4" t="s">
        <v>2924</v>
      </c>
      <c r="O2147" s="4" t="s">
        <v>2924</v>
      </c>
      <c r="P2147" s="4">
        <v>5.4749739999999996</v>
      </c>
      <c r="Q2147" s="4" t="s">
        <v>2924</v>
      </c>
      <c r="R2147" s="4" t="s">
        <v>2924</v>
      </c>
      <c r="S2147" s="3" t="s">
        <v>5882</v>
      </c>
      <c r="T2147" s="4">
        <v>21.44</v>
      </c>
      <c r="U2147" s="4">
        <v>1206.2780768</v>
      </c>
      <c r="V2147" s="10">
        <v>1191.1330760000001</v>
      </c>
      <c r="W2147" s="4">
        <v>0</v>
      </c>
      <c r="X2147" s="4">
        <v>26.27</v>
      </c>
      <c r="Y2147" s="5">
        <v>11.22</v>
      </c>
      <c r="Z2147" s="4" t="s">
        <v>2924</v>
      </c>
      <c r="AA2147" s="10">
        <v>71.300299301600006</v>
      </c>
      <c r="AB2147" s="10">
        <v>162.4242424242</v>
      </c>
      <c r="AC2147" s="4">
        <v>1.54932</v>
      </c>
      <c r="AD2147" s="4">
        <v>1.1572721043181</v>
      </c>
      <c r="AE2147" s="4">
        <v>1.1873543208738</v>
      </c>
      <c r="AF2147" s="4" t="s">
        <v>2924</v>
      </c>
      <c r="AG2147" s="4">
        <v>14.362906553866299</v>
      </c>
      <c r="AH2147" s="4">
        <v>15.4115833768609</v>
      </c>
      <c r="AI2147" s="4">
        <v>5.4749739999999996</v>
      </c>
      <c r="AJ2147" s="4">
        <v>20.322275000000001</v>
      </c>
    </row>
    <row r="2148" spans="1:36" x14ac:dyDescent="0.3">
      <c r="A2148" s="1" t="s">
        <v>2142</v>
      </c>
      <c r="B2148" s="2">
        <v>4968909</v>
      </c>
      <c r="C2148" s="3" t="s">
        <v>2956</v>
      </c>
      <c r="D2148" s="4">
        <v>6321.6022107999997</v>
      </c>
      <c r="E2148" s="3" t="s">
        <v>2945</v>
      </c>
      <c r="F2148" s="3" t="s">
        <v>2946</v>
      </c>
      <c r="G2148" s="3" t="s">
        <v>2947</v>
      </c>
      <c r="H2148" s="3" t="s">
        <v>2948</v>
      </c>
      <c r="I2148" s="3" t="s">
        <v>2949</v>
      </c>
      <c r="J2148" s="4">
        <v>-82.244709999999998</v>
      </c>
      <c r="K2148" s="4">
        <v>2.3872680000000002</v>
      </c>
      <c r="L2148" s="4">
        <v>-3.4396499999999999</v>
      </c>
      <c r="M2148" s="4">
        <v>-4.3370509999999998</v>
      </c>
      <c r="N2148" s="4" t="s">
        <v>2924</v>
      </c>
      <c r="O2148" s="4">
        <v>68.318584000000001</v>
      </c>
      <c r="P2148" s="4">
        <v>1.3908659999999999</v>
      </c>
      <c r="Q2148" s="4" t="s">
        <v>2924</v>
      </c>
      <c r="R2148" s="4" t="s">
        <v>2924</v>
      </c>
      <c r="S2148" s="3" t="s">
        <v>5883</v>
      </c>
      <c r="T2148" s="4">
        <v>15.44</v>
      </c>
      <c r="U2148" s="4">
        <v>6321.6022107999997</v>
      </c>
      <c r="V2148" s="10">
        <v>1783.7802099999999</v>
      </c>
      <c r="W2148" s="4">
        <v>0</v>
      </c>
      <c r="X2148" s="4">
        <v>290</v>
      </c>
      <c r="Y2148" s="4">
        <v>10.61</v>
      </c>
      <c r="Z2148" s="4" t="s">
        <v>2924</v>
      </c>
      <c r="AA2148" s="10">
        <v>114.37037037029999</v>
      </c>
      <c r="AB2148" s="10" t="s">
        <v>2924</v>
      </c>
      <c r="AC2148" s="4">
        <v>31.383065999999999</v>
      </c>
      <c r="AD2148" s="4">
        <v>0.26032036338429998</v>
      </c>
      <c r="AE2148" s="4">
        <v>0.34928141962010001</v>
      </c>
      <c r="AF2148" s="4" t="s">
        <v>2924</v>
      </c>
      <c r="AG2148" s="4">
        <v>2.8863757443366</v>
      </c>
      <c r="AH2148" s="4" t="s">
        <v>2924</v>
      </c>
      <c r="AI2148" s="4">
        <v>1.3908659999999999</v>
      </c>
      <c r="AJ2148" s="4">
        <v>1.392622</v>
      </c>
    </row>
    <row r="2149" spans="1:36" x14ac:dyDescent="0.3">
      <c r="A2149" s="1" t="s">
        <v>2143</v>
      </c>
      <c r="B2149" s="2">
        <v>103563</v>
      </c>
      <c r="C2149" s="3" t="s">
        <v>2935</v>
      </c>
      <c r="D2149" s="4">
        <v>4773.2887403000004</v>
      </c>
      <c r="E2149" s="3" t="s">
        <v>2930</v>
      </c>
      <c r="F2149" s="3" t="s">
        <v>2953</v>
      </c>
      <c r="G2149" s="3" t="s">
        <v>2953</v>
      </c>
      <c r="H2149" s="3" t="s">
        <v>3414</v>
      </c>
      <c r="I2149" s="3" t="s">
        <v>3125</v>
      </c>
      <c r="J2149" s="4">
        <v>11.672473999999999</v>
      </c>
      <c r="K2149" s="4">
        <v>-8.6634370000000001</v>
      </c>
      <c r="L2149" s="4">
        <v>-4.5846980000000004</v>
      </c>
      <c r="M2149" s="4">
        <v>-4.4424570000000001</v>
      </c>
      <c r="N2149" s="4">
        <v>8.3031088082901494</v>
      </c>
      <c r="O2149" s="4" t="s">
        <v>2924</v>
      </c>
      <c r="P2149" s="4">
        <v>1.021579</v>
      </c>
      <c r="Q2149" s="4">
        <v>6.9356059999999999</v>
      </c>
      <c r="R2149" s="4">
        <v>12.808353</v>
      </c>
      <c r="S2149" s="3" t="s">
        <v>5884</v>
      </c>
      <c r="T2149" s="4">
        <v>32.049999999999997</v>
      </c>
      <c r="U2149" s="4">
        <v>4773.2887403000004</v>
      </c>
      <c r="V2149" s="10">
        <v>6706.7657399999998</v>
      </c>
      <c r="W2149" s="4">
        <v>3.0577223088923602</v>
      </c>
      <c r="X2149" s="4">
        <v>37.86</v>
      </c>
      <c r="Y2149" s="4">
        <v>26.11</v>
      </c>
      <c r="Z2149" s="5">
        <v>8.3074130000000004</v>
      </c>
      <c r="AA2149" s="10">
        <v>8.5821395098999993</v>
      </c>
      <c r="AB2149" s="10">
        <v>8.0521568724999995</v>
      </c>
      <c r="AC2149" s="4">
        <v>5.1469120000000004</v>
      </c>
      <c r="AD2149" s="4">
        <v>5.0172158080360001</v>
      </c>
      <c r="AE2149" s="4">
        <v>5.1480256762431003</v>
      </c>
      <c r="AF2149" s="4">
        <v>6.9356059999999999</v>
      </c>
      <c r="AG2149" s="4" t="s">
        <v>2934</v>
      </c>
      <c r="AH2149" s="4" t="s">
        <v>2934</v>
      </c>
      <c r="AI2149" s="4">
        <v>1.021579</v>
      </c>
      <c r="AJ2149" s="4">
        <v>1.021579</v>
      </c>
    </row>
    <row r="2150" spans="1:36" x14ac:dyDescent="0.3">
      <c r="A2150" s="1" t="s">
        <v>2144</v>
      </c>
      <c r="B2150" s="2">
        <v>4365644</v>
      </c>
      <c r="C2150" s="3" t="s">
        <v>2919</v>
      </c>
      <c r="D2150" s="4">
        <v>435.17232608</v>
      </c>
      <c r="E2150" s="3" t="s">
        <v>3031</v>
      </c>
      <c r="F2150" s="3" t="s">
        <v>3031</v>
      </c>
      <c r="G2150" s="3" t="s">
        <v>3051</v>
      </c>
      <c r="H2150" s="3" t="s">
        <v>3079</v>
      </c>
      <c r="I2150" s="3" t="s">
        <v>3080</v>
      </c>
      <c r="J2150" s="4">
        <v>-50.351886999999998</v>
      </c>
      <c r="K2150" s="4">
        <v>-9.2928110000000004</v>
      </c>
      <c r="L2150" s="4">
        <v>-15.926327000000001</v>
      </c>
      <c r="M2150" s="4">
        <v>-11.263579</v>
      </c>
      <c r="N2150" s="4" t="s">
        <v>2924</v>
      </c>
      <c r="O2150" s="4" t="s">
        <v>2924</v>
      </c>
      <c r="P2150" s="4">
        <v>0.698376</v>
      </c>
      <c r="Q2150" s="4">
        <v>19.566310000000001</v>
      </c>
      <c r="R2150" s="4" t="s">
        <v>2924</v>
      </c>
      <c r="S2150" s="3" t="s">
        <v>5885</v>
      </c>
      <c r="T2150" s="4">
        <v>15.52</v>
      </c>
      <c r="U2150" s="4">
        <v>435.17232608</v>
      </c>
      <c r="V2150" s="10">
        <v>972.36732600000005</v>
      </c>
      <c r="W2150" s="4">
        <v>4.8324742268041199</v>
      </c>
      <c r="X2150" s="4">
        <v>31.7</v>
      </c>
      <c r="Y2150" s="4">
        <v>12.69</v>
      </c>
      <c r="Z2150" s="4" t="s">
        <v>2924</v>
      </c>
      <c r="AA2150" s="10">
        <v>67.478260869500005</v>
      </c>
      <c r="AB2150" s="10">
        <v>67.478260869500005</v>
      </c>
      <c r="AC2150" s="4">
        <v>0.35504799999999997</v>
      </c>
      <c r="AD2150" s="4">
        <v>0.33916024185690002</v>
      </c>
      <c r="AE2150" s="4">
        <v>0.33916024185690002</v>
      </c>
      <c r="AF2150" s="4">
        <v>19.566310000000001</v>
      </c>
      <c r="AG2150" s="4">
        <v>7.5201259531947997</v>
      </c>
      <c r="AH2150" s="4">
        <v>7.5201259531947997</v>
      </c>
      <c r="AI2150" s="4">
        <v>0.698376</v>
      </c>
      <c r="AJ2150" s="4">
        <v>0.748529</v>
      </c>
    </row>
    <row r="2151" spans="1:36" x14ac:dyDescent="0.3">
      <c r="A2151" s="1" t="s">
        <v>2145</v>
      </c>
      <c r="B2151" s="2">
        <v>4810594</v>
      </c>
      <c r="C2151" s="3" t="s">
        <v>2940</v>
      </c>
      <c r="D2151" s="4">
        <v>5381.7437798999999</v>
      </c>
      <c r="E2151" s="3" t="s">
        <v>2920</v>
      </c>
      <c r="F2151" s="3" t="s">
        <v>2960</v>
      </c>
      <c r="G2151" s="3" t="s">
        <v>2973</v>
      </c>
      <c r="H2151" s="3" t="s">
        <v>3004</v>
      </c>
      <c r="I2151" s="3" t="s">
        <v>3632</v>
      </c>
      <c r="J2151" s="4">
        <v>106.534091</v>
      </c>
      <c r="K2151" s="4">
        <v>4.845688</v>
      </c>
      <c r="L2151" s="4">
        <v>-11.514119000000001</v>
      </c>
      <c r="M2151" s="4">
        <v>-7.1993869999999998</v>
      </c>
      <c r="N2151" s="4" t="s">
        <v>2924</v>
      </c>
      <c r="O2151" s="4">
        <v>55.159331999999999</v>
      </c>
      <c r="P2151" s="4">
        <v>6.0067750000000002</v>
      </c>
      <c r="Q2151" s="4">
        <v>15.995457999999999</v>
      </c>
      <c r="R2151" s="4">
        <v>47.745558000000003</v>
      </c>
      <c r="S2151" s="3" t="s">
        <v>5886</v>
      </c>
      <c r="T2151" s="4">
        <v>72.7</v>
      </c>
      <c r="U2151" s="4">
        <v>5381.7437798999999</v>
      </c>
      <c r="V2151" s="10">
        <v>6593.9837790000001</v>
      </c>
      <c r="W2151" s="4">
        <v>0</v>
      </c>
      <c r="X2151" s="4">
        <v>93.65</v>
      </c>
      <c r="Y2151" s="4">
        <v>33.44</v>
      </c>
      <c r="Z2151" s="4" t="s">
        <v>2924</v>
      </c>
      <c r="AA2151" s="10">
        <v>120.5038952428</v>
      </c>
      <c r="AB2151" s="10">
        <v>113.2398753894</v>
      </c>
      <c r="AC2151" s="4">
        <v>3.7192240000000001</v>
      </c>
      <c r="AD2151" s="4">
        <v>3.4448228448215001</v>
      </c>
      <c r="AE2151" s="4">
        <v>3.6230707974171001</v>
      </c>
      <c r="AF2151" s="4">
        <v>15.995457999999999</v>
      </c>
      <c r="AG2151" s="4">
        <v>22.007638875585101</v>
      </c>
      <c r="AH2151" s="4">
        <v>23.341287628803901</v>
      </c>
      <c r="AI2151" s="4">
        <v>6.0067750000000002</v>
      </c>
      <c r="AJ2151" s="4">
        <v>54.294249000000001</v>
      </c>
    </row>
    <row r="2152" spans="1:36" x14ac:dyDescent="0.3">
      <c r="A2152" s="1" t="s">
        <v>2146</v>
      </c>
      <c r="B2152" s="2">
        <v>4880081</v>
      </c>
      <c r="C2152" s="3" t="s">
        <v>2919</v>
      </c>
      <c r="D2152" s="4">
        <v>948.24527102000002</v>
      </c>
      <c r="E2152" s="3" t="s">
        <v>2945</v>
      </c>
      <c r="F2152" s="3" t="s">
        <v>2946</v>
      </c>
      <c r="G2152" s="3" t="s">
        <v>2947</v>
      </c>
      <c r="H2152" s="3" t="s">
        <v>2948</v>
      </c>
      <c r="I2152" s="3" t="s">
        <v>3160</v>
      </c>
      <c r="J2152" s="4">
        <v>37.347932</v>
      </c>
      <c r="K2152" s="4">
        <v>4.7309830000000002</v>
      </c>
      <c r="L2152" s="4">
        <v>-2.29338</v>
      </c>
      <c r="M2152" s="4">
        <v>-2.7143470000000001</v>
      </c>
      <c r="N2152" s="4" t="s">
        <v>2924</v>
      </c>
      <c r="O2152" s="4">
        <v>16.763176999999999</v>
      </c>
      <c r="P2152" s="4">
        <v>3.0918800000000002</v>
      </c>
      <c r="Q2152" s="4" t="s">
        <v>2924</v>
      </c>
      <c r="R2152" s="4">
        <v>18.227634999999999</v>
      </c>
      <c r="S2152" s="3" t="s">
        <v>5887</v>
      </c>
      <c r="T2152" s="4">
        <v>22.58</v>
      </c>
      <c r="U2152" s="4">
        <v>948.24527102000002</v>
      </c>
      <c r="V2152" s="10">
        <v>653.82527100000004</v>
      </c>
      <c r="W2152" s="4">
        <v>0</v>
      </c>
      <c r="X2152" s="4">
        <v>24.76</v>
      </c>
      <c r="Y2152" s="4">
        <v>15.71</v>
      </c>
      <c r="Z2152" s="4" t="s">
        <v>2924</v>
      </c>
      <c r="AA2152" s="10">
        <v>24.7018925719</v>
      </c>
      <c r="AB2152" s="10">
        <v>27.090581883599999</v>
      </c>
      <c r="AC2152" s="4">
        <v>2.4498760000000002</v>
      </c>
      <c r="AD2152" s="4">
        <v>2.2936030697593002</v>
      </c>
      <c r="AE2152" s="4">
        <v>2.3931206078481999</v>
      </c>
      <c r="AF2152" s="4" t="s">
        <v>2924</v>
      </c>
      <c r="AG2152" s="4">
        <v>17.43534056</v>
      </c>
      <c r="AH2152" s="4">
        <v>19.6343925225225</v>
      </c>
      <c r="AI2152" s="4">
        <v>3.0918800000000002</v>
      </c>
      <c r="AJ2152" s="4">
        <v>4.1985869999999998</v>
      </c>
    </row>
    <row r="2153" spans="1:36" x14ac:dyDescent="0.3">
      <c r="A2153" s="1" t="s">
        <v>2147</v>
      </c>
      <c r="B2153" s="2">
        <v>4157135</v>
      </c>
      <c r="C2153" s="3" t="s">
        <v>2935</v>
      </c>
      <c r="D2153" s="4">
        <v>14300.00665632</v>
      </c>
      <c r="E2153" s="3" t="s">
        <v>2925</v>
      </c>
      <c r="F2153" s="3" t="s">
        <v>2996</v>
      </c>
      <c r="G2153" s="3" t="s">
        <v>3120</v>
      </c>
      <c r="H2153" s="3" t="s">
        <v>3121</v>
      </c>
      <c r="I2153" s="3" t="s">
        <v>3305</v>
      </c>
      <c r="J2153" s="4">
        <v>58.300680999999997</v>
      </c>
      <c r="K2153" s="4">
        <v>24.267444000000001</v>
      </c>
      <c r="L2153" s="4">
        <v>13.915409</v>
      </c>
      <c r="M2153" s="4">
        <v>1.2442299999999999</v>
      </c>
      <c r="N2153" s="4">
        <v>23.027999999999999</v>
      </c>
      <c r="O2153" s="4">
        <v>15.578405999999999</v>
      </c>
      <c r="P2153" s="4">
        <v>5.8552210000000002</v>
      </c>
      <c r="Q2153" s="4">
        <v>8.9742470000000001</v>
      </c>
      <c r="R2153" s="4">
        <v>18.593129000000001</v>
      </c>
      <c r="S2153" s="3" t="s">
        <v>5888</v>
      </c>
      <c r="T2153" s="4">
        <v>230.28</v>
      </c>
      <c r="U2153" s="4">
        <v>14300.00665632</v>
      </c>
      <c r="V2153" s="10">
        <v>15278.206656</v>
      </c>
      <c r="W2153" s="4">
        <v>1.43303804064617</v>
      </c>
      <c r="X2153" s="4">
        <v>237.16</v>
      </c>
      <c r="Y2153" s="4">
        <v>134.9</v>
      </c>
      <c r="Z2153" s="4">
        <v>23.027999999999999</v>
      </c>
      <c r="AA2153" s="10">
        <v>18.305828484199999</v>
      </c>
      <c r="AB2153" s="10">
        <v>19.558431962</v>
      </c>
      <c r="AC2153" s="4">
        <v>2.2667630000000001</v>
      </c>
      <c r="AD2153" s="4">
        <v>2.1771698141411999</v>
      </c>
      <c r="AE2153" s="4">
        <v>2.2243048848261</v>
      </c>
      <c r="AF2153" s="4">
        <v>8.9742470000000001</v>
      </c>
      <c r="AG2153" s="4">
        <v>12.6056323394864</v>
      </c>
      <c r="AH2153" s="4">
        <v>13.0813072009944</v>
      </c>
      <c r="AI2153" s="4">
        <v>5.8552210000000002</v>
      </c>
      <c r="AJ2153" s="4">
        <v>9.712358</v>
      </c>
    </row>
    <row r="2154" spans="1:36" x14ac:dyDescent="0.3">
      <c r="A2154" s="1" t="s">
        <v>2148</v>
      </c>
      <c r="B2154" s="2">
        <v>4885921</v>
      </c>
      <c r="C2154" s="3" t="s">
        <v>2919</v>
      </c>
      <c r="D2154" s="4">
        <v>532.86195939000004</v>
      </c>
      <c r="E2154" s="3" t="s">
        <v>3031</v>
      </c>
      <c r="F2154" s="3" t="s">
        <v>3031</v>
      </c>
      <c r="G2154" s="3" t="s">
        <v>3051</v>
      </c>
      <c r="H2154" s="3" t="s">
        <v>3079</v>
      </c>
      <c r="I2154" s="3" t="s">
        <v>3096</v>
      </c>
      <c r="J2154" s="4">
        <v>-42.350955999999996</v>
      </c>
      <c r="K2154" s="4">
        <v>1.084813</v>
      </c>
      <c r="L2154" s="4">
        <v>-17.538214</v>
      </c>
      <c r="M2154" s="4">
        <v>-14.725458</v>
      </c>
      <c r="N2154" s="4">
        <v>14.355741999999999</v>
      </c>
      <c r="O2154" s="4">
        <v>7.7828400000000002</v>
      </c>
      <c r="P2154" s="4">
        <v>1.4880949999999999</v>
      </c>
      <c r="Q2154" s="4">
        <v>5.3349159999999998</v>
      </c>
      <c r="R2154" s="4">
        <v>14.646307</v>
      </c>
      <c r="S2154" s="3" t="s">
        <v>5889</v>
      </c>
      <c r="T2154" s="4">
        <v>10.25</v>
      </c>
      <c r="U2154" s="4">
        <v>532.86195939000004</v>
      </c>
      <c r="V2154" s="10">
        <v>599.98595899999998</v>
      </c>
      <c r="W2154" s="4">
        <v>5.2927882926829302</v>
      </c>
      <c r="X2154" s="4">
        <v>22.7</v>
      </c>
      <c r="Y2154" s="5">
        <v>9.0299999999999994</v>
      </c>
      <c r="Z2154" s="4">
        <v>14.355741999999999</v>
      </c>
      <c r="AA2154" s="10">
        <v>5.8908045976999999</v>
      </c>
      <c r="AB2154" s="10">
        <v>26.9736842105</v>
      </c>
      <c r="AC2154" s="4">
        <v>0.85941599999999996</v>
      </c>
      <c r="AD2154" s="4">
        <v>0.70821694774489996</v>
      </c>
      <c r="AE2154" s="4">
        <v>0.87423957263139995</v>
      </c>
      <c r="AF2154" s="4">
        <v>5.3349159999999998</v>
      </c>
      <c r="AG2154" s="4">
        <v>3.0675822540304001</v>
      </c>
      <c r="AH2154" s="4">
        <v>5.1881402822949996</v>
      </c>
      <c r="AI2154" s="4">
        <v>1.4880949999999999</v>
      </c>
      <c r="AJ2154" s="4">
        <v>1.4880949999999999</v>
      </c>
    </row>
    <row r="2155" spans="1:36" x14ac:dyDescent="0.3">
      <c r="A2155" s="1" t="s">
        <v>1639</v>
      </c>
      <c r="B2155" s="2">
        <v>4972396</v>
      </c>
      <c r="C2155" s="3" t="s">
        <v>2919</v>
      </c>
      <c r="D2155" s="4">
        <v>9789.8799968999992</v>
      </c>
      <c r="E2155" s="3" t="s">
        <v>2945</v>
      </c>
      <c r="F2155" s="3" t="s">
        <v>2990</v>
      </c>
      <c r="G2155" s="3" t="s">
        <v>2990</v>
      </c>
      <c r="H2155" s="3" t="s">
        <v>3029</v>
      </c>
      <c r="I2155" s="3" t="s">
        <v>3030</v>
      </c>
      <c r="J2155" s="18">
        <v>43.302247000000001</v>
      </c>
      <c r="K2155" s="18">
        <v>30.395371000000001</v>
      </c>
      <c r="L2155" s="18">
        <v>6.0050169999999996</v>
      </c>
      <c r="M2155" s="18">
        <v>-2.747411</v>
      </c>
      <c r="N2155" s="4">
        <v>130.01923099999999</v>
      </c>
      <c r="O2155" s="4">
        <v>69.414783999999997</v>
      </c>
      <c r="P2155" s="4">
        <v>8.6673930000000006</v>
      </c>
      <c r="Q2155" s="4">
        <v>59.368146000000003</v>
      </c>
      <c r="R2155" s="4">
        <v>106.33928899999999</v>
      </c>
      <c r="S2155" s="3" t="s">
        <v>5382</v>
      </c>
      <c r="T2155" s="5">
        <v>135.22</v>
      </c>
      <c r="U2155" s="4">
        <v>9789.8799968999992</v>
      </c>
      <c r="V2155" s="10">
        <v>9728.9549960000004</v>
      </c>
      <c r="W2155" s="4">
        <v>0</v>
      </c>
      <c r="X2155" s="18">
        <v>143.9</v>
      </c>
      <c r="Y2155" s="18">
        <v>79.25</v>
      </c>
      <c r="Z2155" s="4">
        <v>130.01923099999999</v>
      </c>
      <c r="AA2155" s="10">
        <v>39.227290265100002</v>
      </c>
      <c r="AB2155" s="10">
        <v>39.227290265100002</v>
      </c>
      <c r="AC2155" s="4">
        <v>13.335044</v>
      </c>
      <c r="AD2155" s="4">
        <v>10.714009846803201</v>
      </c>
      <c r="AE2155" s="4">
        <v>10.714009846803201</v>
      </c>
      <c r="AF2155" s="4">
        <v>59.368146000000003</v>
      </c>
      <c r="AG2155" s="4">
        <v>33.930157873440798</v>
      </c>
      <c r="AH2155" s="4">
        <v>33.930157873440798</v>
      </c>
      <c r="AI2155" s="4">
        <v>8.6673930000000006</v>
      </c>
      <c r="AJ2155" s="4">
        <v>13.595414999999999</v>
      </c>
    </row>
    <row r="2156" spans="1:36" x14ac:dyDescent="0.3">
      <c r="A2156" s="1" t="s">
        <v>2150</v>
      </c>
      <c r="B2156" s="2">
        <v>4135999</v>
      </c>
      <c r="C2156" s="3" t="s">
        <v>2935</v>
      </c>
      <c r="D2156" s="4">
        <v>8005.4927874599998</v>
      </c>
      <c r="E2156" s="3" t="s">
        <v>3093</v>
      </c>
      <c r="F2156" s="3" t="s">
        <v>3093</v>
      </c>
      <c r="G2156" s="3" t="s">
        <v>3094</v>
      </c>
      <c r="H2156" s="3" t="s">
        <v>3147</v>
      </c>
      <c r="I2156" s="3" t="s">
        <v>3252</v>
      </c>
      <c r="J2156" s="4">
        <v>8.2898169999999993</v>
      </c>
      <c r="K2156" s="4">
        <v>8.3959489999999999</v>
      </c>
      <c r="L2156" s="4">
        <v>-5.631399</v>
      </c>
      <c r="M2156" s="4">
        <v>-6.1386139999999996</v>
      </c>
      <c r="N2156" s="4">
        <v>16.732223999999999</v>
      </c>
      <c r="O2156" s="4">
        <v>24.984940000000002</v>
      </c>
      <c r="P2156" s="4">
        <v>2.0696110000000001</v>
      </c>
      <c r="Q2156" s="4">
        <v>7.6835829999999996</v>
      </c>
      <c r="R2156" s="4">
        <v>55.246566999999999</v>
      </c>
      <c r="S2156" s="3" t="s">
        <v>5891</v>
      </c>
      <c r="T2156" s="4">
        <v>33.18</v>
      </c>
      <c r="U2156" s="4">
        <v>8005.4927874599998</v>
      </c>
      <c r="V2156" s="10">
        <v>9556.7307870000004</v>
      </c>
      <c r="W2156" s="4">
        <v>0.96443640747438197</v>
      </c>
      <c r="X2156" s="4">
        <v>39.33</v>
      </c>
      <c r="Y2156" s="4">
        <v>27.29</v>
      </c>
      <c r="Z2156" s="4">
        <v>16.732223999999999</v>
      </c>
      <c r="AA2156" s="10">
        <v>12.570562606499999</v>
      </c>
      <c r="AB2156" s="10">
        <v>15.352510861900001</v>
      </c>
      <c r="AC2156" s="4">
        <v>4.1012259999999996</v>
      </c>
      <c r="AD2156" s="4">
        <v>3.4339583408192</v>
      </c>
      <c r="AE2156" s="4">
        <v>3.8652696515084002</v>
      </c>
      <c r="AF2156" s="4">
        <v>7.6835829999999996</v>
      </c>
      <c r="AG2156" s="4">
        <v>7.2529479256</v>
      </c>
      <c r="AH2156" s="4">
        <v>8.2416069364739002</v>
      </c>
      <c r="AI2156" s="4">
        <v>2.0696110000000001</v>
      </c>
      <c r="AJ2156" s="4">
        <v>2.0696110000000001</v>
      </c>
    </row>
    <row r="2157" spans="1:36" x14ac:dyDescent="0.3">
      <c r="A2157" s="1" t="s">
        <v>2151</v>
      </c>
      <c r="B2157" s="2">
        <v>8874700</v>
      </c>
      <c r="C2157" s="3" t="s">
        <v>2935</v>
      </c>
      <c r="D2157" s="4">
        <v>593.62502671000004</v>
      </c>
      <c r="E2157" s="3" t="s">
        <v>3031</v>
      </c>
      <c r="F2157" s="3" t="s">
        <v>3031</v>
      </c>
      <c r="G2157" s="3" t="s">
        <v>3115</v>
      </c>
      <c r="H2157" s="3" t="s">
        <v>3116</v>
      </c>
      <c r="I2157" s="3" t="s">
        <v>3355</v>
      </c>
      <c r="J2157" s="4">
        <v>26.41844</v>
      </c>
      <c r="K2157" s="4">
        <v>11.930925999999999</v>
      </c>
      <c r="L2157" s="4">
        <v>0.84865599999999997</v>
      </c>
      <c r="M2157" s="4">
        <v>-7.4025970000000001</v>
      </c>
      <c r="N2157" s="4" t="s">
        <v>2924</v>
      </c>
      <c r="O2157" s="4">
        <v>24.417808000000001</v>
      </c>
      <c r="P2157" s="4">
        <v>1.0516220000000001</v>
      </c>
      <c r="Q2157" s="4">
        <v>17.959040000000002</v>
      </c>
      <c r="R2157" s="4">
        <v>38.863985</v>
      </c>
      <c r="S2157" s="3" t="s">
        <v>5892</v>
      </c>
      <c r="T2157" s="4">
        <v>7.13</v>
      </c>
      <c r="U2157" s="4">
        <v>593.62502671000004</v>
      </c>
      <c r="V2157" s="10">
        <v>953.62502600000005</v>
      </c>
      <c r="W2157" s="4">
        <v>0</v>
      </c>
      <c r="X2157" s="5">
        <v>9.0399999999999991</v>
      </c>
      <c r="Y2157" s="4">
        <v>3.85</v>
      </c>
      <c r="Z2157" s="4" t="s">
        <v>2924</v>
      </c>
      <c r="AA2157" s="10" t="s">
        <v>2924</v>
      </c>
      <c r="AB2157" s="10" t="s">
        <v>2924</v>
      </c>
      <c r="AC2157" s="4">
        <v>2.6915749999999998</v>
      </c>
      <c r="AD2157" s="4">
        <v>2.4431457699408998</v>
      </c>
      <c r="AE2157" s="4">
        <v>2.6176460507837001</v>
      </c>
      <c r="AF2157" s="4">
        <v>17.959040000000002</v>
      </c>
      <c r="AG2157" s="4">
        <v>10.603963327439899</v>
      </c>
      <c r="AH2157" s="4">
        <v>11.5213848737465</v>
      </c>
      <c r="AI2157" s="4">
        <v>1.0516220000000001</v>
      </c>
      <c r="AJ2157" s="4" t="s">
        <v>2924</v>
      </c>
    </row>
    <row r="2158" spans="1:36" x14ac:dyDescent="0.3">
      <c r="A2158" s="1" t="s">
        <v>2152</v>
      </c>
      <c r="B2158" s="2">
        <v>4970262</v>
      </c>
      <c r="C2158" s="3" t="s">
        <v>2940</v>
      </c>
      <c r="D2158" s="4">
        <v>2487.8118547200002</v>
      </c>
      <c r="E2158" s="3" t="s">
        <v>2945</v>
      </c>
      <c r="F2158" s="3" t="s">
        <v>2946</v>
      </c>
      <c r="G2158" s="3" t="s">
        <v>2947</v>
      </c>
      <c r="H2158" s="3" t="s">
        <v>2948</v>
      </c>
      <c r="I2158" s="3" t="s">
        <v>2949</v>
      </c>
      <c r="J2158" s="4">
        <v>-33.937562999999997</v>
      </c>
      <c r="K2158" s="4">
        <v>11.818182</v>
      </c>
      <c r="L2158" s="4">
        <v>-4.1402830000000002</v>
      </c>
      <c r="M2158" s="4">
        <v>-0.83144399999999996</v>
      </c>
      <c r="N2158" s="4">
        <v>59.908676</v>
      </c>
      <c r="O2158" s="4">
        <v>15.737705</v>
      </c>
      <c r="P2158" s="4" t="s">
        <v>2924</v>
      </c>
      <c r="Q2158" s="4">
        <v>26.440650000000002</v>
      </c>
      <c r="R2158" s="4">
        <v>19.301683000000001</v>
      </c>
      <c r="S2158" s="3" t="s">
        <v>5893</v>
      </c>
      <c r="T2158" s="4">
        <v>39.36</v>
      </c>
      <c r="U2158" s="4">
        <v>2487.8118547200002</v>
      </c>
      <c r="V2158" s="10">
        <v>3065.7008540000002</v>
      </c>
      <c r="W2158" s="4">
        <v>0</v>
      </c>
      <c r="X2158" s="4">
        <v>61.876600000000003</v>
      </c>
      <c r="Y2158" s="4">
        <v>32.945</v>
      </c>
      <c r="Z2158" s="4">
        <v>59.908676</v>
      </c>
      <c r="AA2158" s="10">
        <v>17.661312034400002</v>
      </c>
      <c r="AB2158" s="10">
        <v>17.1790708636</v>
      </c>
      <c r="AC2158" s="4">
        <v>3.6802510000000002</v>
      </c>
      <c r="AD2158" s="4">
        <v>3.5279091680732999</v>
      </c>
      <c r="AE2158" s="4">
        <v>3.6494541456398002</v>
      </c>
      <c r="AF2158" s="4">
        <v>26.440650000000002</v>
      </c>
      <c r="AG2158" s="4">
        <v>17.173495864458399</v>
      </c>
      <c r="AH2158" s="4">
        <v>16.3981138831228</v>
      </c>
      <c r="AI2158" s="4" t="s">
        <v>2924</v>
      </c>
      <c r="AJ2158" s="4" t="s">
        <v>2924</v>
      </c>
    </row>
    <row r="2159" spans="1:36" x14ac:dyDescent="0.3">
      <c r="A2159" s="1" t="s">
        <v>2153</v>
      </c>
      <c r="B2159" s="2">
        <v>109985390</v>
      </c>
      <c r="C2159" s="3" t="s">
        <v>2940</v>
      </c>
      <c r="D2159" s="4">
        <v>660.93657799000005</v>
      </c>
      <c r="E2159" s="3" t="s">
        <v>2920</v>
      </c>
      <c r="F2159" s="3" t="s">
        <v>2921</v>
      </c>
      <c r="G2159" s="3" t="s">
        <v>3109</v>
      </c>
      <c r="H2159" s="3" t="s">
        <v>3109</v>
      </c>
      <c r="I2159" s="3" t="s">
        <v>2942</v>
      </c>
      <c r="J2159" s="5">
        <v>-13.125</v>
      </c>
      <c r="K2159" s="4">
        <v>-14.884596999999999</v>
      </c>
      <c r="L2159" s="4">
        <v>-18.566922000000002</v>
      </c>
      <c r="M2159" s="4">
        <v>-3.729355</v>
      </c>
      <c r="N2159" s="4" t="s">
        <v>2924</v>
      </c>
      <c r="O2159" s="4" t="s">
        <v>2924</v>
      </c>
      <c r="P2159" s="4">
        <v>2.045506</v>
      </c>
      <c r="Q2159" s="4" t="s">
        <v>2924</v>
      </c>
      <c r="R2159" s="4" t="s">
        <v>2934</v>
      </c>
      <c r="S2159" s="3" t="s">
        <v>5894</v>
      </c>
      <c r="T2159" s="4">
        <v>18.07</v>
      </c>
      <c r="U2159" s="4">
        <v>660.93657799000005</v>
      </c>
      <c r="V2159" s="10">
        <v>341.92657700000001</v>
      </c>
      <c r="W2159" s="4">
        <v>0</v>
      </c>
      <c r="X2159" s="4">
        <v>29.74</v>
      </c>
      <c r="Y2159" s="4">
        <v>16.55</v>
      </c>
      <c r="Z2159" s="4" t="s">
        <v>2924</v>
      </c>
      <c r="AA2159" s="10" t="s">
        <v>2924</v>
      </c>
      <c r="AB2159" s="10" t="s">
        <v>2924</v>
      </c>
      <c r="AC2159" s="4" t="s">
        <v>2934</v>
      </c>
      <c r="AD2159" s="4" t="s">
        <v>2934</v>
      </c>
      <c r="AE2159" s="4" t="s">
        <v>2934</v>
      </c>
      <c r="AF2159" s="4" t="s">
        <v>2924</v>
      </c>
      <c r="AG2159" s="4" t="s">
        <v>2924</v>
      </c>
      <c r="AH2159" s="4" t="s">
        <v>2924</v>
      </c>
      <c r="AI2159" s="4">
        <v>2.045506</v>
      </c>
      <c r="AJ2159" s="4">
        <v>2.045506</v>
      </c>
    </row>
    <row r="2160" spans="1:36" x14ac:dyDescent="0.3">
      <c r="A2160" s="1" t="s">
        <v>2154</v>
      </c>
      <c r="B2160" s="2">
        <v>102771</v>
      </c>
      <c r="C2160" s="3" t="s">
        <v>2935</v>
      </c>
      <c r="D2160" s="4">
        <v>31637.151821799998</v>
      </c>
      <c r="E2160" s="3" t="s">
        <v>2930</v>
      </c>
      <c r="F2160" s="3" t="s">
        <v>2953</v>
      </c>
      <c r="G2160" s="3" t="s">
        <v>2954</v>
      </c>
      <c r="H2160" s="3" t="s">
        <v>3244</v>
      </c>
      <c r="I2160" s="3" t="s">
        <v>3155</v>
      </c>
      <c r="J2160" s="4">
        <v>38.796885000000003</v>
      </c>
      <c r="K2160" s="4">
        <v>24.728501000000001</v>
      </c>
      <c r="L2160" s="4">
        <v>-4.39635</v>
      </c>
      <c r="M2160" s="4">
        <v>-3.3896190000000002</v>
      </c>
      <c r="N2160" s="4">
        <v>15.9845360824742</v>
      </c>
      <c r="O2160" s="4">
        <v>16.9214189171283</v>
      </c>
      <c r="P2160" s="4">
        <v>2.7186970000000001</v>
      </c>
      <c r="Q2160" s="4" t="s">
        <v>2934</v>
      </c>
      <c r="R2160" s="4" t="s">
        <v>2934</v>
      </c>
      <c r="S2160" s="3" t="s">
        <v>5895</v>
      </c>
      <c r="T2160" s="4">
        <v>155.05000000000001</v>
      </c>
      <c r="U2160" s="4">
        <v>31637.151821799998</v>
      </c>
      <c r="V2160" s="10" t="s">
        <v>2934</v>
      </c>
      <c r="W2160" s="4">
        <v>1.2899064817800701</v>
      </c>
      <c r="X2160" s="4">
        <v>171.38</v>
      </c>
      <c r="Y2160" s="4">
        <v>104.235</v>
      </c>
      <c r="Z2160" s="4">
        <v>15.984536</v>
      </c>
      <c r="AA2160" s="10">
        <v>14.672386105599999</v>
      </c>
      <c r="AB2160" s="10">
        <v>14.672386105599999</v>
      </c>
      <c r="AC2160" s="4" t="s">
        <v>2934</v>
      </c>
      <c r="AD2160" s="4" t="s">
        <v>2934</v>
      </c>
      <c r="AE2160" s="4" t="s">
        <v>2934</v>
      </c>
      <c r="AF2160" s="4" t="s">
        <v>2934</v>
      </c>
      <c r="AG2160" s="4" t="s">
        <v>2934</v>
      </c>
      <c r="AH2160" s="4" t="s">
        <v>2934</v>
      </c>
      <c r="AI2160" s="4">
        <v>2.7186970000000001</v>
      </c>
      <c r="AJ2160" s="4">
        <v>3.246848</v>
      </c>
    </row>
    <row r="2161" spans="1:36" x14ac:dyDescent="0.3">
      <c r="A2161" s="1" t="s">
        <v>2155</v>
      </c>
      <c r="B2161" s="2">
        <v>4985655</v>
      </c>
      <c r="C2161" s="3" t="s">
        <v>2935</v>
      </c>
      <c r="D2161" s="4">
        <v>492.39130985999998</v>
      </c>
      <c r="E2161" s="3" t="s">
        <v>3031</v>
      </c>
      <c r="F2161" s="3" t="s">
        <v>3031</v>
      </c>
      <c r="G2161" s="3" t="s">
        <v>3032</v>
      </c>
      <c r="H2161" s="3" t="s">
        <v>3068</v>
      </c>
      <c r="I2161" s="3" t="s">
        <v>3034</v>
      </c>
      <c r="J2161" s="4">
        <v>83.990148000000005</v>
      </c>
      <c r="K2161" s="4">
        <v>-7.4349439999999998</v>
      </c>
      <c r="L2161" s="4">
        <v>-15.78354</v>
      </c>
      <c r="M2161" s="4">
        <v>-4.5977009999999998</v>
      </c>
      <c r="N2161" s="4" t="s">
        <v>2924</v>
      </c>
      <c r="O2161" s="4">
        <v>5.4052100000000003</v>
      </c>
      <c r="P2161" s="4">
        <v>0.67182299999999995</v>
      </c>
      <c r="Q2161" s="4">
        <v>5.5179289999999996</v>
      </c>
      <c r="R2161" s="4">
        <v>12.448174</v>
      </c>
      <c r="S2161" s="3" t="s">
        <v>5896</v>
      </c>
      <c r="T2161" s="4">
        <v>7.47</v>
      </c>
      <c r="U2161" s="4">
        <v>492.39130985999998</v>
      </c>
      <c r="V2161" s="10">
        <v>1163.5713089999999</v>
      </c>
      <c r="W2161" s="4">
        <v>0</v>
      </c>
      <c r="X2161" s="5">
        <v>10.28</v>
      </c>
      <c r="Y2161" s="5">
        <v>3.15</v>
      </c>
      <c r="Z2161" s="4" t="s">
        <v>2924</v>
      </c>
      <c r="AA2161" s="10">
        <v>111.99400299849999</v>
      </c>
      <c r="AB2161" s="10" t="s">
        <v>2924</v>
      </c>
      <c r="AC2161" s="4">
        <v>0.71372000000000002</v>
      </c>
      <c r="AD2161" s="4">
        <v>0.69503596075469998</v>
      </c>
      <c r="AE2161" s="4">
        <v>0.71538352843529995</v>
      </c>
      <c r="AF2161" s="4">
        <v>5.5179289999999996</v>
      </c>
      <c r="AG2161" s="4">
        <v>5.3956471551125</v>
      </c>
      <c r="AH2161" s="4">
        <v>5.3620797649769996</v>
      </c>
      <c r="AI2161" s="4">
        <v>0.67182299999999995</v>
      </c>
      <c r="AJ2161" s="4">
        <v>0.68312799999999996</v>
      </c>
    </row>
    <row r="2162" spans="1:36" x14ac:dyDescent="0.3">
      <c r="A2162" s="1" t="s">
        <v>2156</v>
      </c>
      <c r="B2162" s="2">
        <v>4062541</v>
      </c>
      <c r="C2162" s="3" t="s">
        <v>2935</v>
      </c>
      <c r="D2162" s="4">
        <v>3936.5598679599998</v>
      </c>
      <c r="E2162" s="3" t="s">
        <v>2976</v>
      </c>
      <c r="F2162" s="3" t="s">
        <v>2977</v>
      </c>
      <c r="G2162" s="3" t="s">
        <v>3133</v>
      </c>
      <c r="H2162" s="3" t="s">
        <v>3626</v>
      </c>
      <c r="I2162" s="3" t="s">
        <v>2979</v>
      </c>
      <c r="J2162" s="4">
        <v>-19.842233</v>
      </c>
      <c r="K2162" s="4">
        <v>-17.100722000000001</v>
      </c>
      <c r="L2162" s="4">
        <v>-12.371475999999999</v>
      </c>
      <c r="M2162" s="4">
        <v>-8.3593480000000007</v>
      </c>
      <c r="N2162" s="4">
        <v>24.924528301886799</v>
      </c>
      <c r="O2162" s="4">
        <v>26.42</v>
      </c>
      <c r="P2162" s="4">
        <v>2.401818</v>
      </c>
      <c r="Q2162" s="4">
        <v>14.872054</v>
      </c>
      <c r="R2162" s="4">
        <v>43.113256999999997</v>
      </c>
      <c r="S2162" s="3" t="s">
        <v>5897</v>
      </c>
      <c r="T2162" s="4">
        <v>26.42</v>
      </c>
      <c r="U2162" s="4">
        <v>3936.5598679599998</v>
      </c>
      <c r="V2162" s="10">
        <v>5338.412867</v>
      </c>
      <c r="W2162" s="4">
        <v>4.3149129447388299</v>
      </c>
      <c r="X2162" s="4">
        <v>35.29</v>
      </c>
      <c r="Y2162" s="4">
        <v>26.14</v>
      </c>
      <c r="Z2162" s="4">
        <v>26.42</v>
      </c>
      <c r="AA2162" s="10">
        <v>47.161727954299998</v>
      </c>
      <c r="AB2162" s="10">
        <v>68.757319453400001</v>
      </c>
      <c r="AC2162" s="4">
        <v>5.3165779999999998</v>
      </c>
      <c r="AD2162" s="4">
        <v>6.4313059022847003</v>
      </c>
      <c r="AE2162" s="4">
        <v>7.1931723600349997</v>
      </c>
      <c r="AF2162" s="4">
        <v>14.872054</v>
      </c>
      <c r="AG2162" s="4">
        <v>16.4319225801725</v>
      </c>
      <c r="AH2162" s="4">
        <v>19.048913516235601</v>
      </c>
      <c r="AI2162" s="4">
        <v>2.401818</v>
      </c>
      <c r="AJ2162" s="4">
        <v>2.401818</v>
      </c>
    </row>
    <row r="2163" spans="1:36" x14ac:dyDescent="0.3">
      <c r="A2163" s="1" t="s">
        <v>2157</v>
      </c>
      <c r="B2163" s="2">
        <v>4324933</v>
      </c>
      <c r="C2163" s="3" t="s">
        <v>2935</v>
      </c>
      <c r="D2163" s="4">
        <v>16691.392055939999</v>
      </c>
      <c r="E2163" s="3" t="s">
        <v>2936</v>
      </c>
      <c r="F2163" s="3" t="s">
        <v>2966</v>
      </c>
      <c r="G2163" s="3" t="s">
        <v>2967</v>
      </c>
      <c r="H2163" s="3" t="s">
        <v>2999</v>
      </c>
      <c r="I2163" s="3" t="s">
        <v>3000</v>
      </c>
      <c r="J2163" s="4">
        <v>37.198726999999998</v>
      </c>
      <c r="K2163" s="4">
        <v>7.2266320000000004</v>
      </c>
      <c r="L2163" s="4">
        <v>-3.4457010000000001</v>
      </c>
      <c r="M2163" s="4">
        <v>-4.5957629999999998</v>
      </c>
      <c r="N2163" s="4">
        <v>49.163497999999997</v>
      </c>
      <c r="O2163" s="4">
        <v>22.232866999999999</v>
      </c>
      <c r="P2163" s="4">
        <v>3.2041210000000002</v>
      </c>
      <c r="Q2163" s="4">
        <v>14.377546000000001</v>
      </c>
      <c r="R2163" s="4">
        <v>23.161103000000001</v>
      </c>
      <c r="S2163" s="3" t="s">
        <v>5898</v>
      </c>
      <c r="T2163" s="4">
        <v>90.51</v>
      </c>
      <c r="U2163" s="4">
        <v>16691.392055939999</v>
      </c>
      <c r="V2163" s="10">
        <v>20994.092055000001</v>
      </c>
      <c r="W2163" s="4">
        <v>1.2816263396309799</v>
      </c>
      <c r="X2163" s="4">
        <v>99.79</v>
      </c>
      <c r="Y2163" s="4">
        <v>60.84</v>
      </c>
      <c r="Z2163" s="4">
        <v>49.163497999999997</v>
      </c>
      <c r="AA2163" s="10">
        <v>25.775309696699999</v>
      </c>
      <c r="AB2163" s="10">
        <v>27.161094005999999</v>
      </c>
      <c r="AC2163" s="4">
        <v>5.0183080000000002</v>
      </c>
      <c r="AD2163" s="4">
        <v>4.8520487659500997</v>
      </c>
      <c r="AE2163" s="4">
        <v>4.9904764315693004</v>
      </c>
      <c r="AF2163" s="4">
        <v>14.377546000000001</v>
      </c>
      <c r="AG2163" s="4">
        <v>16.3010708197437</v>
      </c>
      <c r="AH2163" s="4">
        <v>16.680715295397199</v>
      </c>
      <c r="AI2163" s="4">
        <v>3.2041210000000002</v>
      </c>
      <c r="AJ2163" s="4" t="s">
        <v>2924</v>
      </c>
    </row>
    <row r="2164" spans="1:36" x14ac:dyDescent="0.3">
      <c r="A2164" s="1" t="s">
        <v>2158</v>
      </c>
      <c r="B2164" s="2">
        <v>4991569</v>
      </c>
      <c r="C2164" s="3" t="s">
        <v>2935</v>
      </c>
      <c r="D2164" s="4">
        <v>9566.9360462000004</v>
      </c>
      <c r="E2164" s="3" t="s">
        <v>2936</v>
      </c>
      <c r="F2164" s="3" t="s">
        <v>2937</v>
      </c>
      <c r="G2164" s="3" t="s">
        <v>3044</v>
      </c>
      <c r="H2164" s="3" t="s">
        <v>3066</v>
      </c>
      <c r="I2164" s="3" t="s">
        <v>3633</v>
      </c>
      <c r="J2164" s="4">
        <v>8.6330430000000007</v>
      </c>
      <c r="K2164" s="4">
        <v>3.6655950000000002</v>
      </c>
      <c r="L2164" s="4">
        <v>-5.6031560000000002</v>
      </c>
      <c r="M2164" s="4">
        <v>-6.5022289999999998</v>
      </c>
      <c r="N2164" s="4">
        <v>44.64723</v>
      </c>
      <c r="O2164" s="4">
        <v>38.141967999999999</v>
      </c>
      <c r="P2164" s="4">
        <v>3.1011609999999998</v>
      </c>
      <c r="Q2164" s="4">
        <v>21.814433000000001</v>
      </c>
      <c r="R2164" s="4">
        <v>38.863591999999997</v>
      </c>
      <c r="S2164" s="3" t="s">
        <v>5899</v>
      </c>
      <c r="T2164" s="4">
        <v>306.27999999999997</v>
      </c>
      <c r="U2164" s="4">
        <v>9566.9360462000004</v>
      </c>
      <c r="V2164" s="10">
        <v>10634.536045999999</v>
      </c>
      <c r="W2164" s="4">
        <v>0</v>
      </c>
      <c r="X2164" s="4">
        <v>346.77499999999998</v>
      </c>
      <c r="Y2164" s="4">
        <v>240.36</v>
      </c>
      <c r="Z2164" s="4">
        <v>44.64723</v>
      </c>
      <c r="AA2164" s="10">
        <v>30.132916186999999</v>
      </c>
      <c r="AB2164" s="10">
        <v>31.482530320399999</v>
      </c>
      <c r="AC2164" s="4">
        <v>6.6808240000000003</v>
      </c>
      <c r="AD2164" s="4">
        <v>6.2667901296843</v>
      </c>
      <c r="AE2164" s="4">
        <v>6.4969775035317996</v>
      </c>
      <c r="AF2164" s="4">
        <v>21.814433000000001</v>
      </c>
      <c r="AG2164" s="4">
        <v>20.6003078190247</v>
      </c>
      <c r="AH2164" s="4">
        <v>20.966492891841799</v>
      </c>
      <c r="AI2164" s="4">
        <v>3.1011609999999998</v>
      </c>
      <c r="AJ2164" s="4" t="s">
        <v>2924</v>
      </c>
    </row>
    <row r="2165" spans="1:36" x14ac:dyDescent="0.3">
      <c r="A2165" s="1" t="s">
        <v>2159</v>
      </c>
      <c r="B2165" s="2">
        <v>4347641</v>
      </c>
      <c r="C2165" s="3" t="s">
        <v>2935</v>
      </c>
      <c r="D2165" s="4">
        <v>1223.53291104</v>
      </c>
      <c r="E2165" s="3" t="s">
        <v>2930</v>
      </c>
      <c r="F2165" s="3" t="s">
        <v>2953</v>
      </c>
      <c r="G2165" s="3" t="s">
        <v>3049</v>
      </c>
      <c r="H2165" s="3" t="s">
        <v>3050</v>
      </c>
      <c r="I2165" s="3" t="s">
        <v>2971</v>
      </c>
      <c r="J2165" s="4">
        <v>-33.577309999999997</v>
      </c>
      <c r="K2165" s="4">
        <v>-8.9084070000000004</v>
      </c>
      <c r="L2165" s="4">
        <v>0.83333299999999999</v>
      </c>
      <c r="M2165" s="4">
        <v>-2.5503360000000002</v>
      </c>
      <c r="N2165" s="4" t="s">
        <v>2924</v>
      </c>
      <c r="O2165" s="4">
        <v>5.6255625598199197</v>
      </c>
      <c r="P2165" s="4">
        <v>0.57660199999999995</v>
      </c>
      <c r="Q2165" s="4" t="s">
        <v>2934</v>
      </c>
      <c r="R2165" s="4" t="s">
        <v>2934</v>
      </c>
      <c r="S2165" s="3" t="s">
        <v>5900</v>
      </c>
      <c r="T2165" s="4">
        <v>7.26</v>
      </c>
      <c r="U2165" s="4">
        <v>1223.53291104</v>
      </c>
      <c r="V2165" s="10" t="s">
        <v>2934</v>
      </c>
      <c r="W2165" s="4">
        <v>13.774104683195601</v>
      </c>
      <c r="X2165" s="4">
        <v>11.11</v>
      </c>
      <c r="Y2165" s="4">
        <v>6.65</v>
      </c>
      <c r="Z2165" s="4" t="s">
        <v>2924</v>
      </c>
      <c r="AA2165" s="10">
        <v>8.1289889150000008</v>
      </c>
      <c r="AB2165" s="10">
        <v>12.828215005100001</v>
      </c>
      <c r="AC2165" s="4" t="s">
        <v>2934</v>
      </c>
      <c r="AD2165" s="4" t="s">
        <v>2934</v>
      </c>
      <c r="AE2165" s="4" t="s">
        <v>2934</v>
      </c>
      <c r="AF2165" s="4" t="s">
        <v>2934</v>
      </c>
      <c r="AG2165" s="4" t="s">
        <v>2934</v>
      </c>
      <c r="AH2165" s="4" t="s">
        <v>2934</v>
      </c>
      <c r="AI2165" s="4">
        <v>0.57660199999999995</v>
      </c>
      <c r="AJ2165" s="4">
        <v>0.60084400000000004</v>
      </c>
    </row>
    <row r="2166" spans="1:36" x14ac:dyDescent="0.3">
      <c r="A2166" s="1" t="s">
        <v>2160</v>
      </c>
      <c r="B2166" s="2">
        <v>103118</v>
      </c>
      <c r="C2166" s="3" t="s">
        <v>2935</v>
      </c>
      <c r="D2166" s="4">
        <v>46202.391329500002</v>
      </c>
      <c r="E2166" s="3" t="s">
        <v>2976</v>
      </c>
      <c r="F2166" s="3" t="s">
        <v>2977</v>
      </c>
      <c r="G2166" s="3" t="s">
        <v>2978</v>
      </c>
      <c r="H2166" s="3" t="s">
        <v>2978</v>
      </c>
      <c r="I2166" s="3" t="s">
        <v>3077</v>
      </c>
      <c r="J2166" s="5">
        <v>-7.2068909999999997</v>
      </c>
      <c r="K2166" s="4">
        <v>-14.343664</v>
      </c>
      <c r="L2166" s="4">
        <v>-7.1905770000000002</v>
      </c>
      <c r="M2166" s="4">
        <v>-4.6078789999999996</v>
      </c>
      <c r="N2166" s="4">
        <v>50.2761904761905</v>
      </c>
      <c r="O2166" s="4">
        <v>12.986470000000001</v>
      </c>
      <c r="P2166" s="4">
        <v>1.2013560000000001</v>
      </c>
      <c r="Q2166" s="4">
        <v>16.280584999999999</v>
      </c>
      <c r="R2166" s="4">
        <v>22.456517000000002</v>
      </c>
      <c r="S2166" s="3" t="s">
        <v>5901</v>
      </c>
      <c r="T2166" s="4">
        <v>52.79</v>
      </c>
      <c r="U2166" s="4">
        <v>46202.391329500002</v>
      </c>
      <c r="V2166" s="10">
        <v>72662.823329000006</v>
      </c>
      <c r="W2166" s="4">
        <v>6.0011365788975199</v>
      </c>
      <c r="X2166" s="4">
        <v>64.88</v>
      </c>
      <c r="Y2166" s="4">
        <v>50.65</v>
      </c>
      <c r="Z2166" s="4">
        <v>52.79</v>
      </c>
      <c r="AA2166" s="10">
        <v>33.090954679299998</v>
      </c>
      <c r="AB2166" s="10">
        <v>45.009634568400003</v>
      </c>
      <c r="AC2166" s="4">
        <v>14.489955999999999</v>
      </c>
      <c r="AD2166" s="4">
        <v>13.8399087860502</v>
      </c>
      <c r="AE2166" s="4">
        <v>14.579215443485101</v>
      </c>
      <c r="AF2166" s="4">
        <v>16.280584999999999</v>
      </c>
      <c r="AG2166" s="4">
        <v>14.388952274277999</v>
      </c>
      <c r="AH2166" s="4">
        <v>15.2689979976179</v>
      </c>
      <c r="AI2166" s="4">
        <v>1.2013560000000001</v>
      </c>
      <c r="AJ2166" s="4">
        <v>1.715911</v>
      </c>
    </row>
    <row r="2167" spans="1:36" x14ac:dyDescent="0.3">
      <c r="A2167" s="1" t="s">
        <v>2161</v>
      </c>
      <c r="B2167" s="2">
        <v>5721904</v>
      </c>
      <c r="C2167" s="3" t="s">
        <v>2970</v>
      </c>
      <c r="D2167" s="4">
        <v>2469.9211875000001</v>
      </c>
      <c r="E2167" s="3" t="s">
        <v>2930</v>
      </c>
      <c r="F2167" s="3" t="s">
        <v>2953</v>
      </c>
      <c r="G2167" s="3" t="s">
        <v>2954</v>
      </c>
      <c r="H2167" s="3" t="s">
        <v>2955</v>
      </c>
      <c r="I2167" s="3"/>
      <c r="J2167" s="4">
        <v>18.731003000000001</v>
      </c>
      <c r="K2167" s="4">
        <v>-0.88804300000000003</v>
      </c>
      <c r="L2167" s="4">
        <v>-7.7899089999999998</v>
      </c>
      <c r="M2167" s="4">
        <v>-5.3890399999999996</v>
      </c>
      <c r="N2167" s="4" t="s">
        <v>2924</v>
      </c>
      <c r="O2167" s="4" t="s">
        <v>2924</v>
      </c>
      <c r="P2167" s="4">
        <v>1.1977310000000001</v>
      </c>
      <c r="Q2167" s="4" t="s">
        <v>2934</v>
      </c>
      <c r="R2167" s="4">
        <v>58.982314000000002</v>
      </c>
      <c r="S2167" s="3" t="s">
        <v>5902</v>
      </c>
      <c r="T2167" s="4">
        <v>31.25</v>
      </c>
      <c r="U2167" s="4">
        <v>2469.9211875000001</v>
      </c>
      <c r="V2167" s="10">
        <v>3014.2213769999998</v>
      </c>
      <c r="W2167" s="4">
        <v>7.2960000000000003</v>
      </c>
      <c r="X2167" s="4">
        <v>35.289900000000003</v>
      </c>
      <c r="Y2167" s="4">
        <v>25.26</v>
      </c>
      <c r="Z2167" s="4" t="s">
        <v>2924</v>
      </c>
      <c r="AA2167" s="10" t="s">
        <v>2934</v>
      </c>
      <c r="AB2167" s="10" t="s">
        <v>2934</v>
      </c>
      <c r="AC2167" s="4">
        <v>32.988536000000003</v>
      </c>
      <c r="AD2167" s="4" t="s">
        <v>2934</v>
      </c>
      <c r="AE2167" s="4" t="s">
        <v>2934</v>
      </c>
      <c r="AF2167" s="4" t="s">
        <v>2934</v>
      </c>
      <c r="AG2167" s="4" t="s">
        <v>2934</v>
      </c>
      <c r="AH2167" s="4" t="s">
        <v>2934</v>
      </c>
      <c r="AI2167" s="4">
        <v>1.1977310000000001</v>
      </c>
      <c r="AJ2167" s="4">
        <v>1.1977310000000001</v>
      </c>
    </row>
    <row r="2168" spans="1:36" x14ac:dyDescent="0.3">
      <c r="A2168" s="1" t="s">
        <v>2162</v>
      </c>
      <c r="B2168" s="2">
        <v>5276065</v>
      </c>
      <c r="C2168" s="3" t="s">
        <v>2919</v>
      </c>
      <c r="D2168" s="4">
        <v>1729.6345630799999</v>
      </c>
      <c r="E2168" s="3" t="s">
        <v>2920</v>
      </c>
      <c r="F2168" s="3" t="s">
        <v>2921</v>
      </c>
      <c r="G2168" s="3" t="s">
        <v>2941</v>
      </c>
      <c r="H2168" s="3" t="s">
        <v>2941</v>
      </c>
      <c r="I2168" s="3" t="s">
        <v>2942</v>
      </c>
      <c r="J2168" s="4">
        <v>-41.569766999999999</v>
      </c>
      <c r="K2168" s="4">
        <v>-11.323529000000001</v>
      </c>
      <c r="L2168" s="4">
        <v>-0.16556299999999999</v>
      </c>
      <c r="M2168" s="4">
        <v>-13.237410000000001</v>
      </c>
      <c r="N2168" s="4" t="s">
        <v>2924</v>
      </c>
      <c r="O2168" s="4" t="s">
        <v>2924</v>
      </c>
      <c r="P2168" s="4">
        <v>3.2896890000000001</v>
      </c>
      <c r="Q2168" s="4" t="s">
        <v>2924</v>
      </c>
      <c r="R2168" s="4" t="s">
        <v>2924</v>
      </c>
      <c r="S2168" s="3" t="s">
        <v>5903</v>
      </c>
      <c r="T2168" s="5">
        <v>6.03</v>
      </c>
      <c r="U2168" s="4">
        <v>1729.6345630799999</v>
      </c>
      <c r="V2168" s="10">
        <v>1392.6125629999999</v>
      </c>
      <c r="W2168" s="4">
        <v>0</v>
      </c>
      <c r="X2168" s="4">
        <v>15.74</v>
      </c>
      <c r="Y2168" s="5">
        <v>5.6</v>
      </c>
      <c r="Z2168" s="4" t="s">
        <v>2924</v>
      </c>
      <c r="AA2168" s="10" t="s">
        <v>2924</v>
      </c>
      <c r="AB2168" s="10" t="s">
        <v>2924</v>
      </c>
      <c r="AC2168" s="4">
        <v>21.364331</v>
      </c>
      <c r="AD2168" s="4">
        <v>23.991368336365401</v>
      </c>
      <c r="AE2168" s="4">
        <v>19.8947152907065</v>
      </c>
      <c r="AF2168" s="4" t="s">
        <v>2924</v>
      </c>
      <c r="AG2168" s="4" t="s">
        <v>2924</v>
      </c>
      <c r="AH2168" s="4" t="s">
        <v>2924</v>
      </c>
      <c r="AI2168" s="4">
        <v>3.2896890000000001</v>
      </c>
      <c r="AJ2168" s="4">
        <v>3.9360309999999998</v>
      </c>
    </row>
    <row r="2169" spans="1:36" x14ac:dyDescent="0.3">
      <c r="A2169" s="1" t="s">
        <v>2163</v>
      </c>
      <c r="B2169" s="2">
        <v>10449086</v>
      </c>
      <c r="C2169" s="3" t="s">
        <v>2956</v>
      </c>
      <c r="D2169" s="4">
        <v>861.72840650000001</v>
      </c>
      <c r="E2169" s="3" t="s">
        <v>2945</v>
      </c>
      <c r="F2169" s="3" t="s">
        <v>3021</v>
      </c>
      <c r="G2169" s="3" t="s">
        <v>3027</v>
      </c>
      <c r="H2169" s="3" t="s">
        <v>3028</v>
      </c>
      <c r="I2169" s="3" t="s">
        <v>3634</v>
      </c>
      <c r="J2169" s="4">
        <v>1278.2051280000001</v>
      </c>
      <c r="K2169" s="4">
        <v>243.450479</v>
      </c>
      <c r="L2169" s="4">
        <v>68.759811999999997</v>
      </c>
      <c r="M2169" s="4">
        <v>30.619683999999999</v>
      </c>
      <c r="N2169" s="4" t="s">
        <v>2924</v>
      </c>
      <c r="O2169" s="4" t="s">
        <v>2924</v>
      </c>
      <c r="P2169" s="4">
        <v>31.069364</v>
      </c>
      <c r="Q2169" s="4" t="s">
        <v>2924</v>
      </c>
      <c r="R2169" s="4" t="s">
        <v>2924</v>
      </c>
      <c r="S2169" s="3" t="s">
        <v>5904</v>
      </c>
      <c r="T2169" s="4">
        <v>10.75</v>
      </c>
      <c r="U2169" s="4">
        <v>861.72840650000001</v>
      </c>
      <c r="V2169" s="10">
        <v>870.93694600000003</v>
      </c>
      <c r="W2169" s="4">
        <v>0</v>
      </c>
      <c r="X2169" s="5">
        <v>12.57</v>
      </c>
      <c r="Y2169" s="4">
        <v>0.5625</v>
      </c>
      <c r="Z2169" s="4" t="s">
        <v>2924</v>
      </c>
      <c r="AA2169" s="10" t="s">
        <v>2924</v>
      </c>
      <c r="AB2169" s="10" t="s">
        <v>2924</v>
      </c>
      <c r="AC2169" s="4">
        <v>52.884548000000002</v>
      </c>
      <c r="AD2169" s="4">
        <v>13.653403345404399</v>
      </c>
      <c r="AE2169" s="4">
        <v>35.216406372568798</v>
      </c>
      <c r="AF2169" s="4" t="s">
        <v>2924</v>
      </c>
      <c r="AG2169" s="4" t="s">
        <v>2924</v>
      </c>
      <c r="AH2169" s="4" t="s">
        <v>2924</v>
      </c>
      <c r="AI2169" s="4">
        <v>31.069364</v>
      </c>
      <c r="AJ2169" s="4" t="s">
        <v>2924</v>
      </c>
    </row>
    <row r="2170" spans="1:36" x14ac:dyDescent="0.3">
      <c r="A2170" s="1" t="s">
        <v>2164</v>
      </c>
      <c r="B2170" s="2">
        <v>4001948</v>
      </c>
      <c r="C2170" s="3" t="s">
        <v>2919</v>
      </c>
      <c r="D2170" s="4">
        <v>2705.34566064</v>
      </c>
      <c r="E2170" s="3" t="s">
        <v>2925</v>
      </c>
      <c r="F2170" s="3" t="s">
        <v>2980</v>
      </c>
      <c r="G2170" s="3" t="s">
        <v>2981</v>
      </c>
      <c r="H2170" s="3" t="s">
        <v>2982</v>
      </c>
      <c r="I2170" s="3" t="s">
        <v>3295</v>
      </c>
      <c r="J2170" s="4">
        <v>-13.377483</v>
      </c>
      <c r="K2170" s="4">
        <v>-14.285714</v>
      </c>
      <c r="L2170" s="4">
        <v>-7.8687870000000002</v>
      </c>
      <c r="M2170" s="4">
        <v>-7.4964639999999996</v>
      </c>
      <c r="N2170" s="4">
        <v>16.85567</v>
      </c>
      <c r="O2170" s="4">
        <v>26.631762999999999</v>
      </c>
      <c r="P2170" s="4">
        <v>15.414141000000001</v>
      </c>
      <c r="Q2170" s="5">
        <v>7.6707340000000004</v>
      </c>
      <c r="R2170" s="4">
        <v>156.951899</v>
      </c>
      <c r="S2170" s="3" t="s">
        <v>5905</v>
      </c>
      <c r="T2170" s="4">
        <v>45.78</v>
      </c>
      <c r="U2170" s="4">
        <v>2705.34566064</v>
      </c>
      <c r="V2170" s="10">
        <v>6109.7646599999998</v>
      </c>
      <c r="W2170" s="4">
        <v>2.1843599825251201</v>
      </c>
      <c r="X2170" s="4">
        <v>63.284999999999997</v>
      </c>
      <c r="Y2170" s="4">
        <v>44.935000000000002</v>
      </c>
      <c r="Z2170" s="4">
        <v>16.85567</v>
      </c>
      <c r="AA2170" s="10">
        <v>23.778112501900001</v>
      </c>
      <c r="AB2170" s="10">
        <v>27.0110805612</v>
      </c>
      <c r="AC2170" s="4">
        <v>3.205492</v>
      </c>
      <c r="AD2170" s="4">
        <v>3.1337154869620001</v>
      </c>
      <c r="AE2170" s="4">
        <v>3.1577780215889999</v>
      </c>
      <c r="AF2170" s="5">
        <v>7.6707340000000004</v>
      </c>
      <c r="AG2170" s="4">
        <v>7.6948101355257998</v>
      </c>
      <c r="AH2170" s="4">
        <v>7.7097055833945998</v>
      </c>
      <c r="AI2170" s="4">
        <v>15.414141000000001</v>
      </c>
      <c r="AJ2170" s="4" t="s">
        <v>2924</v>
      </c>
    </row>
    <row r="2171" spans="1:36" x14ac:dyDescent="0.3">
      <c r="A2171" s="1" t="s">
        <v>2165</v>
      </c>
      <c r="B2171" s="2">
        <v>10354368</v>
      </c>
      <c r="C2171" s="3" t="s">
        <v>2956</v>
      </c>
      <c r="D2171" s="4">
        <v>521.46236211999997</v>
      </c>
      <c r="E2171" s="3" t="s">
        <v>2945</v>
      </c>
      <c r="F2171" s="3" t="s">
        <v>2946</v>
      </c>
      <c r="G2171" s="3" t="s">
        <v>2947</v>
      </c>
      <c r="H2171" s="3" t="s">
        <v>2989</v>
      </c>
      <c r="I2171" s="3" t="s">
        <v>2949</v>
      </c>
      <c r="J2171" s="4">
        <v>85.252326999999994</v>
      </c>
      <c r="K2171" s="4">
        <v>29.309166000000001</v>
      </c>
      <c r="L2171" s="4">
        <v>7.9977150000000004</v>
      </c>
      <c r="M2171" s="4">
        <v>0.42496699999999998</v>
      </c>
      <c r="N2171" s="4">
        <v>105.910364</v>
      </c>
      <c r="O2171" s="4">
        <v>43.459769999999999</v>
      </c>
      <c r="P2171" s="4">
        <v>5.6652680000000002</v>
      </c>
      <c r="Q2171" s="4">
        <v>63.756450999999998</v>
      </c>
      <c r="R2171" s="4">
        <v>54.897950999999999</v>
      </c>
      <c r="S2171" s="3" t="s">
        <v>5906</v>
      </c>
      <c r="T2171" s="4">
        <v>37.81</v>
      </c>
      <c r="U2171" s="4">
        <v>521.46236211999997</v>
      </c>
      <c r="V2171" s="10">
        <v>487.86436200000003</v>
      </c>
      <c r="W2171" s="4">
        <v>0</v>
      </c>
      <c r="X2171" s="4">
        <v>39.880000000000003</v>
      </c>
      <c r="Y2171" s="4">
        <v>16.559999999999999</v>
      </c>
      <c r="Z2171" s="4">
        <v>105.910364</v>
      </c>
      <c r="AA2171" s="10">
        <v>43.088319088299997</v>
      </c>
      <c r="AB2171" s="10">
        <v>46.6790123456</v>
      </c>
      <c r="AC2171" s="4">
        <v>6.9019500000000003</v>
      </c>
      <c r="AD2171" s="4">
        <v>5.9691471045258</v>
      </c>
      <c r="AE2171" s="4">
        <v>6.6190589911269004</v>
      </c>
      <c r="AF2171" s="4">
        <v>63.756450999999998</v>
      </c>
      <c r="AG2171" s="4">
        <v>19.211418299238002</v>
      </c>
      <c r="AH2171" s="4">
        <v>21.647262812264302</v>
      </c>
      <c r="AI2171" s="4">
        <v>5.6652680000000002</v>
      </c>
      <c r="AJ2171" s="4">
        <v>10.241061999999999</v>
      </c>
    </row>
    <row r="2172" spans="1:36" x14ac:dyDescent="0.3">
      <c r="A2172" s="1" t="s">
        <v>2166</v>
      </c>
      <c r="B2172" s="2">
        <v>5113207</v>
      </c>
      <c r="C2172" s="3" t="s">
        <v>2935</v>
      </c>
      <c r="D2172" s="4">
        <v>29972.96561815</v>
      </c>
      <c r="E2172" s="3" t="s">
        <v>3102</v>
      </c>
      <c r="F2172" s="3" t="s">
        <v>3103</v>
      </c>
      <c r="G2172" s="3" t="s">
        <v>3104</v>
      </c>
      <c r="H2172" s="3" t="s">
        <v>3104</v>
      </c>
      <c r="I2172" s="3" t="s">
        <v>3515</v>
      </c>
      <c r="J2172" s="4">
        <v>238.44171299999999</v>
      </c>
      <c r="K2172" s="4">
        <v>157.98700299999999</v>
      </c>
      <c r="L2172" s="4">
        <v>25.273354000000001</v>
      </c>
      <c r="M2172" s="4">
        <v>-1.123661</v>
      </c>
      <c r="N2172" s="4" t="s">
        <v>2924</v>
      </c>
      <c r="O2172" s="4">
        <v>189.67777799999999</v>
      </c>
      <c r="P2172" s="4">
        <v>15.033906</v>
      </c>
      <c r="Q2172" s="4" t="s">
        <v>2924</v>
      </c>
      <c r="R2172" s="4">
        <v>96.822140000000005</v>
      </c>
      <c r="S2172" s="3" t="s">
        <v>5907</v>
      </c>
      <c r="T2172" s="4">
        <v>170.71</v>
      </c>
      <c r="U2172" s="4">
        <v>29972.96561815</v>
      </c>
      <c r="V2172" s="10">
        <v>28254.963618000002</v>
      </c>
      <c r="W2172" s="4">
        <v>0</v>
      </c>
      <c r="X2172" s="4">
        <v>180.74</v>
      </c>
      <c r="Y2172" s="4">
        <v>37.35</v>
      </c>
      <c r="Z2172" s="4" t="s">
        <v>2924</v>
      </c>
      <c r="AA2172" s="10" t="s">
        <v>2924</v>
      </c>
      <c r="AB2172" s="10" t="s">
        <v>2924</v>
      </c>
      <c r="AC2172" s="4">
        <v>25.177112000000001</v>
      </c>
      <c r="AD2172" s="4">
        <v>17.928881620877</v>
      </c>
      <c r="AE2172" s="4">
        <v>22.133251351549902</v>
      </c>
      <c r="AF2172" s="4" t="s">
        <v>2924</v>
      </c>
      <c r="AG2172" s="4">
        <v>66.6912541890092</v>
      </c>
      <c r="AH2172" s="4">
        <v>103.8241686219846</v>
      </c>
      <c r="AI2172" s="4">
        <v>15.033906</v>
      </c>
      <c r="AJ2172" s="4">
        <v>15.585684000000001</v>
      </c>
    </row>
    <row r="2173" spans="1:36" x14ac:dyDescent="0.3">
      <c r="A2173" s="1" t="s">
        <v>2167</v>
      </c>
      <c r="B2173" s="2">
        <v>6371822</v>
      </c>
      <c r="C2173" s="3" t="s">
        <v>2919</v>
      </c>
      <c r="D2173" s="4">
        <v>1056.31363848</v>
      </c>
      <c r="E2173" s="3" t="s">
        <v>2976</v>
      </c>
      <c r="F2173" s="3" t="s">
        <v>3316</v>
      </c>
      <c r="G2173" s="3" t="s">
        <v>3316</v>
      </c>
      <c r="H2173" s="3" t="s">
        <v>3317</v>
      </c>
      <c r="I2173" s="3" t="s">
        <v>3276</v>
      </c>
      <c r="J2173" s="4">
        <v>-11.434511000000001</v>
      </c>
      <c r="K2173" s="4">
        <v>-36.322870000000002</v>
      </c>
      <c r="L2173" s="4">
        <v>6.9008779999999996</v>
      </c>
      <c r="M2173" s="4">
        <v>-5.5432370000000004</v>
      </c>
      <c r="N2173" s="4" t="s">
        <v>2924</v>
      </c>
      <c r="O2173" s="4" t="s">
        <v>2924</v>
      </c>
      <c r="P2173" s="4" t="s">
        <v>2924</v>
      </c>
      <c r="Q2173" s="4" t="s">
        <v>2924</v>
      </c>
      <c r="R2173" s="4" t="s">
        <v>2924</v>
      </c>
      <c r="S2173" s="3" t="s">
        <v>5908</v>
      </c>
      <c r="T2173" s="5">
        <v>8.52</v>
      </c>
      <c r="U2173" s="4">
        <v>1056.31363848</v>
      </c>
      <c r="V2173" s="10">
        <v>1986.2616379999999</v>
      </c>
      <c r="W2173" s="4">
        <v>0</v>
      </c>
      <c r="X2173" s="4">
        <v>15.29</v>
      </c>
      <c r="Y2173" s="5">
        <v>5.0999999999999996</v>
      </c>
      <c r="Z2173" s="4" t="s">
        <v>2924</v>
      </c>
      <c r="AA2173" s="10" t="s">
        <v>2924</v>
      </c>
      <c r="AB2173" s="10" t="s">
        <v>2924</v>
      </c>
      <c r="AC2173" s="4">
        <v>1.9534940000000001</v>
      </c>
      <c r="AD2173" s="4">
        <v>1.7930674105441999</v>
      </c>
      <c r="AE2173" s="4">
        <v>1.9087725722025</v>
      </c>
      <c r="AF2173" s="4" t="s">
        <v>2924</v>
      </c>
      <c r="AG2173" s="4">
        <v>134.90509243788799</v>
      </c>
      <c r="AH2173" s="4" t="s">
        <v>2924</v>
      </c>
      <c r="AI2173" s="4" t="s">
        <v>2924</v>
      </c>
      <c r="AJ2173" s="4" t="s">
        <v>2924</v>
      </c>
    </row>
    <row r="2174" spans="1:36" x14ac:dyDescent="0.3">
      <c r="A2174" s="1" t="s">
        <v>2168</v>
      </c>
      <c r="B2174" s="2">
        <v>6592824</v>
      </c>
      <c r="C2174" s="3" t="s">
        <v>2935</v>
      </c>
      <c r="D2174" s="4">
        <v>924.25269819000005</v>
      </c>
      <c r="E2174" s="3" t="s">
        <v>2936</v>
      </c>
      <c r="F2174" s="3" t="s">
        <v>2937</v>
      </c>
      <c r="G2174" s="3" t="s">
        <v>2951</v>
      </c>
      <c r="H2174" s="3" t="s">
        <v>2951</v>
      </c>
      <c r="I2174" s="3" t="s">
        <v>3191</v>
      </c>
      <c r="J2174" s="4">
        <v>372.44898000000001</v>
      </c>
      <c r="K2174" s="4">
        <v>109.502262</v>
      </c>
      <c r="L2174" s="4">
        <v>26.043557</v>
      </c>
      <c r="M2174" s="4">
        <v>15.461347</v>
      </c>
      <c r="N2174" s="4" t="s">
        <v>2924</v>
      </c>
      <c r="O2174" s="4" t="s">
        <v>2924</v>
      </c>
      <c r="P2174" s="4" t="s">
        <v>2924</v>
      </c>
      <c r="Q2174" s="4" t="s">
        <v>2924</v>
      </c>
      <c r="R2174" s="4">
        <v>37.008426</v>
      </c>
      <c r="S2174" s="3" t="s">
        <v>5909</v>
      </c>
      <c r="T2174" s="4">
        <v>13.89</v>
      </c>
      <c r="U2174" s="4">
        <v>924.25269819000005</v>
      </c>
      <c r="V2174" s="10">
        <v>1128.0676980000001</v>
      </c>
      <c r="W2174" s="4">
        <v>0</v>
      </c>
      <c r="X2174" s="4">
        <v>15.25</v>
      </c>
      <c r="Y2174" s="4">
        <v>2.68</v>
      </c>
      <c r="Z2174" s="4" t="s">
        <v>2924</v>
      </c>
      <c r="AA2174" s="10" t="s">
        <v>2924</v>
      </c>
      <c r="AB2174" s="10" t="s">
        <v>2924</v>
      </c>
      <c r="AC2174" s="4">
        <v>3.7851319999999999</v>
      </c>
      <c r="AD2174" s="4">
        <v>3.3870292311905001</v>
      </c>
      <c r="AE2174" s="4">
        <v>3.6374574692108999</v>
      </c>
      <c r="AF2174" s="4" t="s">
        <v>2924</v>
      </c>
      <c r="AG2174" s="4">
        <v>52.800292911705199</v>
      </c>
      <c r="AH2174" s="4">
        <v>102.7852116628702</v>
      </c>
      <c r="AI2174" s="4" t="s">
        <v>2924</v>
      </c>
      <c r="AJ2174" s="4" t="s">
        <v>2924</v>
      </c>
    </row>
    <row r="2175" spans="1:36" x14ac:dyDescent="0.3">
      <c r="A2175" s="1" t="s">
        <v>2169</v>
      </c>
      <c r="B2175" s="2">
        <v>103579</v>
      </c>
      <c r="C2175" s="3" t="s">
        <v>2935</v>
      </c>
      <c r="D2175" s="4">
        <v>895.44543713999997</v>
      </c>
      <c r="E2175" s="3" t="s">
        <v>2930</v>
      </c>
      <c r="F2175" s="3" t="s">
        <v>2953</v>
      </c>
      <c r="G2175" s="3" t="s">
        <v>3049</v>
      </c>
      <c r="H2175" s="3" t="s">
        <v>3050</v>
      </c>
      <c r="I2175" s="3" t="s">
        <v>2971</v>
      </c>
      <c r="J2175" s="4">
        <v>-9.005376</v>
      </c>
      <c r="K2175" s="4">
        <v>-14.627995</v>
      </c>
      <c r="L2175" s="4">
        <v>-3.5612539999999999</v>
      </c>
      <c r="M2175" s="4">
        <v>-5.0490880000000002</v>
      </c>
      <c r="N2175" s="4">
        <v>12.3090909090909</v>
      </c>
      <c r="O2175" s="4" t="s">
        <v>2924</v>
      </c>
      <c r="P2175" s="4">
        <v>0.77442200000000005</v>
      </c>
      <c r="Q2175" s="4" t="s">
        <v>2934</v>
      </c>
      <c r="R2175" s="4" t="s">
        <v>2934</v>
      </c>
      <c r="S2175" s="3" t="s">
        <v>5910</v>
      </c>
      <c r="T2175" s="5">
        <v>6.77</v>
      </c>
      <c r="U2175" s="4">
        <v>895.44543713999997</v>
      </c>
      <c r="V2175" s="10" t="s">
        <v>2934</v>
      </c>
      <c r="W2175" s="4">
        <v>10.6351550960118</v>
      </c>
      <c r="X2175" s="5">
        <v>8.15</v>
      </c>
      <c r="Y2175" s="5">
        <v>5.4550000000000001</v>
      </c>
      <c r="Z2175" s="4">
        <v>12.422018</v>
      </c>
      <c r="AA2175" s="10">
        <v>8.5815692735999995</v>
      </c>
      <c r="AB2175" s="10">
        <v>11.645108022500001</v>
      </c>
      <c r="AC2175" s="4" t="s">
        <v>2934</v>
      </c>
      <c r="AD2175" s="4" t="s">
        <v>2934</v>
      </c>
      <c r="AE2175" s="4" t="s">
        <v>2934</v>
      </c>
      <c r="AF2175" s="4" t="s">
        <v>2934</v>
      </c>
      <c r="AG2175" s="4" t="s">
        <v>2934</v>
      </c>
      <c r="AH2175" s="4" t="s">
        <v>2934</v>
      </c>
      <c r="AI2175" s="4">
        <v>0.77442200000000005</v>
      </c>
      <c r="AJ2175" s="4">
        <v>0.80547299999999999</v>
      </c>
    </row>
    <row r="2176" spans="1:36" x14ac:dyDescent="0.3">
      <c r="A2176" s="1" t="s">
        <v>2170</v>
      </c>
      <c r="B2176" s="2">
        <v>4433874</v>
      </c>
      <c r="C2176" s="3" t="s">
        <v>2935</v>
      </c>
      <c r="D2176" s="4">
        <v>10328.931668720001</v>
      </c>
      <c r="E2176" s="3" t="s">
        <v>2936</v>
      </c>
      <c r="F2176" s="3" t="s">
        <v>2937</v>
      </c>
      <c r="G2176" s="3" t="s">
        <v>2993</v>
      </c>
      <c r="H2176" s="3" t="s">
        <v>2994</v>
      </c>
      <c r="I2176" s="3" t="s">
        <v>3256</v>
      </c>
      <c r="J2176" s="4">
        <v>4.8400109999999996</v>
      </c>
      <c r="K2176" s="4">
        <v>-8.0803910000000005</v>
      </c>
      <c r="L2176" s="4">
        <v>-8.9018689999999996</v>
      </c>
      <c r="M2176" s="4">
        <v>-7.6504029999999998</v>
      </c>
      <c r="N2176" s="4">
        <v>49.354430000000001</v>
      </c>
      <c r="O2176" s="4">
        <v>21.259542</v>
      </c>
      <c r="P2176" s="4">
        <v>1.5949930000000001</v>
      </c>
      <c r="Q2176" s="4">
        <v>11.95571</v>
      </c>
      <c r="R2176" s="4">
        <v>13.927649000000001</v>
      </c>
      <c r="S2176" s="3" t="s">
        <v>5911</v>
      </c>
      <c r="T2176" s="4">
        <v>155.96</v>
      </c>
      <c r="U2176" s="4">
        <v>10328.931668720001</v>
      </c>
      <c r="V2176" s="10">
        <v>15702.031668</v>
      </c>
      <c r="W2176" s="4">
        <v>0.89766606822262096</v>
      </c>
      <c r="X2176" s="4">
        <v>185.28</v>
      </c>
      <c r="Y2176" s="4">
        <v>130.94</v>
      </c>
      <c r="Z2176" s="4">
        <v>49.354430000000001</v>
      </c>
      <c r="AA2176" s="10">
        <v>15.324149586300001</v>
      </c>
      <c r="AB2176" s="10">
        <v>16.8680354189</v>
      </c>
      <c r="AC2176" s="4">
        <v>2.5404119999999999</v>
      </c>
      <c r="AD2176" s="4">
        <v>2.6233339399635001</v>
      </c>
      <c r="AE2176" s="4">
        <v>2.5898670752827</v>
      </c>
      <c r="AF2176" s="4">
        <v>11.95571</v>
      </c>
      <c r="AG2176" s="4">
        <v>11.270307735770899</v>
      </c>
      <c r="AH2176" s="4">
        <v>11.790366702641901</v>
      </c>
      <c r="AI2176" s="4">
        <v>1.5949930000000001</v>
      </c>
      <c r="AJ2176" s="4" t="s">
        <v>2924</v>
      </c>
    </row>
    <row r="2177" spans="1:36" x14ac:dyDescent="0.3">
      <c r="A2177" s="1" t="s">
        <v>2171</v>
      </c>
      <c r="B2177" s="2">
        <v>103091</v>
      </c>
      <c r="C2177" s="3" t="s">
        <v>2919</v>
      </c>
      <c r="D2177" s="4">
        <v>13360.156064999999</v>
      </c>
      <c r="E2177" s="3" t="s">
        <v>2976</v>
      </c>
      <c r="F2177" s="3" t="s">
        <v>2977</v>
      </c>
      <c r="G2177" s="3" t="s">
        <v>2978</v>
      </c>
      <c r="H2177" s="3" t="s">
        <v>2978</v>
      </c>
      <c r="I2177" s="3" t="s">
        <v>2979</v>
      </c>
      <c r="J2177" s="4">
        <v>10.794174999999999</v>
      </c>
      <c r="K2177" s="4">
        <v>3.0870229999999999</v>
      </c>
      <c r="L2177" s="4">
        <v>-0.97947099999999998</v>
      </c>
      <c r="M2177" s="4">
        <v>-2.0830570000000002</v>
      </c>
      <c r="N2177" s="4">
        <v>34.647887323943699</v>
      </c>
      <c r="O2177" s="4">
        <v>17.899588000000001</v>
      </c>
      <c r="P2177" s="4">
        <v>2.0420590000000001</v>
      </c>
      <c r="Q2177" s="4">
        <v>19.457540999999999</v>
      </c>
      <c r="R2177" s="4">
        <v>25.233778000000001</v>
      </c>
      <c r="S2177" s="3" t="s">
        <v>5912</v>
      </c>
      <c r="T2177" s="4">
        <v>73.8</v>
      </c>
      <c r="U2177" s="4">
        <v>13360.156064999999</v>
      </c>
      <c r="V2177" s="10">
        <v>18282.481065</v>
      </c>
      <c r="W2177" s="4">
        <v>3.82113821138211</v>
      </c>
      <c r="X2177" s="4">
        <v>76.53</v>
      </c>
      <c r="Y2177" s="4">
        <v>56.51</v>
      </c>
      <c r="Z2177" s="4">
        <v>36.9</v>
      </c>
      <c r="AA2177" s="10">
        <v>36.6453150603</v>
      </c>
      <c r="AB2177" s="10">
        <v>34.745926298999997</v>
      </c>
      <c r="AC2177" s="4">
        <v>12.271661999999999</v>
      </c>
      <c r="AD2177" s="4">
        <v>12.585802157525</v>
      </c>
      <c r="AE2177" s="4">
        <v>12.961720842024899</v>
      </c>
      <c r="AF2177" s="4">
        <v>19.457540999999999</v>
      </c>
      <c r="AG2177" s="4">
        <v>19.185301042949</v>
      </c>
      <c r="AH2177" s="4">
        <v>19.084852741979699</v>
      </c>
      <c r="AI2177" s="4">
        <v>2.0420590000000001</v>
      </c>
      <c r="AJ2177" s="4">
        <v>2.1782759999999999</v>
      </c>
    </row>
    <row r="2178" spans="1:36" x14ac:dyDescent="0.3">
      <c r="A2178" s="1" t="s">
        <v>2172</v>
      </c>
      <c r="B2178" s="2">
        <v>4094029</v>
      </c>
      <c r="C2178" s="3" t="s">
        <v>2919</v>
      </c>
      <c r="D2178" s="4">
        <v>75511.712332349998</v>
      </c>
      <c r="E2178" s="3" t="s">
        <v>2920</v>
      </c>
      <c r="F2178" s="3" t="s">
        <v>2921</v>
      </c>
      <c r="G2178" s="3" t="s">
        <v>2941</v>
      </c>
      <c r="H2178" s="3" t="s">
        <v>2941</v>
      </c>
      <c r="I2178" s="3" t="s">
        <v>3048</v>
      </c>
      <c r="J2178" s="4">
        <v>-17.109552000000001</v>
      </c>
      <c r="K2178" s="4">
        <v>-38.704662999999996</v>
      </c>
      <c r="L2178" s="4">
        <v>-5.5828350000000002</v>
      </c>
      <c r="M2178" s="4">
        <v>-4.027075</v>
      </c>
      <c r="N2178" s="4">
        <v>17.546250000000001</v>
      </c>
      <c r="O2178" s="4">
        <v>22.751142999999999</v>
      </c>
      <c r="P2178" s="4">
        <v>2.5799509999999999</v>
      </c>
      <c r="Q2178" s="4">
        <v>12.979362</v>
      </c>
      <c r="R2178" s="4">
        <v>26.203754</v>
      </c>
      <c r="S2178" s="3" t="s">
        <v>5913</v>
      </c>
      <c r="T2178" s="4">
        <v>701.85</v>
      </c>
      <c r="U2178" s="4">
        <v>75511.712332349998</v>
      </c>
      <c r="V2178" s="10">
        <v>59928.312332000001</v>
      </c>
      <c r="W2178" s="4">
        <v>0</v>
      </c>
      <c r="X2178" s="4">
        <v>1211.1999000000001</v>
      </c>
      <c r="Y2178" s="4">
        <v>693</v>
      </c>
      <c r="Z2178" s="4">
        <v>17.546250000000001</v>
      </c>
      <c r="AA2178" s="10">
        <v>14.9538504806</v>
      </c>
      <c r="AB2178" s="10">
        <v>15.573137386399999</v>
      </c>
      <c r="AC2178" s="4">
        <v>4.3278600000000003</v>
      </c>
      <c r="AD2178" s="4">
        <v>4.0128050945698996</v>
      </c>
      <c r="AE2178" s="4">
        <v>4.2259770476343999</v>
      </c>
      <c r="AF2178" s="4">
        <v>12.979362</v>
      </c>
      <c r="AG2178" s="4">
        <v>9.4107289307113007</v>
      </c>
      <c r="AH2178" s="4">
        <v>10.432949103093099</v>
      </c>
      <c r="AI2178" s="4">
        <v>2.5799509999999999</v>
      </c>
      <c r="AJ2178" s="4">
        <v>2.68241</v>
      </c>
    </row>
    <row r="2179" spans="1:36" x14ac:dyDescent="0.3">
      <c r="A2179" s="1" t="s">
        <v>2173</v>
      </c>
      <c r="B2179" s="2">
        <v>100233</v>
      </c>
      <c r="C2179" s="3" t="s">
        <v>2935</v>
      </c>
      <c r="D2179" s="4">
        <v>21603.691694050001</v>
      </c>
      <c r="E2179" s="3" t="s">
        <v>2930</v>
      </c>
      <c r="F2179" s="3" t="s">
        <v>2931</v>
      </c>
      <c r="G2179" s="3" t="s">
        <v>2931</v>
      </c>
      <c r="H2179" s="3" t="s">
        <v>2932</v>
      </c>
      <c r="I2179" s="3" t="s">
        <v>2933</v>
      </c>
      <c r="J2179" s="4">
        <v>23.352360999999998</v>
      </c>
      <c r="K2179" s="4">
        <v>2.8559070000000002</v>
      </c>
      <c r="L2179" s="4">
        <v>-9.4821019999999994</v>
      </c>
      <c r="M2179" s="4">
        <v>-5.336519</v>
      </c>
      <c r="N2179" s="4">
        <v>13.4293785310734</v>
      </c>
      <c r="O2179" s="4">
        <v>9.0655990000000006</v>
      </c>
      <c r="P2179" s="4">
        <v>1.276105</v>
      </c>
      <c r="Q2179" s="4" t="s">
        <v>2934</v>
      </c>
      <c r="R2179" s="4" t="s">
        <v>2934</v>
      </c>
      <c r="S2179" s="3" t="s">
        <v>5914</v>
      </c>
      <c r="T2179" s="4">
        <v>23.77</v>
      </c>
      <c r="U2179" s="4">
        <v>21603.691694050001</v>
      </c>
      <c r="V2179" s="10" t="s">
        <v>2934</v>
      </c>
      <c r="W2179" s="4">
        <v>4.20698359276399</v>
      </c>
      <c r="X2179" s="4">
        <v>27.96</v>
      </c>
      <c r="Y2179" s="4">
        <v>17.420000000000002</v>
      </c>
      <c r="Z2179" s="4">
        <v>23.77</v>
      </c>
      <c r="AA2179" s="10">
        <v>10.6961256356</v>
      </c>
      <c r="AB2179" s="10">
        <v>11.331836405800001</v>
      </c>
      <c r="AC2179" s="4" t="s">
        <v>2934</v>
      </c>
      <c r="AD2179" s="4" t="s">
        <v>2934</v>
      </c>
      <c r="AE2179" s="4" t="s">
        <v>2934</v>
      </c>
      <c r="AF2179" s="4" t="s">
        <v>2934</v>
      </c>
      <c r="AG2179" s="4" t="s">
        <v>2934</v>
      </c>
      <c r="AH2179" s="4" t="s">
        <v>2934</v>
      </c>
      <c r="AI2179" s="4">
        <v>1.276105</v>
      </c>
      <c r="AJ2179" s="4">
        <v>1.9587969999999999</v>
      </c>
    </row>
    <row r="2180" spans="1:36" x14ac:dyDescent="0.3">
      <c r="A2180" s="1" t="s">
        <v>2174</v>
      </c>
      <c r="B2180" s="2">
        <v>103450</v>
      </c>
      <c r="C2180" s="3" t="s">
        <v>2935</v>
      </c>
      <c r="D2180" s="4">
        <v>13669.4830482</v>
      </c>
      <c r="E2180" s="3" t="s">
        <v>2930</v>
      </c>
      <c r="F2180" s="3" t="s">
        <v>2957</v>
      </c>
      <c r="G2180" s="3" t="s">
        <v>2957</v>
      </c>
      <c r="H2180" s="3" t="s">
        <v>3281</v>
      </c>
      <c r="I2180" s="3" t="s">
        <v>3282</v>
      </c>
      <c r="J2180" s="4">
        <v>29.027044</v>
      </c>
      <c r="K2180" s="4">
        <v>-5.5004099999999996</v>
      </c>
      <c r="L2180" s="4">
        <v>-8.5847689999999997</v>
      </c>
      <c r="M2180" s="4">
        <v>-2.228294</v>
      </c>
      <c r="N2180" s="4">
        <v>19.0578512396694</v>
      </c>
      <c r="O2180" s="4">
        <v>1.5295609999999999</v>
      </c>
      <c r="P2180" s="4">
        <v>1.228491</v>
      </c>
      <c r="Q2180" s="5">
        <v>10.911733</v>
      </c>
      <c r="R2180" s="4">
        <v>4.369415</v>
      </c>
      <c r="S2180" s="3" t="s">
        <v>5915</v>
      </c>
      <c r="T2180" s="5">
        <v>207.54</v>
      </c>
      <c r="U2180" s="4">
        <v>13669.4830482</v>
      </c>
      <c r="V2180" s="10">
        <v>13631.483048</v>
      </c>
      <c r="W2180" s="4">
        <v>1.7153319841958199</v>
      </c>
      <c r="X2180" s="4">
        <v>233.81</v>
      </c>
      <c r="Y2180" s="4">
        <v>159.82499999999999</v>
      </c>
      <c r="Z2180" s="4">
        <v>19.015943</v>
      </c>
      <c r="AA2180" s="10">
        <v>9.1173472973000003</v>
      </c>
      <c r="AB2180" s="10">
        <v>9.8576544064</v>
      </c>
      <c r="AC2180" s="4">
        <v>0.62321000000000004</v>
      </c>
      <c r="AD2180" s="4">
        <v>0.60930392802949995</v>
      </c>
      <c r="AE2180" s="4">
        <v>0.6012089347374</v>
      </c>
      <c r="AF2180" s="5">
        <v>10.911733</v>
      </c>
      <c r="AG2180" s="4" t="s">
        <v>2934</v>
      </c>
      <c r="AH2180" s="4" t="s">
        <v>2934</v>
      </c>
      <c r="AI2180" s="4">
        <v>1.228491</v>
      </c>
      <c r="AJ2180" s="4">
        <v>1.228491</v>
      </c>
    </row>
    <row r="2181" spans="1:36" x14ac:dyDescent="0.3">
      <c r="A2181" s="1" t="s">
        <v>2175</v>
      </c>
      <c r="B2181" s="2">
        <v>4365157</v>
      </c>
      <c r="C2181" s="3" t="s">
        <v>2935</v>
      </c>
      <c r="D2181" s="4">
        <v>14559.43342128</v>
      </c>
      <c r="E2181" s="3" t="s">
        <v>3031</v>
      </c>
      <c r="F2181" s="3" t="s">
        <v>3031</v>
      </c>
      <c r="G2181" s="3" t="s">
        <v>3051</v>
      </c>
      <c r="H2181" s="3" t="s">
        <v>3079</v>
      </c>
      <c r="I2181" s="3" t="s">
        <v>3630</v>
      </c>
      <c r="J2181" s="4">
        <v>-4.832319</v>
      </c>
      <c r="K2181" s="4">
        <v>-4.2905930000000003</v>
      </c>
      <c r="L2181" s="4">
        <v>-14.196408999999999</v>
      </c>
      <c r="M2181" s="4">
        <v>-7.920318</v>
      </c>
      <c r="N2181" s="4">
        <v>14.739207</v>
      </c>
      <c r="O2181" s="4">
        <v>14.461886</v>
      </c>
      <c r="P2181" s="4">
        <v>1.9806950000000001</v>
      </c>
      <c r="Q2181" s="4">
        <v>9.2183119999999992</v>
      </c>
      <c r="R2181" s="4">
        <v>22.309108999999999</v>
      </c>
      <c r="S2181" s="3" t="s">
        <v>5916</v>
      </c>
      <c r="T2181" s="4">
        <v>269.02</v>
      </c>
      <c r="U2181" s="4">
        <v>14559.43342128</v>
      </c>
      <c r="V2181" s="10">
        <v>15793.733421000001</v>
      </c>
      <c r="W2181" s="4">
        <v>1.63556612891235</v>
      </c>
      <c r="X2181" s="5">
        <v>342.2</v>
      </c>
      <c r="Y2181" s="4">
        <v>256.98</v>
      </c>
      <c r="Z2181" s="4">
        <v>14.739207</v>
      </c>
      <c r="AA2181" s="10">
        <v>17.189446847599999</v>
      </c>
      <c r="AB2181" s="10">
        <v>16.377644047099999</v>
      </c>
      <c r="AC2181" s="4">
        <v>1.1244529999999999</v>
      </c>
      <c r="AD2181" s="4">
        <v>1.1446434241473999</v>
      </c>
      <c r="AE2181" s="4">
        <v>1.1438619401443999</v>
      </c>
      <c r="AF2181" s="4">
        <v>9.2183119999999992</v>
      </c>
      <c r="AG2181" s="4">
        <v>11.022438390306</v>
      </c>
      <c r="AH2181" s="4">
        <v>10.5650751791972</v>
      </c>
      <c r="AI2181" s="4">
        <v>1.9806950000000001</v>
      </c>
      <c r="AJ2181" s="4">
        <v>3.509811</v>
      </c>
    </row>
    <row r="2182" spans="1:36" x14ac:dyDescent="0.3">
      <c r="A2182" s="1" t="s">
        <v>2176</v>
      </c>
      <c r="B2182" s="2">
        <v>4426783</v>
      </c>
      <c r="C2182" s="3" t="s">
        <v>2919</v>
      </c>
      <c r="D2182" s="4">
        <v>4478.1628502100002</v>
      </c>
      <c r="E2182" s="3" t="s">
        <v>2930</v>
      </c>
      <c r="F2182" s="3" t="s">
        <v>2953</v>
      </c>
      <c r="G2182" s="3" t="s">
        <v>2953</v>
      </c>
      <c r="H2182" s="3" t="s">
        <v>3040</v>
      </c>
      <c r="I2182" s="3" t="s">
        <v>3635</v>
      </c>
      <c r="J2182" s="4">
        <v>19.440041999999998</v>
      </c>
      <c r="K2182" s="4">
        <v>60.014153999999998</v>
      </c>
      <c r="L2182" s="4">
        <v>10.508309000000001</v>
      </c>
      <c r="M2182" s="4">
        <v>9.0163930000000008</v>
      </c>
      <c r="N2182" s="4" t="s">
        <v>2924</v>
      </c>
      <c r="O2182" s="4">
        <v>45.401606000000001</v>
      </c>
      <c r="P2182" s="4">
        <v>7.0989009999999997</v>
      </c>
      <c r="Q2182" s="4" t="s">
        <v>2924</v>
      </c>
      <c r="R2182" s="4">
        <v>42.204481000000001</v>
      </c>
      <c r="S2182" s="3" t="s">
        <v>5917</v>
      </c>
      <c r="T2182" s="4">
        <v>22.61</v>
      </c>
      <c r="U2182" s="4">
        <v>4478.1628502100002</v>
      </c>
      <c r="V2182" s="10">
        <v>4167.4128499999997</v>
      </c>
      <c r="W2182" s="4">
        <v>0</v>
      </c>
      <c r="X2182" s="4">
        <v>22.7</v>
      </c>
      <c r="Y2182" s="5">
        <v>11.6</v>
      </c>
      <c r="Z2182" s="4" t="s">
        <v>2924</v>
      </c>
      <c r="AA2182" s="10">
        <v>32.212565892500002</v>
      </c>
      <c r="AB2182" s="10">
        <v>44.593901621199997</v>
      </c>
      <c r="AC2182" s="4">
        <v>3.5412309999999998</v>
      </c>
      <c r="AD2182" s="4">
        <v>2.8119067629812999</v>
      </c>
      <c r="AE2182" s="4">
        <v>3.3206169702286998</v>
      </c>
      <c r="AF2182" s="4" t="s">
        <v>2924</v>
      </c>
      <c r="AG2182" s="4">
        <v>27.833762341785</v>
      </c>
      <c r="AH2182" s="4">
        <v>37.066710444990399</v>
      </c>
      <c r="AI2182" s="4">
        <v>7.0989009999999997</v>
      </c>
      <c r="AJ2182" s="4">
        <v>7.9472759999999996</v>
      </c>
    </row>
    <row r="2183" spans="1:36" x14ac:dyDescent="0.3">
      <c r="A2183" s="1" t="s">
        <v>2177</v>
      </c>
      <c r="B2183" s="2">
        <v>103554</v>
      </c>
      <c r="C2183" s="3" t="s">
        <v>2935</v>
      </c>
      <c r="D2183" s="4">
        <v>12952.26657835</v>
      </c>
      <c r="E2183" s="3" t="s">
        <v>2930</v>
      </c>
      <c r="F2183" s="3" t="s">
        <v>2957</v>
      </c>
      <c r="G2183" s="3" t="s">
        <v>2957</v>
      </c>
      <c r="H2183" s="3" t="s">
        <v>3281</v>
      </c>
      <c r="I2183" s="3" t="s">
        <v>3636</v>
      </c>
      <c r="J2183" s="4">
        <v>28.217389000000001</v>
      </c>
      <c r="K2183" s="4">
        <v>-5.4234460000000002</v>
      </c>
      <c r="L2183" s="4">
        <v>-5.6488839999999998</v>
      </c>
      <c r="M2183" s="4">
        <v>-6.8680909999999997</v>
      </c>
      <c r="N2183" s="4">
        <v>3.59322766570605</v>
      </c>
      <c r="O2183" s="4">
        <v>3.3124340000000001</v>
      </c>
      <c r="P2183" s="4">
        <v>1.234432</v>
      </c>
      <c r="Q2183" s="4">
        <v>4.4044930000000004</v>
      </c>
      <c r="R2183" s="4">
        <v>19.000409999999999</v>
      </c>
      <c r="S2183" s="3" t="s">
        <v>5918</v>
      </c>
      <c r="T2183" s="5">
        <v>249.37</v>
      </c>
      <c r="U2183" s="4">
        <v>12952.26657835</v>
      </c>
      <c r="V2183" s="10">
        <v>20942.206578000001</v>
      </c>
      <c r="W2183" s="4">
        <v>0.62557645266070505</v>
      </c>
      <c r="X2183" s="4">
        <v>300</v>
      </c>
      <c r="Y2183" s="4">
        <v>191.61</v>
      </c>
      <c r="Z2183" s="4">
        <v>3.6075750000000002</v>
      </c>
      <c r="AA2183" s="10">
        <v>7.8136652189999998</v>
      </c>
      <c r="AB2183" s="10">
        <v>5.9692096308</v>
      </c>
      <c r="AC2183" s="4">
        <v>1.654555</v>
      </c>
      <c r="AD2183" s="4">
        <v>1.9747913029133</v>
      </c>
      <c r="AE2183" s="4">
        <v>1.88065066915</v>
      </c>
      <c r="AF2183" s="4">
        <v>4.4044930000000004</v>
      </c>
      <c r="AG2183" s="4" t="s">
        <v>2934</v>
      </c>
      <c r="AH2183" s="4" t="s">
        <v>2934</v>
      </c>
      <c r="AI2183" s="4">
        <v>1.234432</v>
      </c>
      <c r="AJ2183" s="4">
        <v>1.325034</v>
      </c>
    </row>
    <row r="2184" spans="1:36" x14ac:dyDescent="0.3">
      <c r="A2184" s="1" t="s">
        <v>2178</v>
      </c>
      <c r="B2184" s="2">
        <v>100541</v>
      </c>
      <c r="C2184" s="3" t="s">
        <v>2935</v>
      </c>
      <c r="D2184" s="4">
        <v>2248.9541122000001</v>
      </c>
      <c r="E2184" s="3" t="s">
        <v>2930</v>
      </c>
      <c r="F2184" s="3" t="s">
        <v>2931</v>
      </c>
      <c r="G2184" s="3" t="s">
        <v>2931</v>
      </c>
      <c r="H2184" s="3" t="s">
        <v>2932</v>
      </c>
      <c r="I2184" s="3" t="s">
        <v>2933</v>
      </c>
      <c r="J2184" s="4">
        <v>4.9228940000000003</v>
      </c>
      <c r="K2184" s="4">
        <v>5.9281439999999996</v>
      </c>
      <c r="L2184" s="4">
        <v>-2.6952699999999998</v>
      </c>
      <c r="M2184" s="5">
        <v>-3.0153509999999999</v>
      </c>
      <c r="N2184" s="4">
        <v>11.5244299674267</v>
      </c>
      <c r="O2184" s="4">
        <v>16.657250000000001</v>
      </c>
      <c r="P2184" s="4">
        <v>0.84606700000000001</v>
      </c>
      <c r="Q2184" s="4" t="s">
        <v>2934</v>
      </c>
      <c r="R2184" s="4" t="s">
        <v>2934</v>
      </c>
      <c r="S2184" s="3" t="s">
        <v>5919</v>
      </c>
      <c r="T2184" s="4">
        <v>35.380000000000003</v>
      </c>
      <c r="U2184" s="4">
        <v>2248.9541122000001</v>
      </c>
      <c r="V2184" s="10" t="s">
        <v>2934</v>
      </c>
      <c r="W2184" s="4">
        <v>2.4872809496890902</v>
      </c>
      <c r="X2184" s="4">
        <v>39.47</v>
      </c>
      <c r="Y2184" s="4">
        <v>27.98</v>
      </c>
      <c r="Z2184" s="4">
        <v>11.453545</v>
      </c>
      <c r="AA2184" s="10">
        <v>14.0675944333</v>
      </c>
      <c r="AB2184" s="10">
        <v>12.896734989900001</v>
      </c>
      <c r="AC2184" s="4" t="s">
        <v>2934</v>
      </c>
      <c r="AD2184" s="4" t="s">
        <v>2934</v>
      </c>
      <c r="AE2184" s="4" t="s">
        <v>2934</v>
      </c>
      <c r="AF2184" s="4" t="s">
        <v>2934</v>
      </c>
      <c r="AG2184" s="4" t="s">
        <v>2934</v>
      </c>
      <c r="AH2184" s="4" t="s">
        <v>2934</v>
      </c>
      <c r="AI2184" s="4">
        <v>0.84606700000000001</v>
      </c>
      <c r="AJ2184" s="4">
        <v>1.359723</v>
      </c>
    </row>
    <row r="2185" spans="1:36" x14ac:dyDescent="0.3">
      <c r="A2185" s="1" t="s">
        <v>2179</v>
      </c>
      <c r="B2185" s="2">
        <v>6520282</v>
      </c>
      <c r="C2185" s="3" t="s">
        <v>2919</v>
      </c>
      <c r="D2185" s="4">
        <v>2502.1510641</v>
      </c>
      <c r="E2185" s="3" t="s">
        <v>3090</v>
      </c>
      <c r="F2185" s="3" t="s">
        <v>3090</v>
      </c>
      <c r="G2185" s="3" t="s">
        <v>3199</v>
      </c>
      <c r="H2185" s="3" t="s">
        <v>3200</v>
      </c>
      <c r="I2185" s="3" t="s">
        <v>3624</v>
      </c>
      <c r="J2185" s="4">
        <v>-7.8771699999999996</v>
      </c>
      <c r="K2185" s="4">
        <v>5.1829270000000003</v>
      </c>
      <c r="L2185" s="4">
        <v>25.683060000000001</v>
      </c>
      <c r="M2185" s="4">
        <v>-2.6798310000000001</v>
      </c>
      <c r="N2185" s="4">
        <v>127.78498</v>
      </c>
      <c r="O2185" s="4" t="s">
        <v>2924</v>
      </c>
      <c r="P2185" s="4">
        <v>1.864668</v>
      </c>
      <c r="Q2185" s="4">
        <v>13.157589</v>
      </c>
      <c r="R2185" s="4" t="s">
        <v>2924</v>
      </c>
      <c r="S2185" s="3" t="s">
        <v>5920</v>
      </c>
      <c r="T2185" s="4">
        <v>6.9</v>
      </c>
      <c r="U2185" s="4">
        <v>2502.1510641</v>
      </c>
      <c r="V2185" s="10">
        <v>10276.841484</v>
      </c>
      <c r="W2185" s="4">
        <v>0</v>
      </c>
      <c r="X2185" s="4">
        <v>7.79</v>
      </c>
      <c r="Y2185" s="5">
        <v>5.1501000000000001</v>
      </c>
      <c r="Z2185" s="4">
        <v>127.78498</v>
      </c>
      <c r="AA2185" s="10">
        <v>23.066160285139201</v>
      </c>
      <c r="AB2185" s="10">
        <v>89.068600720958898</v>
      </c>
      <c r="AC2185" s="4">
        <v>10.292012</v>
      </c>
      <c r="AD2185" s="4">
        <v>7.6338735272095999</v>
      </c>
      <c r="AE2185" s="4">
        <v>8.8158209340354006</v>
      </c>
      <c r="AF2185" s="4">
        <v>13.157589</v>
      </c>
      <c r="AG2185" s="4">
        <v>9.7140479906707</v>
      </c>
      <c r="AH2185" s="4">
        <v>11.3650632197782</v>
      </c>
      <c r="AI2185" s="4">
        <v>1.864668</v>
      </c>
      <c r="AJ2185" s="4">
        <v>2.7841149999999999</v>
      </c>
    </row>
    <row r="2186" spans="1:36" x14ac:dyDescent="0.3">
      <c r="A2186" s="1" t="s">
        <v>2180</v>
      </c>
      <c r="B2186" s="2">
        <v>9955913</v>
      </c>
      <c r="C2186" s="3" t="s">
        <v>2956</v>
      </c>
      <c r="D2186" s="4">
        <v>682.78055666</v>
      </c>
      <c r="E2186" s="3" t="s">
        <v>2930</v>
      </c>
      <c r="F2186" s="3" t="s">
        <v>2953</v>
      </c>
      <c r="G2186" s="3" t="s">
        <v>2953</v>
      </c>
      <c r="H2186" s="3" t="s">
        <v>3040</v>
      </c>
      <c r="I2186" s="3" t="s">
        <v>3211</v>
      </c>
      <c r="J2186" s="4">
        <v>-7.3809519999999997</v>
      </c>
      <c r="K2186" s="4">
        <v>-10.161663000000001</v>
      </c>
      <c r="L2186" s="4">
        <v>-2.9925190000000002</v>
      </c>
      <c r="M2186" s="4">
        <v>-4.6568630000000004</v>
      </c>
      <c r="N2186" s="4" t="s">
        <v>2924</v>
      </c>
      <c r="O2186" s="4">
        <v>7.8348440000000004</v>
      </c>
      <c r="P2186" s="4">
        <v>0.90433600000000003</v>
      </c>
      <c r="Q2186" s="4">
        <v>14.044003</v>
      </c>
      <c r="R2186" s="4">
        <v>11.580717</v>
      </c>
      <c r="S2186" s="3" t="s">
        <v>5921</v>
      </c>
      <c r="T2186" s="5">
        <v>7.78</v>
      </c>
      <c r="U2186" s="4">
        <v>682.78055666</v>
      </c>
      <c r="V2186" s="10">
        <v>1037.458556</v>
      </c>
      <c r="W2186" s="4">
        <v>0</v>
      </c>
      <c r="X2186" s="5">
        <v>11.265000000000001</v>
      </c>
      <c r="Y2186" s="5">
        <v>7.04</v>
      </c>
      <c r="Z2186" s="4" t="s">
        <v>2924</v>
      </c>
      <c r="AA2186" s="10">
        <v>8.0438378825000001</v>
      </c>
      <c r="AB2186" s="10">
        <v>8.4215539823000007</v>
      </c>
      <c r="AC2186" s="4">
        <v>3.3384770000000001</v>
      </c>
      <c r="AD2186" s="4">
        <v>3.1357738719000001</v>
      </c>
      <c r="AE2186" s="4">
        <v>3.2707951940751001</v>
      </c>
      <c r="AF2186" s="4">
        <v>14.044003</v>
      </c>
      <c r="AG2186" s="4">
        <v>7.0648703995642004</v>
      </c>
      <c r="AH2186" s="4">
        <v>7.3564617628814002</v>
      </c>
      <c r="AI2186" s="4">
        <v>0.90433600000000003</v>
      </c>
      <c r="AJ2186" s="4" t="s">
        <v>2924</v>
      </c>
    </row>
    <row r="2187" spans="1:36" x14ac:dyDescent="0.3">
      <c r="A2187" s="1" t="s">
        <v>2181</v>
      </c>
      <c r="B2187" s="2">
        <v>4325751</v>
      </c>
      <c r="C2187" s="3" t="s">
        <v>2919</v>
      </c>
      <c r="D2187" s="4">
        <v>8093.6206935</v>
      </c>
      <c r="E2187" s="3" t="s">
        <v>2920</v>
      </c>
      <c r="F2187" s="3" t="s">
        <v>2921</v>
      </c>
      <c r="G2187" s="3" t="s">
        <v>2922</v>
      </c>
      <c r="H2187" s="3" t="s">
        <v>2922</v>
      </c>
      <c r="I2187" s="3" t="s">
        <v>3208</v>
      </c>
      <c r="J2187" s="4">
        <v>-20.939142</v>
      </c>
      <c r="K2187" s="4">
        <v>1.0421769999999999</v>
      </c>
      <c r="L2187" s="4">
        <v>4.0028800000000002</v>
      </c>
      <c r="M2187" s="4">
        <v>-7.6401770000000004</v>
      </c>
      <c r="N2187" s="4" t="s">
        <v>2934</v>
      </c>
      <c r="O2187" s="4" t="s">
        <v>2934</v>
      </c>
      <c r="P2187" s="4" t="s">
        <v>2934</v>
      </c>
      <c r="Q2187" s="4" t="s">
        <v>2934</v>
      </c>
      <c r="R2187" s="4" t="s">
        <v>2934</v>
      </c>
      <c r="S2187" s="3" t="s">
        <v>5922</v>
      </c>
      <c r="T2187" s="4">
        <v>144.46</v>
      </c>
      <c r="U2187" s="4">
        <v>8093.6206935</v>
      </c>
      <c r="V2187" s="10">
        <v>7982.1276930000004</v>
      </c>
      <c r="W2187" s="4">
        <v>0</v>
      </c>
      <c r="X2187" s="4">
        <v>211.13</v>
      </c>
      <c r="Y2187" s="5">
        <v>113.5</v>
      </c>
      <c r="Z2187" s="4" t="s">
        <v>2934</v>
      </c>
      <c r="AA2187" s="10">
        <v>88.241402479900003</v>
      </c>
      <c r="AB2187" s="10">
        <v>93.816160330399995</v>
      </c>
      <c r="AC2187" s="4" t="s">
        <v>2934</v>
      </c>
      <c r="AD2187" s="4">
        <v>11.8110943095318</v>
      </c>
      <c r="AE2187" s="4">
        <v>12.590535326107799</v>
      </c>
      <c r="AF2187" s="4" t="s">
        <v>2934</v>
      </c>
      <c r="AG2187" s="4">
        <v>60.626502008571997</v>
      </c>
      <c r="AH2187" s="4">
        <v>69.962295229676798</v>
      </c>
      <c r="AI2187" s="4" t="s">
        <v>2934</v>
      </c>
      <c r="AJ2187" s="4" t="s">
        <v>2934</v>
      </c>
    </row>
    <row r="2188" spans="1:36" x14ac:dyDescent="0.3">
      <c r="A2188" s="1" t="s">
        <v>2182</v>
      </c>
      <c r="B2188" s="2">
        <v>10800443</v>
      </c>
      <c r="C2188" s="3" t="s">
        <v>2919</v>
      </c>
      <c r="D2188" s="4">
        <v>941.00214556000003</v>
      </c>
      <c r="E2188" s="3" t="s">
        <v>2920</v>
      </c>
      <c r="F2188" s="3" t="s">
        <v>2921</v>
      </c>
      <c r="G2188" s="3" t="s">
        <v>2941</v>
      </c>
      <c r="H2188" s="3" t="s">
        <v>2941</v>
      </c>
      <c r="I2188" s="3" t="s">
        <v>3048</v>
      </c>
      <c r="J2188" s="4">
        <v>53.251533999999999</v>
      </c>
      <c r="K2188" s="4">
        <v>14.482127</v>
      </c>
      <c r="L2188" s="4">
        <v>11.219946999999999</v>
      </c>
      <c r="M2188" s="4">
        <v>-0.47808800000000001</v>
      </c>
      <c r="N2188" s="4" t="s">
        <v>2924</v>
      </c>
      <c r="O2188" s="4" t="s">
        <v>2924</v>
      </c>
      <c r="P2188" s="4">
        <v>2.2395550000000002</v>
      </c>
      <c r="Q2188" s="4" t="s">
        <v>2924</v>
      </c>
      <c r="R2188" s="4" t="s">
        <v>2924</v>
      </c>
      <c r="S2188" s="3" t="s">
        <v>5923</v>
      </c>
      <c r="T2188" s="4">
        <v>12.49</v>
      </c>
      <c r="U2188" s="4">
        <v>941.00214556000003</v>
      </c>
      <c r="V2188" s="10">
        <v>585.06714499999998</v>
      </c>
      <c r="W2188" s="4">
        <v>0</v>
      </c>
      <c r="X2188" s="4">
        <v>17</v>
      </c>
      <c r="Y2188" s="4">
        <v>4.92</v>
      </c>
      <c r="Z2188" s="4" t="s">
        <v>2924</v>
      </c>
      <c r="AA2188" s="10" t="s">
        <v>2924</v>
      </c>
      <c r="AB2188" s="10" t="s">
        <v>2924</v>
      </c>
      <c r="AC2188" s="4" t="s">
        <v>2934</v>
      </c>
      <c r="AD2188" s="4" t="s">
        <v>2934</v>
      </c>
      <c r="AE2188" s="4">
        <v>69.286683088291895</v>
      </c>
      <c r="AF2188" s="4" t="s">
        <v>2924</v>
      </c>
      <c r="AG2188" s="4" t="s">
        <v>2924</v>
      </c>
      <c r="AH2188" s="4" t="s">
        <v>2924</v>
      </c>
      <c r="AI2188" s="4">
        <v>2.2395550000000002</v>
      </c>
      <c r="AJ2188" s="4">
        <v>2.2395550000000002</v>
      </c>
    </row>
    <row r="2189" spans="1:36" x14ac:dyDescent="0.3">
      <c r="A2189" s="1" t="s">
        <v>2183</v>
      </c>
      <c r="B2189" s="2">
        <v>1018438</v>
      </c>
      <c r="C2189" s="3" t="s">
        <v>2919</v>
      </c>
      <c r="D2189" s="4">
        <v>1394.46104298</v>
      </c>
      <c r="E2189" s="3" t="s">
        <v>2930</v>
      </c>
      <c r="F2189" s="3" t="s">
        <v>2931</v>
      </c>
      <c r="G2189" s="3" t="s">
        <v>2931</v>
      </c>
      <c r="H2189" s="3" t="s">
        <v>2932</v>
      </c>
      <c r="I2189" s="3" t="s">
        <v>2933</v>
      </c>
      <c r="J2189" s="4">
        <v>28.581675000000001</v>
      </c>
      <c r="K2189" s="4">
        <v>9.7826090000000008</v>
      </c>
      <c r="L2189" s="4">
        <v>-4.1822559999999998</v>
      </c>
      <c r="M2189" s="4">
        <v>-6.6519139999999997</v>
      </c>
      <c r="N2189" s="4">
        <v>13.6330798479087</v>
      </c>
      <c r="O2189" s="4">
        <v>9.9638740000000006</v>
      </c>
      <c r="P2189" s="4">
        <v>1.4231560000000001</v>
      </c>
      <c r="Q2189" s="4" t="s">
        <v>2934</v>
      </c>
      <c r="R2189" s="4" t="s">
        <v>2934</v>
      </c>
      <c r="S2189" s="3" t="s">
        <v>5924</v>
      </c>
      <c r="T2189" s="4">
        <v>71.709999999999994</v>
      </c>
      <c r="U2189" s="4">
        <v>1394.46104298</v>
      </c>
      <c r="V2189" s="10" t="s">
        <v>2934</v>
      </c>
      <c r="W2189" s="4">
        <v>2.2702551945335401</v>
      </c>
      <c r="X2189" s="4">
        <v>80.680000000000007</v>
      </c>
      <c r="Y2189" s="4">
        <v>46.55</v>
      </c>
      <c r="Z2189" s="4">
        <v>13.848976</v>
      </c>
      <c r="AA2189" s="10">
        <v>12.8053571428</v>
      </c>
      <c r="AB2189" s="10">
        <v>13.133699633599999</v>
      </c>
      <c r="AC2189" s="4" t="s">
        <v>2934</v>
      </c>
      <c r="AD2189" s="4" t="s">
        <v>2934</v>
      </c>
      <c r="AE2189" s="4" t="s">
        <v>2934</v>
      </c>
      <c r="AF2189" s="4" t="s">
        <v>2934</v>
      </c>
      <c r="AG2189" s="4" t="s">
        <v>2934</v>
      </c>
      <c r="AH2189" s="4" t="s">
        <v>2934</v>
      </c>
      <c r="AI2189" s="4">
        <v>1.4231560000000001</v>
      </c>
      <c r="AJ2189" s="4">
        <v>1.484556</v>
      </c>
    </row>
    <row r="2190" spans="1:36" x14ac:dyDescent="0.3">
      <c r="A2190" s="1" t="s">
        <v>2184</v>
      </c>
      <c r="B2190" s="2">
        <v>4102003</v>
      </c>
      <c r="C2190" s="3" t="s">
        <v>2935</v>
      </c>
      <c r="D2190" s="4">
        <v>63798.477740460003</v>
      </c>
      <c r="E2190" s="3" t="s">
        <v>2936</v>
      </c>
      <c r="F2190" s="3" t="s">
        <v>2966</v>
      </c>
      <c r="G2190" s="3" t="s">
        <v>2967</v>
      </c>
      <c r="H2190" s="3" t="s">
        <v>2968</v>
      </c>
      <c r="I2190" s="3" t="s">
        <v>3637</v>
      </c>
      <c r="J2190" s="4">
        <v>25.22589</v>
      </c>
      <c r="K2190" s="4">
        <v>1.1619250000000001</v>
      </c>
      <c r="L2190" s="4">
        <v>-4.1811680000000004</v>
      </c>
      <c r="M2190" s="4">
        <v>-2.5075370000000001</v>
      </c>
      <c r="N2190" s="4">
        <v>33.954999999999998</v>
      </c>
      <c r="O2190" s="4">
        <v>33.629911</v>
      </c>
      <c r="P2190" s="4">
        <v>5.684431</v>
      </c>
      <c r="Q2190" s="4">
        <v>15.991016</v>
      </c>
      <c r="R2190" s="4">
        <v>43.478912000000001</v>
      </c>
      <c r="S2190" s="3" t="s">
        <v>5925</v>
      </c>
      <c r="T2190" s="4">
        <v>203.73</v>
      </c>
      <c r="U2190" s="4">
        <v>63798.477740460003</v>
      </c>
      <c r="V2190" s="10">
        <v>76577.777740000005</v>
      </c>
      <c r="W2190" s="4">
        <v>1.13876208707603</v>
      </c>
      <c r="X2190" s="4">
        <v>220.58</v>
      </c>
      <c r="Y2190" s="5">
        <v>161.34</v>
      </c>
      <c r="Z2190" s="4">
        <v>33.954999999999998</v>
      </c>
      <c r="AA2190" s="10">
        <v>31.204815586300001</v>
      </c>
      <c r="AB2190" s="10">
        <v>32.5304379066</v>
      </c>
      <c r="AC2190" s="5">
        <v>4.8413019999999998</v>
      </c>
      <c r="AD2190" s="4">
        <v>4.5837409511437004</v>
      </c>
      <c r="AE2190" s="4">
        <v>4.7700772067498001</v>
      </c>
      <c r="AF2190" s="4">
        <v>15.991016</v>
      </c>
      <c r="AG2190" s="4">
        <v>14.8073120350259</v>
      </c>
      <c r="AH2190" s="4">
        <v>15.5371310398736</v>
      </c>
      <c r="AI2190" s="4">
        <v>5.684431</v>
      </c>
      <c r="AJ2190" s="4" t="s">
        <v>2924</v>
      </c>
    </row>
    <row r="2191" spans="1:36" x14ac:dyDescent="0.3">
      <c r="A2191" s="1" t="s">
        <v>2185</v>
      </c>
      <c r="B2191" s="2">
        <v>7568103</v>
      </c>
      <c r="C2191" s="3" t="s">
        <v>2940</v>
      </c>
      <c r="D2191" s="4">
        <v>603.96085930000004</v>
      </c>
      <c r="E2191" s="3" t="s">
        <v>3102</v>
      </c>
      <c r="F2191" s="3" t="s">
        <v>3103</v>
      </c>
      <c r="G2191" s="3" t="s">
        <v>3196</v>
      </c>
      <c r="H2191" s="3" t="s">
        <v>3197</v>
      </c>
      <c r="I2191" s="3" t="s">
        <v>3638</v>
      </c>
      <c r="J2191" s="4">
        <v>31.908832</v>
      </c>
      <c r="K2191" s="4">
        <v>23.466667000000001</v>
      </c>
      <c r="L2191" s="4">
        <v>4.1619799999999998</v>
      </c>
      <c r="M2191" s="4">
        <v>2.3204419999999999</v>
      </c>
      <c r="N2191" s="4" t="s">
        <v>2924</v>
      </c>
      <c r="O2191" s="4">
        <v>55.783132999999999</v>
      </c>
      <c r="P2191" s="4">
        <v>1.6873180000000001</v>
      </c>
      <c r="Q2191" s="4">
        <v>15.753781999999999</v>
      </c>
      <c r="R2191" s="4">
        <v>108.326707</v>
      </c>
      <c r="S2191" s="3" t="s">
        <v>5926</v>
      </c>
      <c r="T2191" s="4">
        <v>9.26</v>
      </c>
      <c r="U2191" s="4">
        <v>603.96085930000004</v>
      </c>
      <c r="V2191" s="10">
        <v>915.86330899999996</v>
      </c>
      <c r="W2191" s="4">
        <v>0</v>
      </c>
      <c r="X2191" s="5">
        <v>9.83</v>
      </c>
      <c r="Y2191" s="4">
        <v>5.95</v>
      </c>
      <c r="Z2191" s="4" t="s">
        <v>2924</v>
      </c>
      <c r="AA2191" s="10">
        <v>70.311313591399994</v>
      </c>
      <c r="AB2191" s="10">
        <v>146.21822201160001</v>
      </c>
      <c r="AC2191" s="4">
        <v>6.1218339999999998</v>
      </c>
      <c r="AD2191" s="4">
        <v>5.8535531065531003</v>
      </c>
      <c r="AE2191" s="4">
        <v>6.0168927071932004</v>
      </c>
      <c r="AF2191" s="4">
        <v>15.753781999999999</v>
      </c>
      <c r="AG2191" s="4">
        <v>14.707182367374701</v>
      </c>
      <c r="AH2191" s="4">
        <v>14.8632467928489</v>
      </c>
      <c r="AI2191" s="4">
        <v>1.6873180000000001</v>
      </c>
      <c r="AJ2191" s="4" t="s">
        <v>2924</v>
      </c>
    </row>
    <row r="2192" spans="1:36" x14ac:dyDescent="0.3">
      <c r="A2192" s="1" t="s">
        <v>2186</v>
      </c>
      <c r="B2192" s="2">
        <v>11060763</v>
      </c>
      <c r="C2192" s="3" t="s">
        <v>2935</v>
      </c>
      <c r="D2192" s="4">
        <v>3602.27266599</v>
      </c>
      <c r="E2192" s="3" t="s">
        <v>2936</v>
      </c>
      <c r="F2192" s="3" t="s">
        <v>2937</v>
      </c>
      <c r="G2192" s="3" t="s">
        <v>2943</v>
      </c>
      <c r="H2192" s="3" t="s">
        <v>2943</v>
      </c>
      <c r="I2192" s="3" t="s">
        <v>3523</v>
      </c>
      <c r="J2192" s="4">
        <v>29.272151999999998</v>
      </c>
      <c r="K2192" s="4">
        <v>22.061753</v>
      </c>
      <c r="L2192" s="4">
        <v>-6.9829220000000003</v>
      </c>
      <c r="M2192" s="4">
        <v>-6.4146619999999999</v>
      </c>
      <c r="N2192" s="4">
        <v>22.527574000000001</v>
      </c>
      <c r="O2192" s="4">
        <v>8.6363640000000004</v>
      </c>
      <c r="P2192" s="4">
        <v>1.2538370000000001</v>
      </c>
      <c r="Q2192" s="4">
        <v>7.0692250000000003</v>
      </c>
      <c r="R2192" s="4">
        <v>14.666947</v>
      </c>
      <c r="S2192" s="3" t="s">
        <v>5927</v>
      </c>
      <c r="T2192" s="4">
        <v>24.51</v>
      </c>
      <c r="U2192" s="4">
        <v>3602.27266599</v>
      </c>
      <c r="V2192" s="10">
        <v>5542.2726650000004</v>
      </c>
      <c r="W2192" s="4">
        <v>0</v>
      </c>
      <c r="X2192" s="4">
        <v>28.28</v>
      </c>
      <c r="Y2192" s="4">
        <v>16.36</v>
      </c>
      <c r="Z2192" s="4">
        <v>22.527574000000001</v>
      </c>
      <c r="AA2192" s="10">
        <v>10.665332230900001</v>
      </c>
      <c r="AB2192" s="10">
        <v>18.022456377699999</v>
      </c>
      <c r="AC2192" s="4">
        <v>0.86060099999999995</v>
      </c>
      <c r="AD2192" s="4">
        <v>0.76682769002249995</v>
      </c>
      <c r="AE2192" s="4">
        <v>0.82222626466049997</v>
      </c>
      <c r="AF2192" s="4">
        <v>7.0692250000000003</v>
      </c>
      <c r="AG2192" s="4">
        <v>7.3851614128709997</v>
      </c>
      <c r="AH2192" s="4">
        <v>8.1631497771056001</v>
      </c>
      <c r="AI2192" s="4">
        <v>1.2538370000000001</v>
      </c>
      <c r="AJ2192" s="4" t="s">
        <v>2924</v>
      </c>
    </row>
    <row r="2193" spans="1:36" x14ac:dyDescent="0.3">
      <c r="A2193" s="1" t="s">
        <v>2187</v>
      </c>
      <c r="B2193" s="2">
        <v>4811222</v>
      </c>
      <c r="C2193" s="3" t="s">
        <v>2935</v>
      </c>
      <c r="D2193" s="4">
        <v>34818.84243882</v>
      </c>
      <c r="E2193" s="3" t="s">
        <v>2920</v>
      </c>
      <c r="F2193" s="3" t="s">
        <v>2960</v>
      </c>
      <c r="G2193" s="3" t="s">
        <v>2961</v>
      </c>
      <c r="H2193" s="3" t="s">
        <v>2962</v>
      </c>
      <c r="I2193" s="3" t="s">
        <v>3263</v>
      </c>
      <c r="J2193" s="4">
        <v>38.430571999999998</v>
      </c>
      <c r="K2193" s="4">
        <v>-3.1313789999999999</v>
      </c>
      <c r="L2193" s="4">
        <v>-1.77189</v>
      </c>
      <c r="M2193" s="4">
        <v>-0.524065</v>
      </c>
      <c r="N2193" s="4">
        <v>33.895713999999998</v>
      </c>
      <c r="O2193" s="4">
        <v>25.888707</v>
      </c>
      <c r="P2193" s="4">
        <v>6.7036790000000002</v>
      </c>
      <c r="Q2193" s="4">
        <v>20.995704</v>
      </c>
      <c r="R2193" s="4">
        <v>30.815256999999999</v>
      </c>
      <c r="S2193" s="3" t="s">
        <v>5928</v>
      </c>
      <c r="T2193" s="4">
        <v>237.27</v>
      </c>
      <c r="U2193" s="4">
        <v>34818.84243882</v>
      </c>
      <c r="V2193" s="10">
        <v>35226.507438000001</v>
      </c>
      <c r="W2193" s="4">
        <v>0.893496860117166</v>
      </c>
      <c r="X2193" s="4">
        <v>260.49</v>
      </c>
      <c r="Y2193" s="4">
        <v>164.1225</v>
      </c>
      <c r="Z2193" s="4">
        <v>33.895713999999998</v>
      </c>
      <c r="AA2193" s="10">
        <v>24.786628362399998</v>
      </c>
      <c r="AB2193" s="10">
        <v>25.337854072599999</v>
      </c>
      <c r="AC2193" s="4">
        <v>7.3274299999999997</v>
      </c>
      <c r="AD2193" s="4">
        <v>6.7628416668903002</v>
      </c>
      <c r="AE2193" s="4">
        <v>6.8838430955529004</v>
      </c>
      <c r="AF2193" s="4">
        <v>20.995704</v>
      </c>
      <c r="AG2193" s="4">
        <v>18.397809925461399</v>
      </c>
      <c r="AH2193" s="4">
        <v>18.999459817098899</v>
      </c>
      <c r="AI2193" s="4">
        <v>6.7036790000000002</v>
      </c>
      <c r="AJ2193" s="4">
        <v>19.025739999999999</v>
      </c>
    </row>
    <row r="2194" spans="1:36" x14ac:dyDescent="0.3">
      <c r="A2194" s="1" t="s">
        <v>2188</v>
      </c>
      <c r="B2194" s="2">
        <v>4591210</v>
      </c>
      <c r="C2194" s="3" t="s">
        <v>2935</v>
      </c>
      <c r="D2194" s="4">
        <v>21613.949775000001</v>
      </c>
      <c r="E2194" s="3" t="s">
        <v>2925</v>
      </c>
      <c r="F2194" s="3" t="s">
        <v>2980</v>
      </c>
      <c r="G2194" s="3" t="s">
        <v>2981</v>
      </c>
      <c r="H2194" s="3" t="s">
        <v>3163</v>
      </c>
      <c r="I2194" s="3" t="s">
        <v>3175</v>
      </c>
      <c r="J2194" s="4">
        <v>-13.756135</v>
      </c>
      <c r="K2194" s="4">
        <v>-4.9943090000000003</v>
      </c>
      <c r="L2194" s="4">
        <v>-3.8034870000000001</v>
      </c>
      <c r="M2194" s="4">
        <v>-2.2114820000000002</v>
      </c>
      <c r="N2194" s="4">
        <v>16.700849999999999</v>
      </c>
      <c r="O2194" s="4">
        <v>16.814404</v>
      </c>
      <c r="P2194" s="4">
        <v>6.6790039999999999</v>
      </c>
      <c r="Q2194" s="4">
        <v>14.753648999999999</v>
      </c>
      <c r="R2194" s="4">
        <v>22.593910000000001</v>
      </c>
      <c r="S2194" s="3" t="s">
        <v>5929</v>
      </c>
      <c r="T2194" s="4">
        <v>66.77</v>
      </c>
      <c r="U2194" s="4">
        <v>21613.949775000001</v>
      </c>
      <c r="V2194" s="10">
        <v>38211.949775000001</v>
      </c>
      <c r="W2194" s="4">
        <v>3.4746143477609701</v>
      </c>
      <c r="X2194" s="4">
        <v>83.284999999999997</v>
      </c>
      <c r="Y2194" s="4">
        <v>64.69</v>
      </c>
      <c r="Z2194" s="4">
        <v>16.700849999999999</v>
      </c>
      <c r="AA2194" s="10">
        <v>18.3843167488</v>
      </c>
      <c r="AB2194" s="10">
        <v>20.041000459199999</v>
      </c>
      <c r="AC2194" s="4">
        <v>4.818657</v>
      </c>
      <c r="AD2194" s="4">
        <v>4.1219600585515002</v>
      </c>
      <c r="AE2194" s="4">
        <v>4.5403737744642996</v>
      </c>
      <c r="AF2194" s="4">
        <v>14.753648999999999</v>
      </c>
      <c r="AG2194" s="4">
        <v>12.8499005671558</v>
      </c>
      <c r="AH2194" s="4">
        <v>13.792542552803701</v>
      </c>
      <c r="AI2194" s="4">
        <v>6.6790039999999999</v>
      </c>
      <c r="AJ2194" s="4" t="s">
        <v>2924</v>
      </c>
    </row>
    <row r="2195" spans="1:36" x14ac:dyDescent="0.3">
      <c r="A2195" s="1" t="s">
        <v>2189</v>
      </c>
      <c r="B2195" s="2">
        <v>4244279</v>
      </c>
      <c r="C2195" s="3" t="s">
        <v>2919</v>
      </c>
      <c r="D2195" s="4">
        <v>2212.0090682999999</v>
      </c>
      <c r="E2195" s="3" t="s">
        <v>2976</v>
      </c>
      <c r="F2195" s="3" t="s">
        <v>2977</v>
      </c>
      <c r="G2195" s="3" t="s">
        <v>2978</v>
      </c>
      <c r="H2195" s="3" t="s">
        <v>2978</v>
      </c>
      <c r="I2195" s="3" t="s">
        <v>2979</v>
      </c>
      <c r="J2195" s="4">
        <v>23.908374999999999</v>
      </c>
      <c r="K2195" s="4">
        <v>10.114504</v>
      </c>
      <c r="L2195" s="4">
        <v>-0.34542299999999998</v>
      </c>
      <c r="M2195" s="4">
        <v>-0.74541299999999999</v>
      </c>
      <c r="N2195" s="4">
        <v>37.630434782608702</v>
      </c>
      <c r="O2195" s="4">
        <v>15.104711999999999</v>
      </c>
      <c r="P2195" s="4">
        <v>1.7164109999999999</v>
      </c>
      <c r="Q2195" s="4">
        <v>17.638390999999999</v>
      </c>
      <c r="R2195" s="4">
        <v>20.957259000000001</v>
      </c>
      <c r="S2195" s="3" t="s">
        <v>5930</v>
      </c>
      <c r="T2195" s="4">
        <v>17.309999999999999</v>
      </c>
      <c r="U2195" s="4">
        <v>2212.0090682999999</v>
      </c>
      <c r="V2195" s="10">
        <v>3643.3330679999999</v>
      </c>
      <c r="W2195" s="4">
        <v>3.4662045060658602</v>
      </c>
      <c r="X2195" s="4">
        <v>17.52</v>
      </c>
      <c r="Y2195" s="4">
        <v>11.87</v>
      </c>
      <c r="Z2195" s="4">
        <v>37.712418</v>
      </c>
      <c r="AA2195" s="10">
        <v>57.584830339299998</v>
      </c>
      <c r="AB2195" s="10">
        <v>49.5378187333</v>
      </c>
      <c r="AC2195" s="4">
        <v>10.817978999999999</v>
      </c>
      <c r="AD2195" s="4">
        <v>10.8214556749975</v>
      </c>
      <c r="AE2195" s="4">
        <v>10.934801221956601</v>
      </c>
      <c r="AF2195" s="4">
        <v>17.638390999999999</v>
      </c>
      <c r="AG2195" s="4">
        <v>16.589228814809601</v>
      </c>
      <c r="AH2195" s="4">
        <v>16.704394766110799</v>
      </c>
      <c r="AI2195" s="4">
        <v>1.7164109999999999</v>
      </c>
      <c r="AJ2195" s="4">
        <v>1.774475</v>
      </c>
    </row>
    <row r="2196" spans="1:36" x14ac:dyDescent="0.3">
      <c r="A2196" s="1" t="s">
        <v>2190</v>
      </c>
      <c r="B2196" s="2">
        <v>6631637</v>
      </c>
      <c r="C2196" s="3" t="s">
        <v>2935</v>
      </c>
      <c r="D2196" s="4">
        <v>1656.742248</v>
      </c>
      <c r="E2196" s="3" t="s">
        <v>2936</v>
      </c>
      <c r="F2196" s="3" t="s">
        <v>2937</v>
      </c>
      <c r="G2196" s="3" t="s">
        <v>3044</v>
      </c>
      <c r="H2196" s="3" t="s">
        <v>3099</v>
      </c>
      <c r="I2196" s="3" t="s">
        <v>3582</v>
      </c>
      <c r="J2196" s="4">
        <v>73.566356999999996</v>
      </c>
      <c r="K2196" s="4">
        <v>15.103224000000001</v>
      </c>
      <c r="L2196" s="4">
        <v>8.7983569999999993</v>
      </c>
      <c r="M2196" s="4">
        <v>-9.7927900000000001</v>
      </c>
      <c r="N2196" s="4">
        <v>6.7330509999999997</v>
      </c>
      <c r="O2196" s="4">
        <v>66.346554999999995</v>
      </c>
      <c r="P2196" s="5">
        <v>3.8078120000000002</v>
      </c>
      <c r="Q2196" s="4">
        <v>12.273087</v>
      </c>
      <c r="R2196" s="4">
        <v>14.682401</v>
      </c>
      <c r="S2196" s="3" t="s">
        <v>5931</v>
      </c>
      <c r="T2196" s="4">
        <v>31.78</v>
      </c>
      <c r="U2196" s="4">
        <v>1656.742248</v>
      </c>
      <c r="V2196" s="10">
        <v>1750.1422480000001</v>
      </c>
      <c r="W2196" s="4">
        <v>0.75519194461925698</v>
      </c>
      <c r="X2196" s="4">
        <v>35.96</v>
      </c>
      <c r="Y2196" s="4">
        <v>16</v>
      </c>
      <c r="Z2196" s="4">
        <v>6.7330509999999997</v>
      </c>
      <c r="AA2196" s="10">
        <v>13.8777292576</v>
      </c>
      <c r="AB2196" s="10">
        <v>13.8777292576</v>
      </c>
      <c r="AC2196" s="4">
        <v>0.73529199999999995</v>
      </c>
      <c r="AD2196" s="4">
        <v>0.74440616177840002</v>
      </c>
      <c r="AE2196" s="4">
        <v>0.74440616177840002</v>
      </c>
      <c r="AF2196" s="4">
        <v>12.273087</v>
      </c>
      <c r="AG2196" s="4">
        <v>8.6468662672204992</v>
      </c>
      <c r="AH2196" s="4">
        <v>8.6468662672204992</v>
      </c>
      <c r="AI2196" s="5">
        <v>3.8078120000000002</v>
      </c>
      <c r="AJ2196" s="4">
        <v>8.2012900000000002</v>
      </c>
    </row>
    <row r="2197" spans="1:36" x14ac:dyDescent="0.3">
      <c r="A2197" s="1" t="s">
        <v>2191</v>
      </c>
      <c r="B2197" s="2">
        <v>5291924</v>
      </c>
      <c r="C2197" s="3" t="s">
        <v>2919</v>
      </c>
      <c r="D2197" s="4">
        <v>7411.7463674600003</v>
      </c>
      <c r="E2197" s="3" t="s">
        <v>2920</v>
      </c>
      <c r="F2197" s="3" t="s">
        <v>2921</v>
      </c>
      <c r="G2197" s="3" t="s">
        <v>2941</v>
      </c>
      <c r="H2197" s="3" t="s">
        <v>2941</v>
      </c>
      <c r="I2197" s="3" t="s">
        <v>3048</v>
      </c>
      <c r="J2197" s="4">
        <v>61.451081000000002</v>
      </c>
      <c r="K2197" s="4">
        <v>-2.9942760000000002</v>
      </c>
      <c r="L2197" s="4">
        <v>-22.796565999999999</v>
      </c>
      <c r="M2197" s="4">
        <v>-2.1106419999999999</v>
      </c>
      <c r="N2197" s="4" t="s">
        <v>2924</v>
      </c>
      <c r="O2197" s="4" t="s">
        <v>2924</v>
      </c>
      <c r="P2197" s="4">
        <v>4.7188600000000003</v>
      </c>
      <c r="Q2197" s="4" t="s">
        <v>2924</v>
      </c>
      <c r="R2197" s="4" t="s">
        <v>2924</v>
      </c>
      <c r="S2197" s="3" t="s">
        <v>5932</v>
      </c>
      <c r="T2197" s="4">
        <v>44.06</v>
      </c>
      <c r="U2197" s="4">
        <v>7411.7463674600003</v>
      </c>
      <c r="V2197" s="10">
        <v>5948.9713670000001</v>
      </c>
      <c r="W2197" s="4">
        <v>0</v>
      </c>
      <c r="X2197" s="4">
        <v>62.4</v>
      </c>
      <c r="Y2197" s="4">
        <v>25.93</v>
      </c>
      <c r="Z2197" s="4" t="s">
        <v>2924</v>
      </c>
      <c r="AA2197" s="10" t="s">
        <v>2924</v>
      </c>
      <c r="AB2197" s="10" t="s">
        <v>2924</v>
      </c>
      <c r="AC2197" s="4" t="s">
        <v>2924</v>
      </c>
      <c r="AD2197" s="4" t="s">
        <v>2924</v>
      </c>
      <c r="AE2197" s="4" t="s">
        <v>2924</v>
      </c>
      <c r="AF2197" s="4" t="s">
        <v>2924</v>
      </c>
      <c r="AG2197" s="4" t="s">
        <v>2924</v>
      </c>
      <c r="AH2197" s="4" t="s">
        <v>2924</v>
      </c>
      <c r="AI2197" s="4">
        <v>4.7188600000000003</v>
      </c>
      <c r="AJ2197" s="4">
        <v>4.9444509999999999</v>
      </c>
    </row>
    <row r="2198" spans="1:36" x14ac:dyDescent="0.3">
      <c r="A2198" s="1" t="s">
        <v>2192</v>
      </c>
      <c r="B2198" s="2">
        <v>11211045</v>
      </c>
      <c r="C2198" s="3" t="s">
        <v>2935</v>
      </c>
      <c r="D2198" s="4">
        <v>2412.923843</v>
      </c>
      <c r="E2198" s="3" t="s">
        <v>2925</v>
      </c>
      <c r="F2198" s="3" t="s">
        <v>2926</v>
      </c>
      <c r="G2198" s="3" t="s">
        <v>2927</v>
      </c>
      <c r="H2198" s="3" t="s">
        <v>2964</v>
      </c>
      <c r="I2198" s="3" t="s">
        <v>3369</v>
      </c>
      <c r="J2198" s="4">
        <v>92.873303000000007</v>
      </c>
      <c r="K2198" s="4">
        <v>33.830455000000001</v>
      </c>
      <c r="L2198" s="4">
        <v>0.94730599999999998</v>
      </c>
      <c r="M2198" s="4">
        <v>-8.0614720000000002</v>
      </c>
      <c r="N2198" s="4">
        <v>59.719790000000003</v>
      </c>
      <c r="O2198" s="4">
        <v>173.09644700000001</v>
      </c>
      <c r="P2198" s="4">
        <v>5.7368779999999999</v>
      </c>
      <c r="Q2198" s="4">
        <v>41.338822</v>
      </c>
      <c r="R2198" s="4" t="s">
        <v>2924</v>
      </c>
      <c r="S2198" s="3" t="s">
        <v>5933</v>
      </c>
      <c r="T2198" s="4">
        <v>34.1</v>
      </c>
      <c r="U2198" s="4">
        <v>2412.923843</v>
      </c>
      <c r="V2198" s="10">
        <v>2203.1318430000001</v>
      </c>
      <c r="W2198" s="4">
        <v>0</v>
      </c>
      <c r="X2198" s="4">
        <v>39.577800000000003</v>
      </c>
      <c r="Y2198" s="4">
        <v>13.96</v>
      </c>
      <c r="Z2198" s="4">
        <v>59.719790000000003</v>
      </c>
      <c r="AA2198" s="10">
        <v>46.667579033800003</v>
      </c>
      <c r="AB2198" s="10">
        <v>54.911433172300001</v>
      </c>
      <c r="AC2198" s="4">
        <v>2.013903</v>
      </c>
      <c r="AD2198" s="4">
        <v>1.8410376605462999</v>
      </c>
      <c r="AE2198" s="4">
        <v>1.9694581363356001</v>
      </c>
      <c r="AF2198" s="4">
        <v>41.338822</v>
      </c>
      <c r="AG2198" s="4">
        <v>28.838465081758599</v>
      </c>
      <c r="AH2198" s="4">
        <v>36.002192407211297</v>
      </c>
      <c r="AI2198" s="4">
        <v>5.7368779999999999</v>
      </c>
      <c r="AJ2198" s="4">
        <v>5.7973480000000004</v>
      </c>
    </row>
    <row r="2199" spans="1:36" x14ac:dyDescent="0.3">
      <c r="A2199" s="1" t="s">
        <v>2193</v>
      </c>
      <c r="B2199" s="2">
        <v>4812263</v>
      </c>
      <c r="C2199" s="3" t="s">
        <v>2935</v>
      </c>
      <c r="D2199" s="4">
        <v>13698.7934412</v>
      </c>
      <c r="E2199" s="3" t="s">
        <v>2920</v>
      </c>
      <c r="F2199" s="3" t="s">
        <v>2921</v>
      </c>
      <c r="G2199" s="3" t="s">
        <v>2922</v>
      </c>
      <c r="H2199" s="3" t="s">
        <v>2922</v>
      </c>
      <c r="I2199" s="3" t="s">
        <v>3047</v>
      </c>
      <c r="J2199" s="4">
        <v>4.5028319999999997</v>
      </c>
      <c r="K2199" s="4">
        <v>-8.4058910000000004</v>
      </c>
      <c r="L2199" s="4">
        <v>1.0957429999999999</v>
      </c>
      <c r="M2199" s="4">
        <v>-2.9153009999999999</v>
      </c>
      <c r="N2199" s="4">
        <v>56.28</v>
      </c>
      <c r="O2199" s="4">
        <v>24.576419000000001</v>
      </c>
      <c r="P2199" s="4">
        <v>1.734788</v>
      </c>
      <c r="Q2199" s="4">
        <v>18.753699000000001</v>
      </c>
      <c r="R2199" s="4">
        <v>18.827798999999999</v>
      </c>
      <c r="S2199" s="3" t="s">
        <v>5934</v>
      </c>
      <c r="T2199" s="5">
        <v>112.56</v>
      </c>
      <c r="U2199" s="4">
        <v>13698.7934412</v>
      </c>
      <c r="V2199" s="10">
        <v>15784.158441</v>
      </c>
      <c r="W2199" s="4">
        <v>0.248756218905473</v>
      </c>
      <c r="X2199" s="5">
        <v>129.5</v>
      </c>
      <c r="Y2199" s="4">
        <v>97.314999999999998</v>
      </c>
      <c r="Z2199" s="4">
        <v>56.28</v>
      </c>
      <c r="AA2199" s="10">
        <v>22.529573066899999</v>
      </c>
      <c r="AB2199" s="10">
        <v>23.245632150599999</v>
      </c>
      <c r="AC2199" s="4">
        <v>5.7996840000000001</v>
      </c>
      <c r="AD2199" s="4">
        <v>5.5419100603090996</v>
      </c>
      <c r="AE2199" s="4">
        <v>5.7288539660640003</v>
      </c>
      <c r="AF2199" s="4">
        <v>18.753699000000001</v>
      </c>
      <c r="AG2199" s="4">
        <v>17.455366665184801</v>
      </c>
      <c r="AH2199" s="4">
        <v>18.136438145703401</v>
      </c>
      <c r="AI2199" s="4">
        <v>1.734788</v>
      </c>
      <c r="AJ2199" s="4" t="s">
        <v>2924</v>
      </c>
    </row>
    <row r="2200" spans="1:36" x14ac:dyDescent="0.3">
      <c r="A2200" s="1" t="s">
        <v>2194</v>
      </c>
      <c r="B2200" s="2">
        <v>4752620</v>
      </c>
      <c r="C2200" s="3" t="s">
        <v>2935</v>
      </c>
      <c r="D2200" s="4">
        <v>703.56443760000002</v>
      </c>
      <c r="E2200" s="3" t="s">
        <v>3093</v>
      </c>
      <c r="F2200" s="3" t="s">
        <v>3093</v>
      </c>
      <c r="G2200" s="3" t="s">
        <v>3094</v>
      </c>
      <c r="H2200" s="3" t="s">
        <v>3299</v>
      </c>
      <c r="I2200" s="3" t="s">
        <v>3639</v>
      </c>
      <c r="J2200" s="4">
        <v>-16.195857</v>
      </c>
      <c r="K2200" s="4">
        <v>-13.889486</v>
      </c>
      <c r="L2200" s="4">
        <v>-10.602679</v>
      </c>
      <c r="M2200" s="4">
        <v>-3.3309199999999999</v>
      </c>
      <c r="N2200" s="4">
        <v>10.498034000000001</v>
      </c>
      <c r="O2200" s="4">
        <v>22.755682</v>
      </c>
      <c r="P2200" s="4">
        <v>1.246343</v>
      </c>
      <c r="Q2200" s="4">
        <v>3.9652560000000001</v>
      </c>
      <c r="R2200" s="4">
        <v>35.548675000000003</v>
      </c>
      <c r="S2200" s="3" t="s">
        <v>5935</v>
      </c>
      <c r="T2200" s="4">
        <v>40.049999999999997</v>
      </c>
      <c r="U2200" s="4">
        <v>703.56443760000002</v>
      </c>
      <c r="V2200" s="10">
        <v>443.21643699999998</v>
      </c>
      <c r="W2200" s="4">
        <v>0</v>
      </c>
      <c r="X2200" s="4">
        <v>60.784999999999997</v>
      </c>
      <c r="Y2200" s="4">
        <v>39.020000000000003</v>
      </c>
      <c r="Z2200" s="4">
        <v>10.498034000000001</v>
      </c>
      <c r="AA2200" s="10">
        <v>23.284883720900002</v>
      </c>
      <c r="AB2200" s="10">
        <v>13.2178217821</v>
      </c>
      <c r="AC2200" s="4">
        <v>0.65966899999999995</v>
      </c>
      <c r="AD2200" s="4">
        <v>0.67666631603049998</v>
      </c>
      <c r="AE2200" s="4">
        <v>0.69469660971790004</v>
      </c>
      <c r="AF2200" s="4">
        <v>3.9652560000000001</v>
      </c>
      <c r="AG2200" s="4">
        <v>5.9894113108107998</v>
      </c>
      <c r="AH2200" s="4">
        <v>4.7150684787234001</v>
      </c>
      <c r="AI2200" s="4">
        <v>1.246343</v>
      </c>
      <c r="AJ2200" s="4">
        <v>1.246343</v>
      </c>
    </row>
    <row r="2201" spans="1:36" x14ac:dyDescent="0.3">
      <c r="A2201" s="1" t="s">
        <v>2195</v>
      </c>
      <c r="B2201" s="2">
        <v>4391243</v>
      </c>
      <c r="C2201" s="3" t="s">
        <v>2935</v>
      </c>
      <c r="D2201" s="4">
        <v>8439.9351704399996</v>
      </c>
      <c r="E2201" s="3" t="s">
        <v>2976</v>
      </c>
      <c r="F2201" s="3" t="s">
        <v>2977</v>
      </c>
      <c r="G2201" s="3" t="s">
        <v>3137</v>
      </c>
      <c r="H2201" s="3" t="s">
        <v>3137</v>
      </c>
      <c r="I2201" s="3" t="s">
        <v>2979</v>
      </c>
      <c r="J2201" s="4">
        <v>-32.336714999999998</v>
      </c>
      <c r="K2201" s="4">
        <v>-25.640523999999999</v>
      </c>
      <c r="L2201" s="4">
        <v>-10.918462999999999</v>
      </c>
      <c r="M2201" s="4">
        <v>-6.9733299999999998</v>
      </c>
      <c r="N2201" s="4">
        <v>30.910569105691099</v>
      </c>
      <c r="O2201" s="4">
        <v>23.268053999999999</v>
      </c>
      <c r="P2201" s="4">
        <v>1.052486</v>
      </c>
      <c r="Q2201" s="4">
        <v>20.827076999999999</v>
      </c>
      <c r="R2201" s="4">
        <v>49.547353000000001</v>
      </c>
      <c r="S2201" s="3" t="s">
        <v>5936</v>
      </c>
      <c r="T2201" s="4">
        <v>38.020000000000003</v>
      </c>
      <c r="U2201" s="4">
        <v>8439.9351704399996</v>
      </c>
      <c r="V2201" s="10">
        <v>12284.85117</v>
      </c>
      <c r="W2201" s="4">
        <v>4.3924250394529203</v>
      </c>
      <c r="X2201" s="4">
        <v>57.01</v>
      </c>
      <c r="Y2201" s="4">
        <v>37.67</v>
      </c>
      <c r="Z2201" s="4">
        <v>30.910568999999999</v>
      </c>
      <c r="AA2201" s="10">
        <v>29.221428022400001</v>
      </c>
      <c r="AB2201" s="10">
        <v>31.324149749499998</v>
      </c>
      <c r="AC2201" s="4">
        <v>13.590384</v>
      </c>
      <c r="AD2201" s="4">
        <v>11.6574119548706</v>
      </c>
      <c r="AE2201" s="4">
        <v>13.1511493339181</v>
      </c>
      <c r="AF2201" s="4">
        <v>20.827076999999999</v>
      </c>
      <c r="AG2201" s="4">
        <v>17.012145267893601</v>
      </c>
      <c r="AH2201" s="4">
        <v>19.179122324003899</v>
      </c>
      <c r="AI2201" s="4">
        <v>1.052486</v>
      </c>
      <c r="AJ2201" s="4">
        <v>1.08125</v>
      </c>
    </row>
    <row r="2202" spans="1:36" x14ac:dyDescent="0.3">
      <c r="A2202" s="1" t="s">
        <v>2196</v>
      </c>
      <c r="B2202" s="2">
        <v>4355730</v>
      </c>
      <c r="C2202" s="3" t="s">
        <v>2919</v>
      </c>
      <c r="D2202" s="4">
        <v>5802.1298727699996</v>
      </c>
      <c r="E2202" s="3" t="s">
        <v>3006</v>
      </c>
      <c r="F2202" s="3" t="s">
        <v>3235</v>
      </c>
      <c r="G2202" s="3" t="s">
        <v>3326</v>
      </c>
      <c r="H2202" s="3" t="s">
        <v>3326</v>
      </c>
      <c r="I2202" s="3" t="s">
        <v>3237</v>
      </c>
      <c r="J2202" s="4">
        <v>2.1457639999999998</v>
      </c>
      <c r="K2202" s="4">
        <v>-14.174697</v>
      </c>
      <c r="L2202" s="4">
        <v>-0.108538</v>
      </c>
      <c r="M2202" s="4">
        <v>-2.8501059999999998</v>
      </c>
      <c r="N2202" s="4">
        <v>15.777143000000001</v>
      </c>
      <c r="O2202" s="4">
        <v>13.743156000000001</v>
      </c>
      <c r="P2202" s="4">
        <v>2.809034</v>
      </c>
      <c r="Q2202" s="4">
        <v>10.326976</v>
      </c>
      <c r="R2202" s="4">
        <v>16.337698</v>
      </c>
      <c r="S2202" s="3" t="s">
        <v>5937</v>
      </c>
      <c r="T2202" s="4">
        <v>27.61</v>
      </c>
      <c r="U2202" s="4">
        <v>5802.1298727699996</v>
      </c>
      <c r="V2202" s="10">
        <v>7505.1298720000004</v>
      </c>
      <c r="W2202" s="4">
        <v>3.3321260412893898</v>
      </c>
      <c r="X2202" s="4">
        <v>32.65</v>
      </c>
      <c r="Y2202" s="4">
        <v>26.5</v>
      </c>
      <c r="Z2202" s="4">
        <v>15.777143000000001</v>
      </c>
      <c r="AA2202" s="10">
        <v>16.160374597600001</v>
      </c>
      <c r="AB2202" s="10">
        <v>16.4433327377</v>
      </c>
      <c r="AC2202" s="4">
        <v>2.0388829999999998</v>
      </c>
      <c r="AD2202" s="4">
        <v>2.0403434775207998</v>
      </c>
      <c r="AE2202" s="4">
        <v>2.0596793502216002</v>
      </c>
      <c r="AF2202" s="4">
        <v>10.326976</v>
      </c>
      <c r="AG2202" s="4">
        <v>10.871378209065201</v>
      </c>
      <c r="AH2202" s="4">
        <v>11.0583990682756</v>
      </c>
      <c r="AI2202" s="4">
        <v>2.809034</v>
      </c>
      <c r="AJ2202" s="4" t="s">
        <v>2924</v>
      </c>
    </row>
    <row r="2203" spans="1:36" x14ac:dyDescent="0.3">
      <c r="A2203" s="1" t="s">
        <v>2197</v>
      </c>
      <c r="B2203" s="2">
        <v>4910572</v>
      </c>
      <c r="C2203" s="3" t="s">
        <v>2935</v>
      </c>
      <c r="D2203" s="4">
        <v>7408.7702444799997</v>
      </c>
      <c r="E2203" s="3" t="s">
        <v>2925</v>
      </c>
      <c r="F2203" s="3" t="s">
        <v>2926</v>
      </c>
      <c r="G2203" s="3" t="s">
        <v>2927</v>
      </c>
      <c r="H2203" s="3" t="s">
        <v>3177</v>
      </c>
      <c r="I2203" s="3" t="s">
        <v>3640</v>
      </c>
      <c r="J2203" s="4">
        <v>31.826156000000001</v>
      </c>
      <c r="K2203" s="4">
        <v>15.679098</v>
      </c>
      <c r="L2203" s="4">
        <v>18.248218999999999</v>
      </c>
      <c r="M2203" s="4">
        <v>-10.712044000000001</v>
      </c>
      <c r="N2203" s="4">
        <v>113.302987</v>
      </c>
      <c r="O2203" s="4" t="s">
        <v>2924</v>
      </c>
      <c r="P2203" s="4" t="s">
        <v>2924</v>
      </c>
      <c r="Q2203" s="4">
        <v>18.719629000000001</v>
      </c>
      <c r="R2203" s="4" t="s">
        <v>2924</v>
      </c>
      <c r="S2203" s="3" t="s">
        <v>5938</v>
      </c>
      <c r="T2203" s="5">
        <v>398.26</v>
      </c>
      <c r="U2203" s="4">
        <v>7408.7702444799997</v>
      </c>
      <c r="V2203" s="10">
        <v>11182.451244</v>
      </c>
      <c r="W2203" s="4">
        <v>0</v>
      </c>
      <c r="X2203" s="4">
        <v>457.26</v>
      </c>
      <c r="Y2203" s="4">
        <v>212.43</v>
      </c>
      <c r="Z2203" s="4">
        <v>113.302987</v>
      </c>
      <c r="AA2203" s="10">
        <v>35.8670004863</v>
      </c>
      <c r="AB2203" s="10">
        <v>69.178631852099997</v>
      </c>
      <c r="AC2203" s="4">
        <v>3.5995710000000001</v>
      </c>
      <c r="AD2203" s="4">
        <v>3.1399644722667999</v>
      </c>
      <c r="AE2203" s="4">
        <v>3.4944372141907998</v>
      </c>
      <c r="AF2203" s="4">
        <v>18.719629000000001</v>
      </c>
      <c r="AG2203" s="4">
        <v>14.741067222327899</v>
      </c>
      <c r="AH2203" s="4">
        <v>20.4200268444405</v>
      </c>
      <c r="AI2203" s="4" t="s">
        <v>2924</v>
      </c>
      <c r="AJ2203" s="4" t="s">
        <v>2924</v>
      </c>
    </row>
    <row r="2204" spans="1:36" x14ac:dyDescent="0.3">
      <c r="A2204" s="1" t="s">
        <v>2198</v>
      </c>
      <c r="B2204" s="2">
        <v>5302933</v>
      </c>
      <c r="C2204" s="3" t="s">
        <v>2940</v>
      </c>
      <c r="D2204" s="4">
        <v>3448.97071228</v>
      </c>
      <c r="E2204" s="3" t="s">
        <v>2920</v>
      </c>
      <c r="F2204" s="3" t="s">
        <v>2921</v>
      </c>
      <c r="G2204" s="3" t="s">
        <v>2941</v>
      </c>
      <c r="H2204" s="3" t="s">
        <v>2941</v>
      </c>
      <c r="I2204" s="3" t="s">
        <v>2942</v>
      </c>
      <c r="J2204" s="4">
        <v>21.078748999999998</v>
      </c>
      <c r="K2204" s="4">
        <v>6.2878790000000002</v>
      </c>
      <c r="L2204" s="4">
        <v>-5.458221</v>
      </c>
      <c r="M2204" s="4">
        <v>1.5930489999999999</v>
      </c>
      <c r="N2204" s="4" t="s">
        <v>2924</v>
      </c>
      <c r="O2204" s="4" t="s">
        <v>2924</v>
      </c>
      <c r="P2204" s="4" t="s">
        <v>2924</v>
      </c>
      <c r="Q2204" s="4" t="s">
        <v>2924</v>
      </c>
      <c r="R2204" s="4" t="s">
        <v>2924</v>
      </c>
      <c r="S2204" s="3" t="s">
        <v>5939</v>
      </c>
      <c r="T2204" s="4">
        <v>56.12</v>
      </c>
      <c r="U2204" s="4">
        <v>3448.97071228</v>
      </c>
      <c r="V2204" s="10">
        <v>3405.3327119999999</v>
      </c>
      <c r="W2204" s="4">
        <v>0</v>
      </c>
      <c r="X2204" s="4">
        <v>68.58</v>
      </c>
      <c r="Y2204" s="4">
        <v>35.17</v>
      </c>
      <c r="Z2204" s="4" t="s">
        <v>2924</v>
      </c>
      <c r="AA2204" s="10" t="s">
        <v>2924</v>
      </c>
      <c r="AB2204" s="10" t="s">
        <v>2924</v>
      </c>
      <c r="AC2204" s="4">
        <v>30.261554</v>
      </c>
      <c r="AD2204" s="4">
        <v>20.904629029733201</v>
      </c>
      <c r="AE2204" s="4">
        <v>27.392002895787801</v>
      </c>
      <c r="AF2204" s="4" t="s">
        <v>2924</v>
      </c>
      <c r="AG2204" s="4" t="s">
        <v>2924</v>
      </c>
      <c r="AH2204" s="4" t="s">
        <v>2924</v>
      </c>
      <c r="AI2204" s="4" t="s">
        <v>2924</v>
      </c>
      <c r="AJ2204" s="4" t="s">
        <v>2924</v>
      </c>
    </row>
    <row r="2205" spans="1:36" x14ac:dyDescent="0.3">
      <c r="A2205" s="1" t="s">
        <v>2199</v>
      </c>
      <c r="B2205" s="2">
        <v>10695236</v>
      </c>
      <c r="C2205" s="3" t="s">
        <v>2970</v>
      </c>
      <c r="D2205" s="4">
        <v>652.43464042000005</v>
      </c>
      <c r="E2205" s="3" t="s">
        <v>3093</v>
      </c>
      <c r="F2205" s="3" t="s">
        <v>3093</v>
      </c>
      <c r="G2205" s="3" t="s">
        <v>3094</v>
      </c>
      <c r="H2205" s="3" t="s">
        <v>3147</v>
      </c>
      <c r="I2205" s="3" t="s">
        <v>3148</v>
      </c>
      <c r="J2205" s="4">
        <v>9.1268419999999999</v>
      </c>
      <c r="K2205" s="4">
        <v>11.326980000000001</v>
      </c>
      <c r="L2205" s="4">
        <v>-13.525057</v>
      </c>
      <c r="M2205" s="4">
        <v>-7.9138869999999999</v>
      </c>
      <c r="N2205" s="4">
        <v>5.3837970000000004</v>
      </c>
      <c r="O2205" s="4">
        <v>4.8390690000000003</v>
      </c>
      <c r="P2205" s="4">
        <v>1.289323</v>
      </c>
      <c r="Q2205" s="4">
        <v>3.0710060000000001</v>
      </c>
      <c r="R2205" s="4">
        <v>7.6828250000000002</v>
      </c>
      <c r="S2205" s="3" t="s">
        <v>5940</v>
      </c>
      <c r="T2205" s="4">
        <v>30.37</v>
      </c>
      <c r="U2205" s="4">
        <v>652.43464042000005</v>
      </c>
      <c r="V2205" s="10">
        <v>928.82564000000002</v>
      </c>
      <c r="W2205" s="4">
        <v>5.00493908462298</v>
      </c>
      <c r="X2205" s="4">
        <v>37.1541</v>
      </c>
      <c r="Y2205" s="4">
        <v>21.272500000000001</v>
      </c>
      <c r="Z2205" s="4">
        <v>5.3837970000000004</v>
      </c>
      <c r="AA2205" s="10">
        <v>4.4661764704999998</v>
      </c>
      <c r="AB2205" s="10">
        <v>5.5117967331999997</v>
      </c>
      <c r="AC2205" s="4">
        <v>2.2803619999999998</v>
      </c>
      <c r="AD2205" s="4">
        <v>2.2051890788224</v>
      </c>
      <c r="AE2205" s="4">
        <v>2.2499894564936</v>
      </c>
      <c r="AF2205" s="4">
        <v>3.0710060000000001</v>
      </c>
      <c r="AG2205" s="4">
        <v>3.3048647917793001</v>
      </c>
      <c r="AH2205" s="4">
        <v>3.2450248605434</v>
      </c>
      <c r="AI2205" s="4">
        <v>1.289323</v>
      </c>
      <c r="AJ2205" s="4">
        <v>1.289323</v>
      </c>
    </row>
    <row r="2206" spans="1:36" x14ac:dyDescent="0.3">
      <c r="A2206" s="1" t="s">
        <v>2200</v>
      </c>
      <c r="B2206" s="2">
        <v>4406983</v>
      </c>
      <c r="C2206" s="3" t="s">
        <v>2935</v>
      </c>
      <c r="D2206" s="4">
        <v>3386.6251835500002</v>
      </c>
      <c r="E2206" s="3" t="s">
        <v>2945</v>
      </c>
      <c r="F2206" s="3" t="s">
        <v>2946</v>
      </c>
      <c r="G2206" s="3" t="s">
        <v>2947</v>
      </c>
      <c r="H2206" s="3" t="s">
        <v>2989</v>
      </c>
      <c r="I2206" s="3" t="s">
        <v>3344</v>
      </c>
      <c r="J2206" s="4">
        <v>9.5349520000000005</v>
      </c>
      <c r="K2206" s="4">
        <v>23.515830999999999</v>
      </c>
      <c r="L2206" s="4">
        <v>6.8778540000000001</v>
      </c>
      <c r="M2206" s="4">
        <v>-4.0973110000000004</v>
      </c>
      <c r="N2206" s="4" t="s">
        <v>2924</v>
      </c>
      <c r="O2206" s="4">
        <v>9.1052759999999999</v>
      </c>
      <c r="P2206" s="4" t="s">
        <v>2924</v>
      </c>
      <c r="Q2206" s="4">
        <v>22.689871</v>
      </c>
      <c r="R2206" s="4">
        <v>7.9712740000000002</v>
      </c>
      <c r="S2206" s="3" t="s">
        <v>5941</v>
      </c>
      <c r="T2206" s="4">
        <v>37.450000000000003</v>
      </c>
      <c r="U2206" s="4">
        <v>3386.6251835500002</v>
      </c>
      <c r="V2206" s="10">
        <v>4960.7261829999998</v>
      </c>
      <c r="W2206" s="4">
        <v>0</v>
      </c>
      <c r="X2206" s="4">
        <v>42.19</v>
      </c>
      <c r="Y2206" s="4">
        <v>26.98</v>
      </c>
      <c r="Z2206" s="4" t="s">
        <v>2924</v>
      </c>
      <c r="AA2206" s="10">
        <v>9.1350375645999993</v>
      </c>
      <c r="AB2206" s="10">
        <v>10.149821666599999</v>
      </c>
      <c r="AC2206" s="4">
        <v>2.1045410000000002</v>
      </c>
      <c r="AD2206" s="4">
        <v>1.9605169312094</v>
      </c>
      <c r="AE2206" s="4">
        <v>2.0684323657874999</v>
      </c>
      <c r="AF2206" s="4">
        <v>22.689871</v>
      </c>
      <c r="AG2206" s="4">
        <v>7.6464865191058999</v>
      </c>
      <c r="AH2206" s="4">
        <v>8.3767113944591998</v>
      </c>
      <c r="AI2206" s="4" t="s">
        <v>2924</v>
      </c>
      <c r="AJ2206" s="4" t="s">
        <v>2924</v>
      </c>
    </row>
    <row r="2207" spans="1:36" x14ac:dyDescent="0.3">
      <c r="A2207" s="1" t="s">
        <v>2201</v>
      </c>
      <c r="B2207" s="2">
        <v>4810605</v>
      </c>
      <c r="C2207" s="3" t="s">
        <v>2956</v>
      </c>
      <c r="D2207" s="4">
        <v>3838.3599292499998</v>
      </c>
      <c r="E2207" s="3" t="s">
        <v>2945</v>
      </c>
      <c r="F2207" s="3" t="s">
        <v>2946</v>
      </c>
      <c r="G2207" s="3" t="s">
        <v>2947</v>
      </c>
      <c r="H2207" s="3" t="s">
        <v>2989</v>
      </c>
      <c r="I2207" s="3" t="s">
        <v>2949</v>
      </c>
      <c r="J2207" s="4">
        <v>-35.039369999999998</v>
      </c>
      <c r="K2207" s="4">
        <v>60.639778</v>
      </c>
      <c r="L2207" s="4">
        <v>-4.9382720000000004</v>
      </c>
      <c r="M2207" s="4">
        <v>-11.08545</v>
      </c>
      <c r="N2207" s="4">
        <v>226.47058799999999</v>
      </c>
      <c r="O2207" s="4" t="s">
        <v>2924</v>
      </c>
      <c r="P2207" s="4">
        <v>1.3625100000000001</v>
      </c>
      <c r="Q2207" s="4">
        <v>24.590226000000001</v>
      </c>
      <c r="R2207" s="4" t="s">
        <v>2924</v>
      </c>
      <c r="S2207" s="3" t="s">
        <v>5942</v>
      </c>
      <c r="T2207" s="5">
        <v>11.55</v>
      </c>
      <c r="U2207" s="4">
        <v>3838.3599292499998</v>
      </c>
      <c r="V2207" s="10">
        <v>3323.6149289999998</v>
      </c>
      <c r="W2207" s="4">
        <v>0</v>
      </c>
      <c r="X2207" s="4">
        <v>18.75</v>
      </c>
      <c r="Y2207" s="5">
        <v>6.3550000000000004</v>
      </c>
      <c r="Z2207" s="4">
        <v>226.47058799999999</v>
      </c>
      <c r="AA2207" s="10" t="s">
        <v>2924</v>
      </c>
      <c r="AB2207" s="10" t="s">
        <v>2924</v>
      </c>
      <c r="AC2207" s="4">
        <v>10.621563999999999</v>
      </c>
      <c r="AD2207" s="4">
        <v>5.1373701330569004</v>
      </c>
      <c r="AE2207" s="4">
        <v>9.0420515783119004</v>
      </c>
      <c r="AF2207" s="4">
        <v>24.590226000000001</v>
      </c>
      <c r="AG2207" s="4">
        <v>20.557205188883501</v>
      </c>
      <c r="AH2207" s="4">
        <v>17.792316848926099</v>
      </c>
      <c r="AI2207" s="4">
        <v>1.3625100000000001</v>
      </c>
      <c r="AJ2207" s="4">
        <v>1.4182220000000001</v>
      </c>
    </row>
    <row r="2208" spans="1:36" x14ac:dyDescent="0.3">
      <c r="A2208" s="1" t="s">
        <v>2202</v>
      </c>
      <c r="B2208" s="2">
        <v>4347089</v>
      </c>
      <c r="C2208" s="3" t="s">
        <v>2935</v>
      </c>
      <c r="D2208" s="4">
        <v>5685.8726966800004</v>
      </c>
      <c r="E2208" s="3" t="s">
        <v>2930</v>
      </c>
      <c r="F2208" s="3" t="s">
        <v>2953</v>
      </c>
      <c r="G2208" s="3" t="s">
        <v>3049</v>
      </c>
      <c r="H2208" s="3" t="s">
        <v>3050</v>
      </c>
      <c r="I2208" s="3" t="s">
        <v>2971</v>
      </c>
      <c r="J2208" s="4">
        <v>-0.81595700000000004</v>
      </c>
      <c r="K2208" s="4">
        <v>-7.912458</v>
      </c>
      <c r="L2208" s="4">
        <v>2.8195489999999999</v>
      </c>
      <c r="M2208" s="4">
        <v>-1.6187050000000001</v>
      </c>
      <c r="N2208" s="4">
        <v>11.0505050505051</v>
      </c>
      <c r="O2208" s="4" t="s">
        <v>2924</v>
      </c>
      <c r="P2208" s="4">
        <v>0.88849199999999995</v>
      </c>
      <c r="Q2208" s="4" t="s">
        <v>2934</v>
      </c>
      <c r="R2208" s="4" t="s">
        <v>2934</v>
      </c>
      <c r="S2208" s="3" t="s">
        <v>5943</v>
      </c>
      <c r="T2208" s="4">
        <v>10.94</v>
      </c>
      <c r="U2208" s="4">
        <v>5685.8726966800004</v>
      </c>
      <c r="V2208" s="10" t="s">
        <v>2934</v>
      </c>
      <c r="W2208" s="4">
        <v>9.1407678244972601</v>
      </c>
      <c r="X2208" s="5">
        <v>12.02</v>
      </c>
      <c r="Y2208" s="4">
        <v>9.9700000000000006</v>
      </c>
      <c r="Z2208" s="4">
        <v>11.084092999999999</v>
      </c>
      <c r="AA2208" s="10">
        <v>5.9151121923999996</v>
      </c>
      <c r="AB2208" s="10">
        <v>5.7002026853999999</v>
      </c>
      <c r="AC2208" s="4" t="s">
        <v>2934</v>
      </c>
      <c r="AD2208" s="4" t="s">
        <v>2934</v>
      </c>
      <c r="AE2208" s="4" t="s">
        <v>2934</v>
      </c>
      <c r="AF2208" s="4" t="s">
        <v>2934</v>
      </c>
      <c r="AG2208" s="4" t="s">
        <v>2934</v>
      </c>
      <c r="AH2208" s="4" t="s">
        <v>2934</v>
      </c>
      <c r="AI2208" s="4">
        <v>0.88849199999999995</v>
      </c>
      <c r="AJ2208" s="4">
        <v>0.959565</v>
      </c>
    </row>
    <row r="2209" spans="1:36" x14ac:dyDescent="0.3">
      <c r="A2209" s="1" t="s">
        <v>2203</v>
      </c>
      <c r="B2209" s="2">
        <v>7600444</v>
      </c>
      <c r="C2209" s="3" t="s">
        <v>2919</v>
      </c>
      <c r="D2209" s="4">
        <v>14115.872530950001</v>
      </c>
      <c r="E2209" s="3" t="s">
        <v>2925</v>
      </c>
      <c r="F2209" s="3" t="s">
        <v>3011</v>
      </c>
      <c r="G2209" s="3" t="s">
        <v>3443</v>
      </c>
      <c r="H2209" s="3" t="s">
        <v>3444</v>
      </c>
      <c r="I2209" s="3" t="s">
        <v>3445</v>
      </c>
      <c r="J2209" s="4">
        <v>-40.413615</v>
      </c>
      <c r="K2209" s="4">
        <v>18.104185000000001</v>
      </c>
      <c r="L2209" s="4">
        <v>37.611939999999997</v>
      </c>
      <c r="M2209" s="4">
        <v>-3.7578290000000001</v>
      </c>
      <c r="N2209" s="4" t="s">
        <v>2924</v>
      </c>
      <c r="O2209" s="4" t="s">
        <v>2924</v>
      </c>
      <c r="P2209" s="4">
        <v>2.3935620000000002</v>
      </c>
      <c r="Q2209" s="4" t="s">
        <v>2924</v>
      </c>
      <c r="R2209" s="4" t="s">
        <v>2924</v>
      </c>
      <c r="S2209" s="3" t="s">
        <v>5944</v>
      </c>
      <c r="T2209" s="5">
        <v>13.83</v>
      </c>
      <c r="U2209" s="4">
        <v>14115.872530950001</v>
      </c>
      <c r="V2209" s="10">
        <v>13420.872530000001</v>
      </c>
      <c r="W2209" s="4">
        <v>0</v>
      </c>
      <c r="X2209" s="4">
        <v>24.614999999999998</v>
      </c>
      <c r="Y2209" s="5">
        <v>8.26</v>
      </c>
      <c r="Z2209" s="4" t="s">
        <v>2924</v>
      </c>
      <c r="AA2209" s="10" t="s">
        <v>2924</v>
      </c>
      <c r="AB2209" s="10" t="s">
        <v>2924</v>
      </c>
      <c r="AC2209" s="4">
        <v>2.9489939999999999</v>
      </c>
      <c r="AD2209" s="4">
        <v>2.7310805411868002</v>
      </c>
      <c r="AE2209" s="4">
        <v>2.8827462426629999</v>
      </c>
      <c r="AF2209" s="4" t="s">
        <v>2924</v>
      </c>
      <c r="AG2209" s="4" t="s">
        <v>2924</v>
      </c>
      <c r="AH2209" s="4" t="s">
        <v>2924</v>
      </c>
      <c r="AI2209" s="4">
        <v>2.3935620000000002</v>
      </c>
      <c r="AJ2209" s="4">
        <v>2.3935620000000002</v>
      </c>
    </row>
    <row r="2210" spans="1:36" x14ac:dyDescent="0.3">
      <c r="A2210" s="1" t="s">
        <v>2204</v>
      </c>
      <c r="B2210" s="2">
        <v>103386</v>
      </c>
      <c r="C2210" s="3" t="s">
        <v>2935</v>
      </c>
      <c r="D2210" s="4">
        <v>7634.3144502599998</v>
      </c>
      <c r="E2210" s="3" t="s">
        <v>2930</v>
      </c>
      <c r="F2210" s="3" t="s">
        <v>2957</v>
      </c>
      <c r="G2210" s="3" t="s">
        <v>2957</v>
      </c>
      <c r="H2210" s="3" t="s">
        <v>3113</v>
      </c>
      <c r="I2210" s="3" t="s">
        <v>3114</v>
      </c>
      <c r="J2210" s="4">
        <v>25.516045999999999</v>
      </c>
      <c r="K2210" s="4">
        <v>9.1665580000000002</v>
      </c>
      <c r="L2210" s="4">
        <v>-5.3406060000000002</v>
      </c>
      <c r="M2210" s="4">
        <v>-2.4245969999999999</v>
      </c>
      <c r="N2210" s="4">
        <v>18.308791208791199</v>
      </c>
      <c r="O2210" s="4">
        <v>13.974340146284099</v>
      </c>
      <c r="P2210" s="4">
        <v>4.3655179999999998</v>
      </c>
      <c r="Q2210" s="4">
        <v>14.124438</v>
      </c>
      <c r="R2210" s="4">
        <v>18.600594000000001</v>
      </c>
      <c r="S2210" s="3" t="s">
        <v>5945</v>
      </c>
      <c r="T2210" s="4">
        <v>166.61</v>
      </c>
      <c r="U2210" s="4">
        <v>7634.3144502599998</v>
      </c>
      <c r="V2210" s="10">
        <v>7690.0644499999999</v>
      </c>
      <c r="W2210" s="4">
        <v>0.69623672048496499</v>
      </c>
      <c r="X2210" s="4">
        <v>182.29</v>
      </c>
      <c r="Y2210" s="4">
        <v>130.8768</v>
      </c>
      <c r="Z2210" s="4">
        <v>18.330949</v>
      </c>
      <c r="AA2210" s="10">
        <v>29.4551304716</v>
      </c>
      <c r="AB2210" s="10">
        <v>28.1806157416</v>
      </c>
      <c r="AC2210" s="4">
        <v>4.357513</v>
      </c>
      <c r="AD2210" s="4">
        <v>4.2857550609521997</v>
      </c>
      <c r="AE2210" s="4">
        <v>4.3524552313970997</v>
      </c>
      <c r="AF2210" s="4">
        <v>14.124438</v>
      </c>
      <c r="AG2210" s="4" t="s">
        <v>2934</v>
      </c>
      <c r="AH2210" s="4" t="s">
        <v>2934</v>
      </c>
      <c r="AI2210" s="4">
        <v>4.3655179999999998</v>
      </c>
      <c r="AJ2210" s="4">
        <v>4.5034599999999996</v>
      </c>
    </row>
    <row r="2211" spans="1:36" x14ac:dyDescent="0.3">
      <c r="A2211" s="1" t="s">
        <v>2205</v>
      </c>
      <c r="B2211" s="2">
        <v>4279712</v>
      </c>
      <c r="C2211" s="3" t="s">
        <v>2935</v>
      </c>
      <c r="D2211" s="4">
        <v>1560.91807851</v>
      </c>
      <c r="E2211" s="3" t="s">
        <v>2976</v>
      </c>
      <c r="F2211" s="3" t="s">
        <v>2977</v>
      </c>
      <c r="G2211" s="3" t="s">
        <v>3156</v>
      </c>
      <c r="H2211" s="3" t="s">
        <v>3156</v>
      </c>
      <c r="I2211" s="3" t="s">
        <v>2979</v>
      </c>
      <c r="J2211" s="4">
        <v>-13.746857</v>
      </c>
      <c r="K2211" s="4">
        <v>4.0444889999999996</v>
      </c>
      <c r="L2211" s="4">
        <v>7.0759629999999998</v>
      </c>
      <c r="M2211" s="4">
        <v>-0.67567600000000005</v>
      </c>
      <c r="N2211" s="4">
        <v>35.482758620689701</v>
      </c>
      <c r="O2211" s="4">
        <v>5.6662999999999997</v>
      </c>
      <c r="P2211" s="4">
        <v>0.80845400000000001</v>
      </c>
      <c r="Q2211" s="4">
        <v>11.126896</v>
      </c>
      <c r="R2211" s="4">
        <v>11.901161999999999</v>
      </c>
      <c r="S2211" s="3" t="s">
        <v>5946</v>
      </c>
      <c r="T2211" s="4">
        <v>10.29</v>
      </c>
      <c r="U2211" s="4">
        <v>1560.91807851</v>
      </c>
      <c r="V2211" s="10">
        <v>3884.8220780000001</v>
      </c>
      <c r="W2211" s="4">
        <v>5.8309037900874596</v>
      </c>
      <c r="X2211" s="4">
        <v>12.39</v>
      </c>
      <c r="Y2211" s="5">
        <v>8.7449999999999992</v>
      </c>
      <c r="Z2211" s="4">
        <v>35.729166999999997</v>
      </c>
      <c r="AA2211" s="10">
        <v>93.972602739699994</v>
      </c>
      <c r="AB2211" s="10">
        <v>42.682926829199999</v>
      </c>
      <c r="AC2211" s="4">
        <v>2.8575330000000001</v>
      </c>
      <c r="AD2211" s="4">
        <v>2.8080896042074999</v>
      </c>
      <c r="AE2211" s="4">
        <v>2.8497695171772999</v>
      </c>
      <c r="AF2211" s="4">
        <v>11.126896</v>
      </c>
      <c r="AG2211" s="4">
        <v>10.7142648505547</v>
      </c>
      <c r="AH2211" s="4">
        <v>10.8858176686902</v>
      </c>
      <c r="AI2211" s="4">
        <v>0.80845400000000001</v>
      </c>
      <c r="AJ2211" s="4">
        <v>0.80845400000000001</v>
      </c>
    </row>
    <row r="2212" spans="1:36" x14ac:dyDescent="0.3">
      <c r="A2212" s="1" t="s">
        <v>2206</v>
      </c>
      <c r="B2212" s="2">
        <v>4054105</v>
      </c>
      <c r="C2212" s="3" t="s">
        <v>2935</v>
      </c>
      <c r="D2212" s="4">
        <v>7238.2546756000002</v>
      </c>
      <c r="E2212" s="3" t="s">
        <v>2936</v>
      </c>
      <c r="F2212" s="3" t="s">
        <v>2966</v>
      </c>
      <c r="G2212" s="3" t="s">
        <v>3082</v>
      </c>
      <c r="H2212" s="3" t="s">
        <v>3083</v>
      </c>
      <c r="I2212" s="3" t="s">
        <v>3139</v>
      </c>
      <c r="J2212" s="4">
        <v>-18.276613000000001</v>
      </c>
      <c r="K2212" s="4">
        <v>6.7664669999999996</v>
      </c>
      <c r="L2212" s="4">
        <v>-1.7766150000000001</v>
      </c>
      <c r="M2212" s="4">
        <v>-6.2812089999999996</v>
      </c>
      <c r="N2212" s="4">
        <v>25.934545</v>
      </c>
      <c r="O2212" s="4">
        <v>23.284362000000002</v>
      </c>
      <c r="P2212" s="4">
        <v>4.9111690000000001</v>
      </c>
      <c r="Q2212" s="4">
        <v>18.064830000000001</v>
      </c>
      <c r="R2212" s="4">
        <v>30.817945999999999</v>
      </c>
      <c r="S2212" s="3" t="s">
        <v>5947</v>
      </c>
      <c r="T2212" s="4">
        <v>71.319999999999993</v>
      </c>
      <c r="U2212" s="4">
        <v>7238.2546756000002</v>
      </c>
      <c r="V2212" s="10">
        <v>6906.7446749999999</v>
      </c>
      <c r="W2212" s="4">
        <v>2.97251822770611</v>
      </c>
      <c r="X2212" s="4">
        <v>88.39</v>
      </c>
      <c r="Y2212" s="4">
        <v>57.05</v>
      </c>
      <c r="Z2212" s="4">
        <v>25.934545</v>
      </c>
      <c r="AA2212" s="10">
        <v>26.0463077934</v>
      </c>
      <c r="AB2212" s="10">
        <v>28.824197453</v>
      </c>
      <c r="AC2212" s="4">
        <v>1.1733480000000001</v>
      </c>
      <c r="AD2212" s="4">
        <v>1.1741889007760999</v>
      </c>
      <c r="AE2212" s="4">
        <v>1.1903322133209</v>
      </c>
      <c r="AF2212" s="4">
        <v>18.064830000000001</v>
      </c>
      <c r="AG2212" s="4">
        <v>15.4155401062143</v>
      </c>
      <c r="AH2212" s="4">
        <v>17.318971007467301</v>
      </c>
      <c r="AI2212" s="4">
        <v>4.9111690000000001</v>
      </c>
      <c r="AJ2212" s="4">
        <v>5.8641670000000001</v>
      </c>
    </row>
    <row r="2213" spans="1:36" x14ac:dyDescent="0.3">
      <c r="A2213" s="1" t="s">
        <v>2207</v>
      </c>
      <c r="B2213" s="2">
        <v>4580570</v>
      </c>
      <c r="C2213" s="3" t="s">
        <v>2919</v>
      </c>
      <c r="D2213" s="4">
        <v>33882.78815937</v>
      </c>
      <c r="E2213" s="3" t="s">
        <v>2930</v>
      </c>
      <c r="F2213" s="3" t="s">
        <v>2953</v>
      </c>
      <c r="G2213" s="3" t="s">
        <v>2954</v>
      </c>
      <c r="H2213" s="3" t="s">
        <v>3244</v>
      </c>
      <c r="I2213" s="3" t="s">
        <v>3431</v>
      </c>
      <c r="J2213" s="4">
        <v>195.984556</v>
      </c>
      <c r="K2213" s="4">
        <v>68.631764000000004</v>
      </c>
      <c r="L2213" s="4">
        <v>6.2361420000000001</v>
      </c>
      <c r="M2213" s="4">
        <v>-4.6517410000000003</v>
      </c>
      <c r="N2213" s="4">
        <v>64.966101694915295</v>
      </c>
      <c r="O2213" s="4">
        <v>16.321575100249401</v>
      </c>
      <c r="P2213" s="4">
        <v>4.6990319999999999</v>
      </c>
      <c r="Q2213" s="4" t="s">
        <v>2934</v>
      </c>
      <c r="R2213" s="4" t="s">
        <v>2934</v>
      </c>
      <c r="S2213" s="3" t="s">
        <v>5948</v>
      </c>
      <c r="T2213" s="4">
        <v>38.33</v>
      </c>
      <c r="U2213" s="4">
        <v>33882.78815937</v>
      </c>
      <c r="V2213" s="10" t="s">
        <v>2934</v>
      </c>
      <c r="W2213" s="4">
        <v>0</v>
      </c>
      <c r="X2213" s="4">
        <v>43.83</v>
      </c>
      <c r="Y2213" s="5">
        <v>10.38</v>
      </c>
      <c r="Z2213" s="4">
        <v>64.856176000000005</v>
      </c>
      <c r="AA2213" s="10">
        <v>38.5419808949</v>
      </c>
      <c r="AB2213" s="10">
        <v>46.4313402461</v>
      </c>
      <c r="AC2213" s="4" t="s">
        <v>2934</v>
      </c>
      <c r="AD2213" s="4" t="s">
        <v>2934</v>
      </c>
      <c r="AE2213" s="4" t="s">
        <v>2934</v>
      </c>
      <c r="AF2213" s="4" t="s">
        <v>2934</v>
      </c>
      <c r="AG2213" s="4" t="s">
        <v>2934</v>
      </c>
      <c r="AH2213" s="4" t="s">
        <v>2934</v>
      </c>
      <c r="AI2213" s="4">
        <v>4.6990319999999999</v>
      </c>
      <c r="AJ2213" s="4">
        <v>4.8451519999999997</v>
      </c>
    </row>
    <row r="2214" spans="1:36" x14ac:dyDescent="0.3">
      <c r="A2214" s="1" t="s">
        <v>2208</v>
      </c>
      <c r="B2214" s="2">
        <v>5123418</v>
      </c>
      <c r="C2214" s="3" t="s">
        <v>2935</v>
      </c>
      <c r="D2214" s="4">
        <v>39445.640989920001</v>
      </c>
      <c r="E2214" s="3" t="s">
        <v>3102</v>
      </c>
      <c r="F2214" s="3" t="s">
        <v>3103</v>
      </c>
      <c r="G2214" s="3" t="s">
        <v>3196</v>
      </c>
      <c r="H2214" s="3" t="s">
        <v>3403</v>
      </c>
      <c r="I2214" s="3" t="s">
        <v>2949</v>
      </c>
      <c r="J2214" s="4">
        <v>30.759191000000001</v>
      </c>
      <c r="K2214" s="4">
        <v>30.588747000000001</v>
      </c>
      <c r="L2214" s="4">
        <v>16.673137000000001</v>
      </c>
      <c r="M2214" s="4">
        <v>0.85570500000000005</v>
      </c>
      <c r="N2214" s="4" t="s">
        <v>2924</v>
      </c>
      <c r="O2214" s="4">
        <v>64.151546999999994</v>
      </c>
      <c r="P2214" s="4">
        <v>207.99307999999999</v>
      </c>
      <c r="Q2214" s="4" t="s">
        <v>2924</v>
      </c>
      <c r="R2214" s="4">
        <v>56.815855999999997</v>
      </c>
      <c r="S2214" s="3" t="s">
        <v>5949</v>
      </c>
      <c r="T2214" s="4">
        <v>60.11</v>
      </c>
      <c r="U2214" s="4">
        <v>39445.640989920001</v>
      </c>
      <c r="V2214" s="10">
        <v>38870.496988999999</v>
      </c>
      <c r="W2214" s="4">
        <v>0</v>
      </c>
      <c r="X2214" s="4">
        <v>61.77</v>
      </c>
      <c r="Y2214" s="4">
        <v>29.55</v>
      </c>
      <c r="Z2214" s="4" t="s">
        <v>2924</v>
      </c>
      <c r="AA2214" s="10" t="s">
        <v>2924</v>
      </c>
      <c r="AB2214" s="10" t="s">
        <v>2924</v>
      </c>
      <c r="AC2214" s="4">
        <v>11.555755</v>
      </c>
      <c r="AD2214" s="4">
        <v>7.7941687588204998</v>
      </c>
      <c r="AE2214" s="4">
        <v>8.9211663157876</v>
      </c>
      <c r="AF2214" s="4" t="s">
        <v>2924</v>
      </c>
      <c r="AG2214" s="4">
        <v>41.751985196119001</v>
      </c>
      <c r="AH2214" s="4">
        <v>50.853001406635997</v>
      </c>
      <c r="AI2214" s="4">
        <v>207.99307999999999</v>
      </c>
      <c r="AJ2214" s="4" t="s">
        <v>2924</v>
      </c>
    </row>
    <row r="2215" spans="1:36" x14ac:dyDescent="0.3">
      <c r="A2215" s="1" t="s">
        <v>2209</v>
      </c>
      <c r="B2215" s="2">
        <v>21466716</v>
      </c>
      <c r="C2215" s="3" t="s">
        <v>2935</v>
      </c>
      <c r="D2215" s="4">
        <v>1723.7724777000001</v>
      </c>
      <c r="E2215" s="3" t="s">
        <v>2930</v>
      </c>
      <c r="F2215" s="3" t="s">
        <v>2953</v>
      </c>
      <c r="G2215" s="3" t="s">
        <v>2953</v>
      </c>
      <c r="H2215" s="3" t="s">
        <v>3414</v>
      </c>
      <c r="I2215" s="3" t="s">
        <v>3440</v>
      </c>
      <c r="J2215" s="4">
        <v>-19.755600999999999</v>
      </c>
      <c r="K2215" s="4">
        <v>-37.227828000000002</v>
      </c>
      <c r="L2215" s="4">
        <v>-13.596491</v>
      </c>
      <c r="M2215" s="4">
        <v>-2.3947150000000001</v>
      </c>
      <c r="N2215" s="4" t="s">
        <v>2924</v>
      </c>
      <c r="O2215" s="4" t="s">
        <v>2924</v>
      </c>
      <c r="P2215" s="4">
        <v>2.6255000000000002</v>
      </c>
      <c r="Q2215" s="4">
        <v>59.910758999999999</v>
      </c>
      <c r="R2215" s="4" t="s">
        <v>2924</v>
      </c>
      <c r="S2215" s="3" t="s">
        <v>5950</v>
      </c>
      <c r="T2215" s="4">
        <v>11.82</v>
      </c>
      <c r="U2215" s="4">
        <v>1723.7724777000001</v>
      </c>
      <c r="V2215" s="10">
        <v>23260.262477</v>
      </c>
      <c r="W2215" s="4">
        <v>0</v>
      </c>
      <c r="X2215" s="4">
        <v>21.38</v>
      </c>
      <c r="Y2215" s="4">
        <v>10.87</v>
      </c>
      <c r="Z2215" s="4" t="s">
        <v>2924</v>
      </c>
      <c r="AA2215" s="10">
        <v>25.523645000999998</v>
      </c>
      <c r="AB2215" s="10">
        <v>55.513808003000001</v>
      </c>
      <c r="AC2215" s="4">
        <v>5.4035159999999998</v>
      </c>
      <c r="AD2215" s="4">
        <v>3.9897534265866001</v>
      </c>
      <c r="AE2215" s="4">
        <v>4.7704772459560996</v>
      </c>
      <c r="AF2215" s="4">
        <v>59.910758999999999</v>
      </c>
      <c r="AG2215" s="4">
        <v>16.319174242964799</v>
      </c>
      <c r="AH2215" s="4">
        <v>28.2164887208103</v>
      </c>
      <c r="AI2215" s="4">
        <v>2.6255000000000002</v>
      </c>
      <c r="AJ2215" s="4" t="s">
        <v>2924</v>
      </c>
    </row>
    <row r="2216" spans="1:36" x14ac:dyDescent="0.3">
      <c r="A2216" s="1" t="s">
        <v>2210</v>
      </c>
      <c r="B2216" s="2">
        <v>7528766</v>
      </c>
      <c r="C2216" s="3" t="s">
        <v>2956</v>
      </c>
      <c r="D2216" s="4">
        <v>12432.78850986</v>
      </c>
      <c r="E2216" s="3" t="s">
        <v>2936</v>
      </c>
      <c r="F2216" s="3" t="s">
        <v>2937</v>
      </c>
      <c r="G2216" s="3" t="s">
        <v>2951</v>
      </c>
      <c r="H2216" s="3" t="s">
        <v>2951</v>
      </c>
      <c r="I2216" s="3" t="s">
        <v>3641</v>
      </c>
      <c r="J2216" s="4">
        <v>357.16911800000003</v>
      </c>
      <c r="K2216" s="4">
        <v>232.931727</v>
      </c>
      <c r="L2216" s="4">
        <v>23.240832999999999</v>
      </c>
      <c r="M2216" s="4">
        <v>1.8427519999999999</v>
      </c>
      <c r="N2216" s="4" t="s">
        <v>2924</v>
      </c>
      <c r="O2216" s="4" t="s">
        <v>2924</v>
      </c>
      <c r="P2216" s="4">
        <v>29.607143000000001</v>
      </c>
      <c r="Q2216" s="4" t="s">
        <v>2924</v>
      </c>
      <c r="R2216" s="4" t="s">
        <v>2924</v>
      </c>
      <c r="S2216" s="3" t="s">
        <v>5951</v>
      </c>
      <c r="T2216" s="4">
        <v>24.87</v>
      </c>
      <c r="U2216" s="4">
        <v>12432.78850986</v>
      </c>
      <c r="V2216" s="10">
        <v>12399.593509</v>
      </c>
      <c r="W2216" s="4">
        <v>0</v>
      </c>
      <c r="X2216" s="4">
        <v>28.1</v>
      </c>
      <c r="Y2216" s="4">
        <v>3.47</v>
      </c>
      <c r="Z2216" s="4" t="s">
        <v>2924</v>
      </c>
      <c r="AA2216" s="10" t="s">
        <v>2924</v>
      </c>
      <c r="AB2216" s="10" t="s">
        <v>2924</v>
      </c>
      <c r="AC2216" s="4">
        <v>34.081952000000001</v>
      </c>
      <c r="AD2216" s="4">
        <v>21.787006943430502</v>
      </c>
      <c r="AE2216" s="4">
        <v>28.585341843714499</v>
      </c>
      <c r="AF2216" s="4" t="s">
        <v>2924</v>
      </c>
      <c r="AG2216" s="4" t="s">
        <v>2924</v>
      </c>
      <c r="AH2216" s="4" t="s">
        <v>2924</v>
      </c>
      <c r="AI2216" s="4">
        <v>29.607143000000001</v>
      </c>
      <c r="AJ2216" s="4">
        <v>43.252173999999997</v>
      </c>
    </row>
    <row r="2217" spans="1:36" x14ac:dyDescent="0.3">
      <c r="A2217" s="1" t="s">
        <v>2211</v>
      </c>
      <c r="B2217" s="2">
        <v>5995985</v>
      </c>
      <c r="C2217" s="3" t="s">
        <v>2940</v>
      </c>
      <c r="D2217" s="4">
        <v>1053.7759026000001</v>
      </c>
      <c r="E2217" s="3" t="s">
        <v>2920</v>
      </c>
      <c r="F2217" s="3" t="s">
        <v>2921</v>
      </c>
      <c r="G2217" s="3" t="s">
        <v>2941</v>
      </c>
      <c r="H2217" s="3" t="s">
        <v>2941</v>
      </c>
      <c r="I2217" s="3" t="s">
        <v>2942</v>
      </c>
      <c r="J2217" s="4">
        <v>-61.594684000000001</v>
      </c>
      <c r="K2217" s="4">
        <v>-42.687159000000001</v>
      </c>
      <c r="L2217" s="4">
        <v>-11.349693</v>
      </c>
      <c r="M2217" s="4">
        <v>-3.8269549999999999</v>
      </c>
      <c r="N2217" s="4" t="s">
        <v>2924</v>
      </c>
      <c r="O2217" s="4" t="s">
        <v>2924</v>
      </c>
      <c r="P2217" s="4">
        <v>3.1942529999999998</v>
      </c>
      <c r="Q2217" s="4" t="s">
        <v>2924</v>
      </c>
      <c r="R2217" s="4" t="s">
        <v>2924</v>
      </c>
      <c r="S2217" s="3" t="s">
        <v>5952</v>
      </c>
      <c r="T2217" s="4">
        <v>11.56</v>
      </c>
      <c r="U2217" s="4">
        <v>1053.7759026000001</v>
      </c>
      <c r="V2217" s="10">
        <v>843.75590199999999</v>
      </c>
      <c r="W2217" s="4">
        <v>0</v>
      </c>
      <c r="X2217" s="4">
        <v>32.524999999999999</v>
      </c>
      <c r="Y2217" s="4">
        <v>11.15</v>
      </c>
      <c r="Z2217" s="4" t="s">
        <v>2924</v>
      </c>
      <c r="AA2217" s="10" t="s">
        <v>2924</v>
      </c>
      <c r="AB2217" s="10" t="s">
        <v>2924</v>
      </c>
      <c r="AC2217" s="4" t="s">
        <v>2934</v>
      </c>
      <c r="AD2217" s="4">
        <v>41.545297080647799</v>
      </c>
      <c r="AE2217" s="4" t="s">
        <v>2924</v>
      </c>
      <c r="AF2217" s="4" t="s">
        <v>2924</v>
      </c>
      <c r="AG2217" s="4" t="s">
        <v>2924</v>
      </c>
      <c r="AH2217" s="4" t="s">
        <v>2924</v>
      </c>
      <c r="AI2217" s="4">
        <v>3.1942529999999998</v>
      </c>
      <c r="AJ2217" s="4">
        <v>3.9684170000000001</v>
      </c>
    </row>
    <row r="2218" spans="1:36" x14ac:dyDescent="0.3">
      <c r="A2218" s="1" t="s">
        <v>2212</v>
      </c>
      <c r="B2218" s="2">
        <v>4095448</v>
      </c>
      <c r="C2218" s="3" t="s">
        <v>2935</v>
      </c>
      <c r="D2218" s="4">
        <v>32716.36628011</v>
      </c>
      <c r="E2218" s="3" t="s">
        <v>2936</v>
      </c>
      <c r="F2218" s="3" t="s">
        <v>2937</v>
      </c>
      <c r="G2218" s="3" t="s">
        <v>2993</v>
      </c>
      <c r="H2218" s="3" t="s">
        <v>2994</v>
      </c>
      <c r="I2218" s="3" t="s">
        <v>3642</v>
      </c>
      <c r="J2218" s="4">
        <v>-5.8450839999999999</v>
      </c>
      <c r="K2218" s="4">
        <v>10.775994000000001</v>
      </c>
      <c r="L2218" s="4">
        <v>3.4668670000000001</v>
      </c>
      <c r="M2218" s="4">
        <v>-2.493271</v>
      </c>
      <c r="N2218" s="4">
        <v>34.998792000000002</v>
      </c>
      <c r="O2218" s="4">
        <v>51.692829000000003</v>
      </c>
      <c r="P2218" s="4">
        <v>9.3689180000000007</v>
      </c>
      <c r="Q2218" s="4">
        <v>20.936495000000001</v>
      </c>
      <c r="R2218" s="4">
        <v>52.479871000000003</v>
      </c>
      <c r="S2218" s="3" t="s">
        <v>5953</v>
      </c>
      <c r="T2218" s="4">
        <v>289.79000000000002</v>
      </c>
      <c r="U2218" s="4">
        <v>32716.36628011</v>
      </c>
      <c r="V2218" s="10">
        <v>36506.966280000001</v>
      </c>
      <c r="W2218" s="4">
        <v>1.80820594223403</v>
      </c>
      <c r="X2218" s="4">
        <v>312.755</v>
      </c>
      <c r="Y2218" s="4">
        <v>242.81</v>
      </c>
      <c r="Z2218" s="4">
        <v>34.998792000000002</v>
      </c>
      <c r="AA2218" s="10">
        <v>30.819149796000001</v>
      </c>
      <c r="AB2218" s="10">
        <v>30.819149796000001</v>
      </c>
      <c r="AC2218" s="4">
        <v>4.4174829999999998</v>
      </c>
      <c r="AD2218" s="4">
        <v>4.4486899746877997</v>
      </c>
      <c r="AE2218" s="4">
        <v>4.4486899746877997</v>
      </c>
      <c r="AF2218" s="4">
        <v>20.936495000000001</v>
      </c>
      <c r="AG2218" s="4">
        <v>21.758695516036301</v>
      </c>
      <c r="AH2218" s="4">
        <v>21.758695516036301</v>
      </c>
      <c r="AI2218" s="4">
        <v>9.3689180000000007</v>
      </c>
      <c r="AJ2218" s="4" t="s">
        <v>2924</v>
      </c>
    </row>
    <row r="2219" spans="1:36" x14ac:dyDescent="0.3">
      <c r="A2219" s="1" t="s">
        <v>2213</v>
      </c>
      <c r="B2219" s="2">
        <v>4963895</v>
      </c>
      <c r="C2219" s="3" t="s">
        <v>2935</v>
      </c>
      <c r="D2219" s="4">
        <v>1865.12267215</v>
      </c>
      <c r="E2219" s="3" t="s">
        <v>2945</v>
      </c>
      <c r="F2219" s="3" t="s">
        <v>3021</v>
      </c>
      <c r="G2219" s="3" t="s">
        <v>3027</v>
      </c>
      <c r="H2219" s="3" t="s">
        <v>3140</v>
      </c>
      <c r="I2219" s="3" t="s">
        <v>3234</v>
      </c>
      <c r="J2219" s="4">
        <v>-26.915765</v>
      </c>
      <c r="K2219" s="4">
        <v>-3.1773709999999999</v>
      </c>
      <c r="L2219" s="4">
        <v>-2.5638529999999999</v>
      </c>
      <c r="M2219" s="4">
        <v>-4.7096960000000001</v>
      </c>
      <c r="N2219" s="4">
        <v>37.392443</v>
      </c>
      <c r="O2219" s="4">
        <v>18.209146</v>
      </c>
      <c r="P2219" s="4">
        <v>1.4292860000000001</v>
      </c>
      <c r="Q2219" s="4">
        <v>21.607953999999999</v>
      </c>
      <c r="R2219" s="4">
        <v>23.268730999999999</v>
      </c>
      <c r="S2219" s="3" t="s">
        <v>5954</v>
      </c>
      <c r="T2219" s="4">
        <v>99.95</v>
      </c>
      <c r="U2219" s="4">
        <v>1865.12267215</v>
      </c>
      <c r="V2219" s="10">
        <v>1745.9226719999999</v>
      </c>
      <c r="W2219" s="4">
        <v>0</v>
      </c>
      <c r="X2219" s="4">
        <v>138.85499999999999</v>
      </c>
      <c r="Y2219" s="4">
        <v>96.1</v>
      </c>
      <c r="Z2219" s="4">
        <v>37.392443</v>
      </c>
      <c r="AA2219" s="10">
        <v>33.824027072699998</v>
      </c>
      <c r="AB2219" s="10">
        <v>37.156133828900003</v>
      </c>
      <c r="AC2219" s="4">
        <v>2.0723120000000002</v>
      </c>
      <c r="AD2219" s="4">
        <v>2.1259332383562</v>
      </c>
      <c r="AE2219" s="4">
        <v>2.1044086928222998</v>
      </c>
      <c r="AF2219" s="4">
        <v>21.607953999999999</v>
      </c>
      <c r="AG2219" s="4">
        <v>13.437927050221299</v>
      </c>
      <c r="AH2219" s="4">
        <v>14.909672690008501</v>
      </c>
      <c r="AI2219" s="4">
        <v>1.4292860000000001</v>
      </c>
      <c r="AJ2219" s="4">
        <v>2.2746409999999999</v>
      </c>
    </row>
    <row r="2220" spans="1:36" x14ac:dyDescent="0.3">
      <c r="A2220" s="1" t="s">
        <v>2214</v>
      </c>
      <c r="B2220" s="2">
        <v>5290844</v>
      </c>
      <c r="C2220" s="3" t="s">
        <v>2919</v>
      </c>
      <c r="D2220" s="4">
        <v>8422.37853808</v>
      </c>
      <c r="E2220" s="3" t="s">
        <v>2920</v>
      </c>
      <c r="F2220" s="3" t="s">
        <v>2921</v>
      </c>
      <c r="G2220" s="3" t="s">
        <v>2941</v>
      </c>
      <c r="H2220" s="3" t="s">
        <v>2941</v>
      </c>
      <c r="I2220" s="3" t="s">
        <v>2942</v>
      </c>
      <c r="J2220" s="4">
        <v>6.2442609999999998</v>
      </c>
      <c r="K2220" s="4">
        <v>-3.341688</v>
      </c>
      <c r="L2220" s="4">
        <v>0.69625800000000004</v>
      </c>
      <c r="M2220" s="5">
        <v>-2.280405</v>
      </c>
      <c r="N2220" s="4">
        <v>2.05762</v>
      </c>
      <c r="O2220" s="4" t="s">
        <v>2924</v>
      </c>
      <c r="P2220" s="4">
        <v>1.646506</v>
      </c>
      <c r="Q2220" s="4" t="s">
        <v>2924</v>
      </c>
      <c r="R2220" s="4" t="s">
        <v>2924</v>
      </c>
      <c r="S2220" s="3" t="s">
        <v>5955</v>
      </c>
      <c r="T2220" s="4">
        <v>11.57</v>
      </c>
      <c r="U2220" s="4">
        <v>8422.37853808</v>
      </c>
      <c r="V2220" s="10">
        <v>3515.5205380000002</v>
      </c>
      <c r="W2220" s="4">
        <v>0</v>
      </c>
      <c r="X2220" s="4">
        <v>13.055</v>
      </c>
      <c r="Y2220" s="5">
        <v>9.69</v>
      </c>
      <c r="Z2220" s="4">
        <v>1.965681</v>
      </c>
      <c r="AA2220" s="10" t="s">
        <v>2924</v>
      </c>
      <c r="AB2220" s="10" t="s">
        <v>2924</v>
      </c>
      <c r="AC2220" s="4">
        <v>27.224872000000001</v>
      </c>
      <c r="AD2220" s="4">
        <v>45.431784073962099</v>
      </c>
      <c r="AE2220" s="4">
        <v>29.430107673967701</v>
      </c>
      <c r="AF2220" s="4" t="s">
        <v>2924</v>
      </c>
      <c r="AG2220" s="4" t="s">
        <v>2924</v>
      </c>
      <c r="AH2220" s="4" t="s">
        <v>2924</v>
      </c>
      <c r="AI2220" s="4">
        <v>1.646506</v>
      </c>
      <c r="AJ2220" s="4">
        <v>1.646506</v>
      </c>
    </row>
    <row r="2221" spans="1:36" x14ac:dyDescent="0.3">
      <c r="A2221" s="1" t="s">
        <v>2215</v>
      </c>
      <c r="B2221" s="2">
        <v>6225324</v>
      </c>
      <c r="C2221" s="3" t="s">
        <v>2919</v>
      </c>
      <c r="D2221" s="4">
        <v>11701.605703929999</v>
      </c>
      <c r="E2221" s="3" t="s">
        <v>3102</v>
      </c>
      <c r="F2221" s="3" t="s">
        <v>3103</v>
      </c>
      <c r="G2221" s="3" t="s">
        <v>3196</v>
      </c>
      <c r="H2221" s="3" t="s">
        <v>3197</v>
      </c>
      <c r="I2221" s="3" t="s">
        <v>3570</v>
      </c>
      <c r="J2221" s="4">
        <v>-11.769214</v>
      </c>
      <c r="K2221" s="4">
        <v>6.0115759999999998</v>
      </c>
      <c r="L2221" s="4">
        <v>17.29006</v>
      </c>
      <c r="M2221" s="4">
        <v>-2.891915</v>
      </c>
      <c r="N2221" s="4" t="s">
        <v>2924</v>
      </c>
      <c r="O2221" s="4">
        <v>77.940038999999999</v>
      </c>
      <c r="P2221" s="5">
        <v>4.7556950000000002</v>
      </c>
      <c r="Q2221" s="4">
        <v>73.227851000000001</v>
      </c>
      <c r="R2221" s="4">
        <v>21.289863</v>
      </c>
      <c r="S2221" s="3" t="s">
        <v>5956</v>
      </c>
      <c r="T2221" s="4">
        <v>80.59</v>
      </c>
      <c r="U2221" s="4">
        <v>11701.605703929999</v>
      </c>
      <c r="V2221" s="10">
        <v>10187.824703</v>
      </c>
      <c r="W2221" s="4">
        <v>0</v>
      </c>
      <c r="X2221" s="4">
        <v>99.8</v>
      </c>
      <c r="Y2221" s="4">
        <v>48.330100000000002</v>
      </c>
      <c r="Z2221" s="4" t="s">
        <v>2924</v>
      </c>
      <c r="AA2221" s="10" t="s">
        <v>2924</v>
      </c>
      <c r="AB2221" s="10" t="s">
        <v>2924</v>
      </c>
      <c r="AC2221" s="4">
        <v>2.61476</v>
      </c>
      <c r="AD2221" s="4">
        <v>2.2973293972437001</v>
      </c>
      <c r="AE2221" s="4">
        <v>2.5141775854792998</v>
      </c>
      <c r="AF2221" s="4">
        <v>73.227851000000001</v>
      </c>
      <c r="AG2221" s="4">
        <v>39.884309642710598</v>
      </c>
      <c r="AH2221" s="4">
        <v>47.0585659334279</v>
      </c>
      <c r="AI2221" s="5">
        <v>4.7556950000000002</v>
      </c>
      <c r="AJ2221" s="4">
        <v>5.7911760000000001</v>
      </c>
    </row>
    <row r="2222" spans="1:36" x14ac:dyDescent="0.3">
      <c r="A2222" s="1" t="s">
        <v>2216</v>
      </c>
      <c r="B2222" s="2">
        <v>4004396</v>
      </c>
      <c r="C2222" s="3" t="s">
        <v>2935</v>
      </c>
      <c r="D2222" s="4">
        <v>22723.591350719998</v>
      </c>
      <c r="E2222" s="3" t="s">
        <v>2936</v>
      </c>
      <c r="F2222" s="3" t="s">
        <v>2966</v>
      </c>
      <c r="G2222" s="3" t="s">
        <v>2967</v>
      </c>
      <c r="H2222" s="3" t="s">
        <v>2968</v>
      </c>
      <c r="I2222" s="3" t="s">
        <v>3643</v>
      </c>
      <c r="J2222" s="4">
        <v>9.1670540000000003</v>
      </c>
      <c r="K2222" s="4">
        <v>-6.4406780000000001</v>
      </c>
      <c r="L2222" s="4">
        <v>-5.0970870000000001</v>
      </c>
      <c r="M2222" s="4">
        <v>-3.7933159999999999</v>
      </c>
      <c r="N2222" s="4" t="s">
        <v>2934</v>
      </c>
      <c r="O2222" s="4">
        <v>42.232222999999998</v>
      </c>
      <c r="P2222" s="4">
        <v>17.243659999999998</v>
      </c>
      <c r="Q2222" s="4">
        <v>26.216985000000001</v>
      </c>
      <c r="R2222" s="4">
        <v>50.315719999999999</v>
      </c>
      <c r="S2222" s="3" t="s">
        <v>5957</v>
      </c>
      <c r="T2222" s="4">
        <v>46.92</v>
      </c>
      <c r="U2222" s="4">
        <v>22723.591350719998</v>
      </c>
      <c r="V2222" s="10">
        <v>23467.767349999998</v>
      </c>
      <c r="W2222" s="4">
        <v>1.40664961636829</v>
      </c>
      <c r="X2222" s="4">
        <v>52.156999999999996</v>
      </c>
      <c r="Y2222" s="4">
        <v>40.409999999999997</v>
      </c>
      <c r="Z2222" s="4" t="s">
        <v>2934</v>
      </c>
      <c r="AA2222" s="10">
        <v>42.9945936039</v>
      </c>
      <c r="AB2222" s="10">
        <v>47.214619223900002</v>
      </c>
      <c r="AC2222" s="4">
        <v>7.0886209999999998</v>
      </c>
      <c r="AD2222" s="4">
        <v>6.5344770591443</v>
      </c>
      <c r="AE2222" s="4">
        <v>6.9488192242227003</v>
      </c>
      <c r="AF2222" s="4">
        <v>26.216985000000001</v>
      </c>
      <c r="AG2222" s="4">
        <v>27.914536221337301</v>
      </c>
      <c r="AH2222" s="4">
        <v>30.0789049093699</v>
      </c>
      <c r="AI2222" s="4">
        <v>17.243659999999998</v>
      </c>
      <c r="AJ2222" s="4" t="s">
        <v>2924</v>
      </c>
    </row>
    <row r="2223" spans="1:36" x14ac:dyDescent="0.3">
      <c r="A2223" s="1" t="s">
        <v>2217</v>
      </c>
      <c r="B2223" s="2">
        <v>19273577</v>
      </c>
      <c r="C2223" s="3" t="s">
        <v>2919</v>
      </c>
      <c r="D2223" s="4">
        <v>1105.6220000000001</v>
      </c>
      <c r="E2223" s="3" t="s">
        <v>2930</v>
      </c>
      <c r="F2223" s="3" t="s">
        <v>2957</v>
      </c>
      <c r="G2223" s="3" t="s">
        <v>2957</v>
      </c>
      <c r="H2223" s="3" t="s">
        <v>3113</v>
      </c>
      <c r="I2223" s="3" t="s">
        <v>3114</v>
      </c>
      <c r="J2223" s="4">
        <v>574.83870999999999</v>
      </c>
      <c r="K2223" s="4">
        <v>84.712412</v>
      </c>
      <c r="L2223" s="4">
        <v>-30.113582000000001</v>
      </c>
      <c r="M2223" s="4">
        <v>-4.0241189999999998</v>
      </c>
      <c r="N2223" s="4" t="s">
        <v>2924</v>
      </c>
      <c r="O2223" s="4">
        <v>6.53523814002547</v>
      </c>
      <c r="P2223" s="5">
        <v>6.0377669999999997</v>
      </c>
      <c r="Q2223" s="4">
        <v>18.833079999999999</v>
      </c>
      <c r="R2223" s="4">
        <v>42.937505999999999</v>
      </c>
      <c r="S2223" s="3" t="s">
        <v>5958</v>
      </c>
      <c r="T2223" s="4">
        <v>73.22</v>
      </c>
      <c r="U2223" s="4">
        <v>1105.6220000000001</v>
      </c>
      <c r="V2223" s="10">
        <v>843.72199999999998</v>
      </c>
      <c r="W2223" s="4">
        <v>0</v>
      </c>
      <c r="X2223" s="4">
        <v>118.15</v>
      </c>
      <c r="Y2223" s="5">
        <v>7.22</v>
      </c>
      <c r="Z2223" s="4" t="s">
        <v>2924</v>
      </c>
      <c r="AA2223" s="10" t="s">
        <v>2924</v>
      </c>
      <c r="AB2223" s="10" t="s">
        <v>2924</v>
      </c>
      <c r="AC2223" s="4">
        <v>0.80769899999999994</v>
      </c>
      <c r="AD2223" s="4">
        <v>0.70426981553400003</v>
      </c>
      <c r="AE2223" s="4">
        <v>0.74286283012069998</v>
      </c>
      <c r="AF2223" s="4">
        <v>18.833079999999999</v>
      </c>
      <c r="AG2223" s="4">
        <v>17.651087866108799</v>
      </c>
      <c r="AH2223" s="4">
        <v>10.2228033207917</v>
      </c>
      <c r="AI2223" s="5">
        <v>6.0377669999999997</v>
      </c>
      <c r="AJ2223" s="5">
        <v>6.0377669999999997</v>
      </c>
    </row>
    <row r="2224" spans="1:36" x14ac:dyDescent="0.3">
      <c r="A2224" s="1" t="s">
        <v>2218</v>
      </c>
      <c r="B2224" s="2">
        <v>4677071</v>
      </c>
      <c r="C2224" s="3" t="s">
        <v>2919</v>
      </c>
      <c r="D2224" s="4">
        <v>56338.195935399999</v>
      </c>
      <c r="E2224" s="3" t="s">
        <v>2945</v>
      </c>
      <c r="F2224" s="3" t="s">
        <v>2946</v>
      </c>
      <c r="G2224" s="3" t="s">
        <v>2947</v>
      </c>
      <c r="H2224" s="3" t="s">
        <v>2989</v>
      </c>
      <c r="I2224" s="3" t="s">
        <v>2949</v>
      </c>
      <c r="J2224" s="4">
        <v>-3.2145160000000002</v>
      </c>
      <c r="K2224" s="4">
        <v>-5.849043</v>
      </c>
      <c r="L2224" s="4">
        <v>-4.3771040000000001</v>
      </c>
      <c r="M2224" s="4">
        <v>-3.358717</v>
      </c>
      <c r="N2224" s="4">
        <v>40.415385000000001</v>
      </c>
      <c r="O2224" s="4">
        <v>25.815645</v>
      </c>
      <c r="P2224" s="4">
        <v>3.0427629999999999</v>
      </c>
      <c r="Q2224" s="4">
        <v>23.154240000000001</v>
      </c>
      <c r="R2224" s="4">
        <v>29.429549999999999</v>
      </c>
      <c r="S2224" s="3" t="s">
        <v>5959</v>
      </c>
      <c r="T2224" s="4">
        <v>525.4</v>
      </c>
      <c r="U2224" s="4">
        <v>56338.195935399999</v>
      </c>
      <c r="V2224" s="10">
        <v>64445.195935000003</v>
      </c>
      <c r="W2224" s="4">
        <v>0.628092881614008</v>
      </c>
      <c r="X2224" s="5">
        <v>580.08500000000004</v>
      </c>
      <c r="Y2224" s="4">
        <v>508.22</v>
      </c>
      <c r="Z2224" s="4">
        <v>40.415385000000001</v>
      </c>
      <c r="AA2224" s="10">
        <v>26.920534721500001</v>
      </c>
      <c r="AB2224" s="10">
        <v>28.772045881899999</v>
      </c>
      <c r="AC2224" s="4">
        <v>9.5113640000000004</v>
      </c>
      <c r="AD2224" s="4">
        <v>8.5628046072783999</v>
      </c>
      <c r="AE2224" s="4">
        <v>9.2062428983970008</v>
      </c>
      <c r="AF2224" s="4">
        <v>23.154240000000001</v>
      </c>
      <c r="AG2224" s="4">
        <v>21.1803357999007</v>
      </c>
      <c r="AH2224" s="4">
        <v>22.690111168742899</v>
      </c>
      <c r="AI2224" s="4">
        <v>3.0427629999999999</v>
      </c>
      <c r="AJ2224" s="4" t="s">
        <v>2924</v>
      </c>
    </row>
    <row r="2225" spans="1:36" x14ac:dyDescent="0.3">
      <c r="A2225" s="1" t="s">
        <v>2219</v>
      </c>
      <c r="B2225" s="2">
        <v>4070608</v>
      </c>
      <c r="C2225" s="3" t="s">
        <v>2919</v>
      </c>
      <c r="D2225" s="4">
        <v>49208.939732550003</v>
      </c>
      <c r="E2225" s="3" t="s">
        <v>2925</v>
      </c>
      <c r="F2225" s="3" t="s">
        <v>2926</v>
      </c>
      <c r="G2225" s="3" t="s">
        <v>2927</v>
      </c>
      <c r="H2225" s="3" t="s">
        <v>2964</v>
      </c>
      <c r="I2225" s="3" t="s">
        <v>2965</v>
      </c>
      <c r="J2225" s="4">
        <v>9.3314760000000003</v>
      </c>
      <c r="K2225" s="4">
        <v>-3.3439179999999999</v>
      </c>
      <c r="L2225" s="4">
        <v>7.0556989999999997</v>
      </c>
      <c r="M2225" s="4">
        <v>-2.8528630000000001</v>
      </c>
      <c r="N2225" s="4">
        <v>23.466016</v>
      </c>
      <c r="O2225" s="4">
        <v>29.193580000000001</v>
      </c>
      <c r="P2225" s="4">
        <v>9.3587249999999997</v>
      </c>
      <c r="Q2225" s="4">
        <v>12.442601</v>
      </c>
      <c r="R2225" s="4">
        <v>43.163437999999999</v>
      </c>
      <c r="S2225" s="3" t="s">
        <v>5960</v>
      </c>
      <c r="T2225" s="5">
        <v>149.15</v>
      </c>
      <c r="U2225" s="4">
        <v>49208.939732550003</v>
      </c>
      <c r="V2225" s="10">
        <v>50594.153731999999</v>
      </c>
      <c r="W2225" s="4">
        <v>0.98558498156218599</v>
      </c>
      <c r="X2225" s="5">
        <v>163.6</v>
      </c>
      <c r="Y2225" s="4">
        <v>127.52500000000001</v>
      </c>
      <c r="Z2225" s="4">
        <v>23.466016</v>
      </c>
      <c r="AA2225" s="10">
        <v>22.8768194855</v>
      </c>
      <c r="AB2225" s="10">
        <v>24.106375138099999</v>
      </c>
      <c r="AC2225" s="4">
        <v>2.382085</v>
      </c>
      <c r="AD2225" s="4">
        <v>2.2968959444651</v>
      </c>
      <c r="AE2225" s="4">
        <v>2.3902305512895001</v>
      </c>
      <c r="AF2225" s="4">
        <v>12.442601</v>
      </c>
      <c r="AG2225" s="4">
        <v>16.157056604166399</v>
      </c>
      <c r="AH2225" s="4">
        <v>16.876160284863001</v>
      </c>
      <c r="AI2225" s="4">
        <v>9.3587249999999997</v>
      </c>
      <c r="AJ2225" s="4">
        <v>9.3587249999999997</v>
      </c>
    </row>
    <row r="2226" spans="1:36" x14ac:dyDescent="0.3">
      <c r="A2226" s="1" t="s">
        <v>2220</v>
      </c>
      <c r="B2226" s="2">
        <v>4980858</v>
      </c>
      <c r="C2226" s="3" t="s">
        <v>2935</v>
      </c>
      <c r="D2226" s="4">
        <v>64107.923473199997</v>
      </c>
      <c r="E2226" s="3" t="s">
        <v>2925</v>
      </c>
      <c r="F2226" s="3" t="s">
        <v>2980</v>
      </c>
      <c r="G2226" s="3" t="s">
        <v>2981</v>
      </c>
      <c r="H2226" s="3" t="s">
        <v>3059</v>
      </c>
      <c r="I2226" s="3" t="s">
        <v>3605</v>
      </c>
      <c r="J2226" s="4">
        <v>85.968333000000001</v>
      </c>
      <c r="K2226" s="4">
        <v>36.989370999999998</v>
      </c>
      <c r="L2226" s="4">
        <v>1.0853440000000001</v>
      </c>
      <c r="M2226" s="4">
        <v>-2.7491129999999999</v>
      </c>
      <c r="N2226" s="4">
        <v>26.492222000000002</v>
      </c>
      <c r="O2226" s="4" t="s">
        <v>2924</v>
      </c>
      <c r="P2226" s="4">
        <v>9.0996869999999994</v>
      </c>
      <c r="Q2226" s="4">
        <v>13.874439000000001</v>
      </c>
      <c r="R2226" s="4" t="s">
        <v>2924</v>
      </c>
      <c r="S2226" s="3" t="s">
        <v>5961</v>
      </c>
      <c r="T2226" s="4">
        <v>238.43</v>
      </c>
      <c r="U2226" s="4">
        <v>64107.923473199997</v>
      </c>
      <c r="V2226" s="10">
        <v>85424.923473000003</v>
      </c>
      <c r="W2226" s="4">
        <v>0.92270268003187506</v>
      </c>
      <c r="X2226" s="4">
        <v>258.7</v>
      </c>
      <c r="Y2226" s="4">
        <v>113.1</v>
      </c>
      <c r="Z2226" s="4">
        <v>26.492222000000002</v>
      </c>
      <c r="AA2226" s="10">
        <v>17.362082022599999</v>
      </c>
      <c r="AB2226" s="10">
        <v>20.407342295199999</v>
      </c>
      <c r="AC2226" s="4">
        <v>5.3207680000000002</v>
      </c>
      <c r="AD2226" s="4">
        <v>4.8553235052517003</v>
      </c>
      <c r="AE2226" s="4">
        <v>5.1842897510094001</v>
      </c>
      <c r="AF2226" s="4">
        <v>13.874439000000001</v>
      </c>
      <c r="AG2226" s="4">
        <v>13.3569561781368</v>
      </c>
      <c r="AH2226" s="4">
        <v>14.589115194091599</v>
      </c>
      <c r="AI2226" s="4">
        <v>9.0996869999999994</v>
      </c>
      <c r="AJ2226" s="4">
        <v>10.280257000000001</v>
      </c>
    </row>
    <row r="2227" spans="1:36" x14ac:dyDescent="0.3">
      <c r="A2227" s="1" t="s">
        <v>2221</v>
      </c>
      <c r="B2227" s="2">
        <v>4216479</v>
      </c>
      <c r="C2227" s="3" t="s">
        <v>2919</v>
      </c>
      <c r="D2227" s="4">
        <v>8798.9220913499994</v>
      </c>
      <c r="E2227" s="3" t="s">
        <v>3031</v>
      </c>
      <c r="F2227" s="3" t="s">
        <v>3031</v>
      </c>
      <c r="G2227" s="3" t="s">
        <v>3051</v>
      </c>
      <c r="H2227" s="3" t="s">
        <v>3052</v>
      </c>
      <c r="I2227" s="3" t="s">
        <v>3053</v>
      </c>
      <c r="J2227" s="4">
        <v>9.2861809999999991</v>
      </c>
      <c r="K2227" s="4">
        <v>-6.8240369999999997</v>
      </c>
      <c r="L2227" s="4">
        <v>-9.9528940000000006</v>
      </c>
      <c r="M2227" s="4">
        <v>-8.9294220000000006</v>
      </c>
      <c r="N2227" s="4">
        <v>30.690366999999998</v>
      </c>
      <c r="O2227" s="4">
        <v>20.246632999999999</v>
      </c>
      <c r="P2227" s="4">
        <v>2.8926889999999998</v>
      </c>
      <c r="Q2227" s="4">
        <v>16.479285999999998</v>
      </c>
      <c r="R2227" s="4">
        <v>25.244323999999999</v>
      </c>
      <c r="S2227" s="3" t="s">
        <v>5962</v>
      </c>
      <c r="T2227" s="4">
        <v>133.81</v>
      </c>
      <c r="U2227" s="4">
        <v>8798.9220913499994</v>
      </c>
      <c r="V2227" s="10">
        <v>8683.331091</v>
      </c>
      <c r="W2227" s="4">
        <v>1.34519094238099</v>
      </c>
      <c r="X2227" s="4">
        <v>155.10329999999999</v>
      </c>
      <c r="Y2227" s="4">
        <v>100.55</v>
      </c>
      <c r="Z2227" s="4">
        <v>30.690366999999998</v>
      </c>
      <c r="AA2227" s="10">
        <v>22.024162222600001</v>
      </c>
      <c r="AB2227" s="10">
        <v>26.036214484999999</v>
      </c>
      <c r="AC2227" s="4">
        <v>13.105115</v>
      </c>
      <c r="AD2227" s="4">
        <v>10.282417737281801</v>
      </c>
      <c r="AE2227" s="4">
        <v>11.9735096592809</v>
      </c>
      <c r="AF2227" s="4">
        <v>16.479285999999998</v>
      </c>
      <c r="AG2227" s="4">
        <v>11.9132535977463</v>
      </c>
      <c r="AH2227" s="4">
        <v>14.986175880843099</v>
      </c>
      <c r="AI2227" s="4">
        <v>2.8926889999999998</v>
      </c>
      <c r="AJ2227" s="4">
        <v>2.8926889999999998</v>
      </c>
    </row>
    <row r="2228" spans="1:36" x14ac:dyDescent="0.3">
      <c r="A2228" s="1" t="s">
        <v>2222</v>
      </c>
      <c r="B2228" s="2">
        <v>20262963</v>
      </c>
      <c r="C2228" s="3" t="s">
        <v>2919</v>
      </c>
      <c r="D2228" s="4">
        <v>11071.99739212</v>
      </c>
      <c r="E2228" s="3" t="s">
        <v>2920</v>
      </c>
      <c r="F2228" s="3" t="s">
        <v>2921</v>
      </c>
      <c r="G2228" s="3" t="s">
        <v>3109</v>
      </c>
      <c r="H2228" s="3" t="s">
        <v>3109</v>
      </c>
      <c r="I2228" s="3" t="s">
        <v>3048</v>
      </c>
      <c r="J2228" s="4">
        <v>-9.5462799999999994</v>
      </c>
      <c r="K2228" s="4">
        <v>-9.5134349999999994</v>
      </c>
      <c r="L2228" s="4">
        <v>-4.9580469999999996</v>
      </c>
      <c r="M2228" s="4">
        <v>0.32206099999999999</v>
      </c>
      <c r="N2228" s="4">
        <v>9.757244</v>
      </c>
      <c r="O2228" s="4" t="s">
        <v>2924</v>
      </c>
      <c r="P2228" s="4">
        <v>1.617972</v>
      </c>
      <c r="Q2228" s="4" t="s">
        <v>2934</v>
      </c>
      <c r="R2228" s="4" t="s">
        <v>2924</v>
      </c>
      <c r="S2228" s="3" t="s">
        <v>5963</v>
      </c>
      <c r="T2228" s="4">
        <v>24.92</v>
      </c>
      <c r="U2228" s="4">
        <v>11071.99739212</v>
      </c>
      <c r="V2228" s="10">
        <v>21069.413391999999</v>
      </c>
      <c r="W2228" s="4">
        <v>3.3707865168539302</v>
      </c>
      <c r="X2228" s="4">
        <v>31.655000000000001</v>
      </c>
      <c r="Y2228" s="4">
        <v>24.05</v>
      </c>
      <c r="Z2228" s="4">
        <v>9.757244</v>
      </c>
      <c r="AA2228" s="10">
        <v>5.9728680312</v>
      </c>
      <c r="AB2228" s="10">
        <v>6.2762243925999996</v>
      </c>
      <c r="AC2228" s="4">
        <v>9.2980520000000002</v>
      </c>
      <c r="AD2228" s="4">
        <v>7.4936303762604002</v>
      </c>
      <c r="AE2228" s="4">
        <v>7.9415953435702002</v>
      </c>
      <c r="AF2228" s="4" t="s">
        <v>2934</v>
      </c>
      <c r="AG2228" s="4">
        <v>8.2731790212254008</v>
      </c>
      <c r="AH2228" s="4">
        <v>8.4348766325914006</v>
      </c>
      <c r="AI2228" s="4">
        <v>1.617972</v>
      </c>
      <c r="AJ2228" s="4">
        <v>1.6192329999999999</v>
      </c>
    </row>
    <row r="2229" spans="1:36" x14ac:dyDescent="0.3">
      <c r="A2229" s="1" t="s">
        <v>2223</v>
      </c>
      <c r="B2229" s="2">
        <v>5720973</v>
      </c>
      <c r="C2229" s="3" t="s">
        <v>2935</v>
      </c>
      <c r="D2229" s="4">
        <v>489.08236149999999</v>
      </c>
      <c r="E2229" s="3" t="s">
        <v>2930</v>
      </c>
      <c r="F2229" s="3" t="s">
        <v>2953</v>
      </c>
      <c r="G2229" s="3" t="s">
        <v>2954</v>
      </c>
      <c r="H2229" s="3" t="s">
        <v>2955</v>
      </c>
      <c r="I2229" s="3"/>
      <c r="J2229" s="4">
        <v>4.4372290000000003</v>
      </c>
      <c r="K2229" s="4">
        <v>0.94142300000000001</v>
      </c>
      <c r="L2229" s="4">
        <v>-1.9308940000000001</v>
      </c>
      <c r="M2229" s="4">
        <v>-2.5252530000000002</v>
      </c>
      <c r="N2229" s="4">
        <v>7.2230540000000003</v>
      </c>
      <c r="O2229" s="4">
        <v>12.730871</v>
      </c>
      <c r="P2229" s="4">
        <v>0.91347999999999996</v>
      </c>
      <c r="Q2229" s="4" t="s">
        <v>2934</v>
      </c>
      <c r="R2229" s="4">
        <v>47.616087999999998</v>
      </c>
      <c r="S2229" s="3" t="s">
        <v>5964</v>
      </c>
      <c r="T2229" s="5">
        <v>9.65</v>
      </c>
      <c r="U2229" s="4">
        <v>489.08236149999999</v>
      </c>
      <c r="V2229" s="10">
        <v>491.05967099999998</v>
      </c>
      <c r="W2229" s="4">
        <v>8.7046632124352303</v>
      </c>
      <c r="X2229" s="5">
        <v>10.43</v>
      </c>
      <c r="Y2229" s="4">
        <v>8.5850000000000009</v>
      </c>
      <c r="Z2229" s="4">
        <v>7.2230540000000003</v>
      </c>
      <c r="AA2229" s="10" t="s">
        <v>2934</v>
      </c>
      <c r="AB2229" s="10" t="s">
        <v>2934</v>
      </c>
      <c r="AC2229" s="4">
        <v>65.517882</v>
      </c>
      <c r="AD2229" s="4" t="s">
        <v>2934</v>
      </c>
      <c r="AE2229" s="4" t="s">
        <v>2934</v>
      </c>
      <c r="AF2229" s="4" t="s">
        <v>2934</v>
      </c>
      <c r="AG2229" s="4" t="s">
        <v>2934</v>
      </c>
      <c r="AH2229" s="4" t="s">
        <v>2934</v>
      </c>
      <c r="AI2229" s="4">
        <v>0.91347999999999996</v>
      </c>
      <c r="AJ2229" s="4">
        <v>0.91347999999999996</v>
      </c>
    </row>
    <row r="2230" spans="1:36" x14ac:dyDescent="0.3">
      <c r="A2230" s="1" t="s">
        <v>2224</v>
      </c>
      <c r="B2230" s="2">
        <v>5720673</v>
      </c>
      <c r="C2230" s="3" t="s">
        <v>2935</v>
      </c>
      <c r="D2230" s="4">
        <v>1814.39511253</v>
      </c>
      <c r="E2230" s="3" t="s">
        <v>2930</v>
      </c>
      <c r="F2230" s="3" t="s">
        <v>2953</v>
      </c>
      <c r="G2230" s="3" t="s">
        <v>2954</v>
      </c>
      <c r="H2230" s="3" t="s">
        <v>2955</v>
      </c>
      <c r="I2230" s="3" t="s">
        <v>3001</v>
      </c>
      <c r="J2230" s="4">
        <v>8.0357140000000005</v>
      </c>
      <c r="K2230" s="4">
        <v>1.8782380000000001</v>
      </c>
      <c r="L2230" s="4">
        <v>-1.255493</v>
      </c>
      <c r="M2230" s="4">
        <v>-0.94458399999999998</v>
      </c>
      <c r="N2230" s="4">
        <v>7.9605259999999998</v>
      </c>
      <c r="O2230" s="4">
        <v>24.771654000000002</v>
      </c>
      <c r="P2230" s="4">
        <v>0.95102799999999998</v>
      </c>
      <c r="Q2230" s="4" t="s">
        <v>2934</v>
      </c>
      <c r="R2230" s="4">
        <v>188.59549899999999</v>
      </c>
      <c r="S2230" s="3" t="s">
        <v>5965</v>
      </c>
      <c r="T2230" s="4">
        <v>15.73</v>
      </c>
      <c r="U2230" s="4">
        <v>1814.39511253</v>
      </c>
      <c r="V2230" s="10">
        <v>1849.3114519999999</v>
      </c>
      <c r="W2230" s="4">
        <v>11.188811188811201</v>
      </c>
      <c r="X2230" s="4">
        <v>16.928899999999999</v>
      </c>
      <c r="Y2230" s="4">
        <v>13.67</v>
      </c>
      <c r="Z2230" s="4">
        <v>7.9605259999999998</v>
      </c>
      <c r="AA2230" s="10" t="s">
        <v>2934</v>
      </c>
      <c r="AB2230" s="10" t="s">
        <v>2934</v>
      </c>
      <c r="AC2230" s="4">
        <v>80.702704999999995</v>
      </c>
      <c r="AD2230" s="4" t="s">
        <v>2934</v>
      </c>
      <c r="AE2230" s="4" t="s">
        <v>2934</v>
      </c>
      <c r="AF2230" s="4" t="s">
        <v>2934</v>
      </c>
      <c r="AG2230" s="4" t="s">
        <v>2934</v>
      </c>
      <c r="AH2230" s="4" t="s">
        <v>2934</v>
      </c>
      <c r="AI2230" s="4">
        <v>0.95102799999999998</v>
      </c>
      <c r="AJ2230" s="4">
        <v>0.95102799999999998</v>
      </c>
    </row>
    <row r="2231" spans="1:36" x14ac:dyDescent="0.3">
      <c r="A2231" s="1" t="s">
        <v>2225</v>
      </c>
      <c r="B2231" s="2">
        <v>4978055</v>
      </c>
      <c r="C2231" s="3" t="s">
        <v>2935</v>
      </c>
      <c r="D2231" s="4">
        <v>1192.42231212</v>
      </c>
      <c r="E2231" s="3" t="s">
        <v>3093</v>
      </c>
      <c r="F2231" s="3" t="s">
        <v>3093</v>
      </c>
      <c r="G2231" s="3" t="s">
        <v>3172</v>
      </c>
      <c r="H2231" s="3" t="s">
        <v>3173</v>
      </c>
      <c r="I2231" s="3" t="s">
        <v>3274</v>
      </c>
      <c r="J2231" s="4">
        <v>-23.609227000000001</v>
      </c>
      <c r="K2231" s="4">
        <v>-14.307458</v>
      </c>
      <c r="L2231" s="4">
        <v>-5.6951419999999997</v>
      </c>
      <c r="M2231" s="4">
        <v>-7.7049180000000002</v>
      </c>
      <c r="N2231" s="4">
        <v>10.180832000000001</v>
      </c>
      <c r="O2231" s="4">
        <v>8.5692540000000008</v>
      </c>
      <c r="P2231" s="4">
        <v>1.1119889999999999</v>
      </c>
      <c r="Q2231" s="4">
        <v>3.5105200000000001</v>
      </c>
      <c r="R2231" s="4">
        <v>8.640015</v>
      </c>
      <c r="S2231" s="3" t="s">
        <v>5966</v>
      </c>
      <c r="T2231" s="4">
        <v>5.63</v>
      </c>
      <c r="U2231" s="4">
        <v>1192.42231212</v>
      </c>
      <c r="V2231" s="10">
        <v>949.87031200000001</v>
      </c>
      <c r="W2231" s="4">
        <v>2.84191829484902</v>
      </c>
      <c r="X2231" s="5">
        <v>8.19</v>
      </c>
      <c r="Y2231" s="4">
        <v>5.54</v>
      </c>
      <c r="Z2231" s="4">
        <v>10.180832000000001</v>
      </c>
      <c r="AA2231" s="10">
        <v>18.918010752600001</v>
      </c>
      <c r="AB2231" s="10">
        <v>12.9825208688</v>
      </c>
      <c r="AC2231" s="4">
        <v>0.644343</v>
      </c>
      <c r="AD2231" s="4">
        <v>0.707316228489</v>
      </c>
      <c r="AE2231" s="4">
        <v>0.67405327344559995</v>
      </c>
      <c r="AF2231" s="4">
        <v>3.5105200000000001</v>
      </c>
      <c r="AG2231" s="4">
        <v>4.4931265266890001</v>
      </c>
      <c r="AH2231" s="4">
        <v>4.0140542860444004</v>
      </c>
      <c r="AI2231" s="4">
        <v>1.1119889999999999</v>
      </c>
      <c r="AJ2231" s="4">
        <v>1.1840170000000001</v>
      </c>
    </row>
    <row r="2232" spans="1:36" x14ac:dyDescent="0.3">
      <c r="A2232" s="1" t="s">
        <v>2226</v>
      </c>
      <c r="B2232" s="2">
        <v>4985921</v>
      </c>
      <c r="C2232" s="3" t="s">
        <v>2935</v>
      </c>
      <c r="D2232" s="4">
        <v>16125.06668905</v>
      </c>
      <c r="E2232" s="3" t="s">
        <v>3031</v>
      </c>
      <c r="F2232" s="3" t="s">
        <v>3031</v>
      </c>
      <c r="G2232" s="3" t="s">
        <v>3032</v>
      </c>
      <c r="H2232" s="3" t="s">
        <v>3068</v>
      </c>
      <c r="I2232" s="3" t="s">
        <v>3069</v>
      </c>
      <c r="J2232" s="4">
        <v>11.597042999999999</v>
      </c>
      <c r="K2232" s="4">
        <v>1.944671</v>
      </c>
      <c r="L2232" s="4">
        <v>-6.8060099999999997</v>
      </c>
      <c r="M2232" s="4">
        <v>-5.3915280000000001</v>
      </c>
      <c r="N2232" s="4">
        <v>26.271754999999999</v>
      </c>
      <c r="O2232" s="4">
        <v>20.046399999999998</v>
      </c>
      <c r="P2232" s="4">
        <v>6.0861749999999999</v>
      </c>
      <c r="Q2232" s="4">
        <v>15.451326</v>
      </c>
      <c r="R2232" s="4">
        <v>23.837612</v>
      </c>
      <c r="S2232" s="3" t="s">
        <v>5967</v>
      </c>
      <c r="T2232" s="4">
        <v>125.29</v>
      </c>
      <c r="U2232" s="4">
        <v>16125.06668905</v>
      </c>
      <c r="V2232" s="10">
        <v>18263.841689000001</v>
      </c>
      <c r="W2232" s="4">
        <v>1.6282225237449099</v>
      </c>
      <c r="X2232" s="4">
        <v>141.79</v>
      </c>
      <c r="Y2232" s="4">
        <v>100.82</v>
      </c>
      <c r="Z2232" s="4">
        <v>26.271754999999999</v>
      </c>
      <c r="AA2232" s="10">
        <v>22.049558269599999</v>
      </c>
      <c r="AB2232" s="10">
        <v>22.587798370200002</v>
      </c>
      <c r="AC2232" s="4">
        <v>2.504569</v>
      </c>
      <c r="AD2232" s="4">
        <v>2.4482021849965001</v>
      </c>
      <c r="AE2232" s="4">
        <v>2.4732892921248002</v>
      </c>
      <c r="AF2232" s="4">
        <v>15.451326</v>
      </c>
      <c r="AG2232" s="4">
        <v>14.8058448322014</v>
      </c>
      <c r="AH2232" s="4">
        <v>15.1239390711961</v>
      </c>
      <c r="AI2232" s="4">
        <v>6.0861749999999999</v>
      </c>
      <c r="AJ2232" s="4">
        <v>19.448929</v>
      </c>
    </row>
    <row r="2233" spans="1:36" x14ac:dyDescent="0.3">
      <c r="A2233" s="1" t="s">
        <v>2227</v>
      </c>
      <c r="B2233" s="2">
        <v>4001600</v>
      </c>
      <c r="C2233" s="3" t="s">
        <v>2935</v>
      </c>
      <c r="D2233" s="4">
        <v>155036.78992256001</v>
      </c>
      <c r="E2233" s="3" t="s">
        <v>2936</v>
      </c>
      <c r="F2233" s="3" t="s">
        <v>2937</v>
      </c>
      <c r="G2233" s="3" t="s">
        <v>2951</v>
      </c>
      <c r="H2233" s="3" t="s">
        <v>2951</v>
      </c>
      <c r="I2233" s="3" t="s">
        <v>3191</v>
      </c>
      <c r="J2233" s="4">
        <v>39.949536999999999</v>
      </c>
      <c r="K2233" s="4">
        <v>-1.4134580000000001</v>
      </c>
      <c r="L2233" s="4">
        <v>-2.2408730000000001</v>
      </c>
      <c r="M2233" s="4">
        <v>-1.0785560000000001</v>
      </c>
      <c r="N2233" s="4">
        <v>33.166286999999997</v>
      </c>
      <c r="O2233" s="4">
        <v>21.306018000000002</v>
      </c>
      <c r="P2233" s="4">
        <v>2.5368620000000002</v>
      </c>
      <c r="Q2233" s="4">
        <v>14.867338</v>
      </c>
      <c r="R2233" s="4">
        <v>20.787130999999999</v>
      </c>
      <c r="S2233" s="3" t="s">
        <v>5968</v>
      </c>
      <c r="T2233" s="4">
        <v>116.48</v>
      </c>
      <c r="U2233" s="4">
        <v>155036.78992256001</v>
      </c>
      <c r="V2233" s="10">
        <v>193847.789922</v>
      </c>
      <c r="W2233" s="4">
        <v>2.1634615384615401</v>
      </c>
      <c r="X2233" s="5">
        <v>128.69999999999999</v>
      </c>
      <c r="Y2233" s="4">
        <v>82.04</v>
      </c>
      <c r="Z2233" s="4">
        <v>33.166286999999997</v>
      </c>
      <c r="AA2233" s="10">
        <v>19.9530637065</v>
      </c>
      <c r="AB2233" s="10">
        <v>20.9885597213</v>
      </c>
      <c r="AC2233" s="4">
        <v>2.4524659999999998</v>
      </c>
      <c r="AD2233" s="4">
        <v>2.3379827073397998</v>
      </c>
      <c r="AE2233" s="4">
        <v>2.4330730254362001</v>
      </c>
      <c r="AF2233" s="4">
        <v>14.867338</v>
      </c>
      <c r="AG2233" s="4">
        <v>14.3073072308243</v>
      </c>
      <c r="AH2233" s="4">
        <v>14.815356070385199</v>
      </c>
      <c r="AI2233" s="4">
        <v>2.5368620000000002</v>
      </c>
      <c r="AJ2233" s="4" t="s">
        <v>2924</v>
      </c>
    </row>
    <row r="2234" spans="1:36" x14ac:dyDescent="0.3">
      <c r="A2234" s="1" t="s">
        <v>2228</v>
      </c>
      <c r="B2234" s="2">
        <v>5294421</v>
      </c>
      <c r="C2234" s="3" t="s">
        <v>2935</v>
      </c>
      <c r="D2234" s="4">
        <v>12248.315559840001</v>
      </c>
      <c r="E2234" s="3" t="s">
        <v>2945</v>
      </c>
      <c r="F2234" s="3" t="s">
        <v>2946</v>
      </c>
      <c r="G2234" s="3" t="s">
        <v>2947</v>
      </c>
      <c r="H2234" s="3" t="s">
        <v>2948</v>
      </c>
      <c r="I2234" s="3" t="s">
        <v>2949</v>
      </c>
      <c r="J2234" s="4">
        <v>78.702703</v>
      </c>
      <c r="K2234" s="4">
        <v>98.618204000000006</v>
      </c>
      <c r="L2234" s="4">
        <v>46.445183</v>
      </c>
      <c r="M2234" s="4">
        <v>-8.3956780000000002</v>
      </c>
      <c r="N2234" s="4" t="s">
        <v>2924</v>
      </c>
      <c r="O2234" s="4" t="s">
        <v>2924</v>
      </c>
      <c r="P2234" s="4" t="s">
        <v>2924</v>
      </c>
      <c r="Q2234" s="4" t="s">
        <v>2924</v>
      </c>
      <c r="R2234" s="4" t="s">
        <v>2934</v>
      </c>
      <c r="S2234" s="3" t="s">
        <v>5969</v>
      </c>
      <c r="T2234" s="4">
        <v>66.12</v>
      </c>
      <c r="U2234" s="4">
        <v>12248.315559840001</v>
      </c>
      <c r="V2234" s="10">
        <v>11942.716559</v>
      </c>
      <c r="W2234" s="4">
        <v>0</v>
      </c>
      <c r="X2234" s="4">
        <v>75.790000000000006</v>
      </c>
      <c r="Y2234" s="4">
        <v>28.34</v>
      </c>
      <c r="Z2234" s="4" t="s">
        <v>2924</v>
      </c>
      <c r="AA2234" s="10" t="s">
        <v>2924</v>
      </c>
      <c r="AB2234" s="10" t="s">
        <v>2924</v>
      </c>
      <c r="AC2234" s="4">
        <v>14.864164000000001</v>
      </c>
      <c r="AD2234" s="4">
        <v>11.495505749285</v>
      </c>
      <c r="AE2234" s="4">
        <v>13.865685696722201</v>
      </c>
      <c r="AF2234" s="4" t="s">
        <v>2924</v>
      </c>
      <c r="AG2234" s="4" t="s">
        <v>2924</v>
      </c>
      <c r="AH2234" s="4" t="s">
        <v>2924</v>
      </c>
      <c r="AI2234" s="4" t="s">
        <v>2924</v>
      </c>
      <c r="AJ2234" s="4" t="s">
        <v>2924</v>
      </c>
    </row>
    <row r="2235" spans="1:36" x14ac:dyDescent="0.3">
      <c r="A2235" s="1" t="s">
        <v>2229</v>
      </c>
      <c r="B2235" s="2">
        <v>14719678</v>
      </c>
      <c r="C2235" s="3" t="s">
        <v>2940</v>
      </c>
      <c r="D2235" s="4">
        <v>2040.0593954000001</v>
      </c>
      <c r="E2235" s="3" t="s">
        <v>3102</v>
      </c>
      <c r="F2235" s="3" t="s">
        <v>3103</v>
      </c>
      <c r="G2235" s="3" t="s">
        <v>3104</v>
      </c>
      <c r="H2235" s="3" t="s">
        <v>3104</v>
      </c>
      <c r="I2235" s="3" t="s">
        <v>3221</v>
      </c>
      <c r="J2235" s="4">
        <v>48.247422999999998</v>
      </c>
      <c r="K2235" s="4">
        <v>38.003838999999999</v>
      </c>
      <c r="L2235" s="4">
        <v>19.237148000000001</v>
      </c>
      <c r="M2235" s="4">
        <v>-13.373494000000001</v>
      </c>
      <c r="N2235" s="4" t="s">
        <v>2924</v>
      </c>
      <c r="O2235" s="4" t="s">
        <v>2924</v>
      </c>
      <c r="P2235" s="4">
        <v>12.290597999999999</v>
      </c>
      <c r="Q2235" s="4" t="s">
        <v>2924</v>
      </c>
      <c r="R2235" s="4" t="s">
        <v>2924</v>
      </c>
      <c r="S2235" s="3" t="s">
        <v>5970</v>
      </c>
      <c r="T2235" s="4">
        <v>7.19</v>
      </c>
      <c r="U2235" s="4">
        <v>2040.0593954000001</v>
      </c>
      <c r="V2235" s="10">
        <v>1910.1502849999999</v>
      </c>
      <c r="W2235" s="4">
        <v>0</v>
      </c>
      <c r="X2235" s="5">
        <v>9.1999999999999993</v>
      </c>
      <c r="Y2235" s="4">
        <v>3.33</v>
      </c>
      <c r="Z2235" s="4" t="s">
        <v>2924</v>
      </c>
      <c r="AA2235" s="10" t="s">
        <v>2924</v>
      </c>
      <c r="AB2235" s="10" t="s">
        <v>2924</v>
      </c>
      <c r="AC2235" s="4">
        <v>22.301351</v>
      </c>
      <c r="AD2235" s="4">
        <v>17.7026402198291</v>
      </c>
      <c r="AE2235" s="4">
        <v>19.9630063907947</v>
      </c>
      <c r="AF2235" s="4" t="s">
        <v>2924</v>
      </c>
      <c r="AG2235" s="4" t="s">
        <v>2924</v>
      </c>
      <c r="AH2235" s="4" t="s">
        <v>2924</v>
      </c>
      <c r="AI2235" s="4">
        <v>12.290597999999999</v>
      </c>
      <c r="AJ2235" s="4">
        <v>15.837004</v>
      </c>
    </row>
    <row r="2236" spans="1:36" x14ac:dyDescent="0.3">
      <c r="A2236" s="1" t="s">
        <v>2230</v>
      </c>
      <c r="B2236" s="2">
        <v>4156274</v>
      </c>
      <c r="C2236" s="3" t="s">
        <v>2919</v>
      </c>
      <c r="D2236" s="4">
        <v>4303.4458136200001</v>
      </c>
      <c r="E2236" s="3" t="s">
        <v>2936</v>
      </c>
      <c r="F2236" s="3" t="s">
        <v>2937</v>
      </c>
      <c r="G2236" s="3" t="s">
        <v>3037</v>
      </c>
      <c r="H2236" s="3" t="s">
        <v>3037</v>
      </c>
      <c r="I2236" s="3" t="s">
        <v>3186</v>
      </c>
      <c r="J2236" s="4">
        <v>14.870281</v>
      </c>
      <c r="K2236" s="4">
        <v>3.614916</v>
      </c>
      <c r="L2236" s="4">
        <v>-6.5385280000000003</v>
      </c>
      <c r="M2236" s="4">
        <v>-9.1576310000000003</v>
      </c>
      <c r="N2236" s="4">
        <v>14.453291</v>
      </c>
      <c r="O2236" s="4" t="s">
        <v>2924</v>
      </c>
      <c r="P2236" s="4">
        <v>2.0653820000000001</v>
      </c>
      <c r="Q2236" s="4">
        <v>8.5945739999999997</v>
      </c>
      <c r="R2236" s="4" t="s">
        <v>2924</v>
      </c>
      <c r="S2236" s="3" t="s">
        <v>5971</v>
      </c>
      <c r="T2236" s="4">
        <v>54.46</v>
      </c>
      <c r="U2236" s="4">
        <v>4303.4458136200001</v>
      </c>
      <c r="V2236" s="10">
        <v>6071.9808130000001</v>
      </c>
      <c r="W2236" s="5">
        <v>1.3220712449504199</v>
      </c>
      <c r="X2236" s="4">
        <v>65.150000000000006</v>
      </c>
      <c r="Y2236" s="4">
        <v>40.99</v>
      </c>
      <c r="Z2236" s="4">
        <v>14.453291</v>
      </c>
      <c r="AA2236" s="10">
        <v>14.859481582500001</v>
      </c>
      <c r="AB2236" s="10">
        <v>14.9001367989</v>
      </c>
      <c r="AC2236" s="4">
        <v>0.77600899999999995</v>
      </c>
      <c r="AD2236" s="4">
        <v>0.80232324754420004</v>
      </c>
      <c r="AE2236" s="4">
        <v>0.79342966203569998</v>
      </c>
      <c r="AF2236" s="4">
        <v>8.5945739999999997</v>
      </c>
      <c r="AG2236" s="4">
        <v>9.3406697198282007</v>
      </c>
      <c r="AH2236" s="4">
        <v>8.9113503826359999</v>
      </c>
      <c r="AI2236" s="4">
        <v>2.0653820000000001</v>
      </c>
      <c r="AJ2236" s="4">
        <v>2.6026280000000002</v>
      </c>
    </row>
    <row r="2237" spans="1:36" x14ac:dyDescent="0.3">
      <c r="A2237" s="1" t="s">
        <v>2231</v>
      </c>
      <c r="B2237" s="2">
        <v>22795226</v>
      </c>
      <c r="C2237" s="3" t="s">
        <v>2935</v>
      </c>
      <c r="D2237" s="4">
        <v>1211.25815478</v>
      </c>
      <c r="E2237" s="3" t="s">
        <v>2925</v>
      </c>
      <c r="F2237" s="3" t="s">
        <v>2980</v>
      </c>
      <c r="G2237" s="3" t="s">
        <v>2981</v>
      </c>
      <c r="H2237" s="3" t="s">
        <v>2982</v>
      </c>
      <c r="I2237" s="3" t="s">
        <v>3432</v>
      </c>
      <c r="J2237" s="4">
        <v>218.64801900000001</v>
      </c>
      <c r="K2237" s="4">
        <v>31.949807</v>
      </c>
      <c r="L2237" s="4">
        <v>11.957412</v>
      </c>
      <c r="M2237" s="4">
        <v>0.73692000000000002</v>
      </c>
      <c r="N2237" s="4" t="s">
        <v>2924</v>
      </c>
      <c r="O2237" s="4">
        <v>20.966258</v>
      </c>
      <c r="P2237" s="4">
        <v>16.371257</v>
      </c>
      <c r="Q2237" s="4">
        <v>26.732994000000001</v>
      </c>
      <c r="R2237" s="4">
        <v>17.956164999999999</v>
      </c>
      <c r="S2237" s="3" t="s">
        <v>5972</v>
      </c>
      <c r="T2237" s="4">
        <v>13.67</v>
      </c>
      <c r="U2237" s="4">
        <v>1211.25815478</v>
      </c>
      <c r="V2237" s="10">
        <v>1114.7591540000001</v>
      </c>
      <c r="W2237" s="4">
        <v>0</v>
      </c>
      <c r="X2237" s="4">
        <v>14.92</v>
      </c>
      <c r="Y2237" s="4">
        <v>3.56</v>
      </c>
      <c r="Z2237" s="4" t="s">
        <v>2924</v>
      </c>
      <c r="AA2237" s="10">
        <v>51.701966716999998</v>
      </c>
      <c r="AB2237" s="10">
        <v>77.643985005100006</v>
      </c>
      <c r="AC2237" s="4">
        <v>1.2905789999999999</v>
      </c>
      <c r="AD2237" s="4">
        <v>1.1381182340716001</v>
      </c>
      <c r="AE2237" s="4">
        <v>1.2199431928636999</v>
      </c>
      <c r="AF2237" s="4">
        <v>26.732994000000001</v>
      </c>
      <c r="AG2237" s="4">
        <v>10.518302535883199</v>
      </c>
      <c r="AH2237" s="4">
        <v>13.073610171425599</v>
      </c>
      <c r="AI2237" s="4">
        <v>16.371257</v>
      </c>
      <c r="AJ2237" s="4" t="s">
        <v>2924</v>
      </c>
    </row>
    <row r="2238" spans="1:36" x14ac:dyDescent="0.3">
      <c r="A2238" s="1" t="s">
        <v>2232</v>
      </c>
      <c r="B2238" s="2">
        <v>106554287</v>
      </c>
      <c r="C2238" s="3" t="s">
        <v>2935</v>
      </c>
      <c r="D2238" s="4">
        <v>4019.7514000000001</v>
      </c>
      <c r="E2238" s="3" t="s">
        <v>2936</v>
      </c>
      <c r="F2238" s="3" t="s">
        <v>3056</v>
      </c>
      <c r="G2238" s="3" t="s">
        <v>3166</v>
      </c>
      <c r="H2238" s="3" t="s">
        <v>3167</v>
      </c>
      <c r="I2238" s="3" t="s">
        <v>3436</v>
      </c>
      <c r="J2238" s="4">
        <v>4.6462960000000004</v>
      </c>
      <c r="K2238" s="4">
        <v>-3.6608860000000001</v>
      </c>
      <c r="L2238" s="4">
        <v>-9.2229480000000006</v>
      </c>
      <c r="M2238" s="4">
        <v>-8.3913519999999995</v>
      </c>
      <c r="N2238" s="4" t="s">
        <v>2924</v>
      </c>
      <c r="O2238" s="4" t="s">
        <v>2924</v>
      </c>
      <c r="P2238" s="4">
        <v>2.4333269999999998</v>
      </c>
      <c r="Q2238" s="4">
        <v>22.495187000000001</v>
      </c>
      <c r="R2238" s="4" t="s">
        <v>2924</v>
      </c>
      <c r="S2238" s="3" t="s">
        <v>5973</v>
      </c>
      <c r="T2238" s="4">
        <v>25</v>
      </c>
      <c r="U2238" s="4">
        <v>4019.7514000000001</v>
      </c>
      <c r="V2238" s="10">
        <v>4667.7514000000001</v>
      </c>
      <c r="W2238" s="4">
        <v>0</v>
      </c>
      <c r="X2238" s="4">
        <v>32.82</v>
      </c>
      <c r="Y2238" s="4">
        <v>18.75</v>
      </c>
      <c r="Z2238" s="4" t="s">
        <v>2924</v>
      </c>
      <c r="AA2238" s="10">
        <v>73.789846517100003</v>
      </c>
      <c r="AB2238" s="10">
        <v>197.58160120119999</v>
      </c>
      <c r="AC2238" s="4">
        <v>1.2089490000000001</v>
      </c>
      <c r="AD2238" s="4">
        <v>0.69269170440289995</v>
      </c>
      <c r="AE2238" s="4">
        <v>1.0260129027027001</v>
      </c>
      <c r="AF2238" s="4">
        <v>22.495187000000001</v>
      </c>
      <c r="AG2238" s="4">
        <v>23.680766469739201</v>
      </c>
      <c r="AH2238" s="4">
        <v>39.440978012596098</v>
      </c>
      <c r="AI2238" s="4">
        <v>2.4333269999999998</v>
      </c>
      <c r="AJ2238" s="4">
        <v>67.024129000000002</v>
      </c>
    </row>
    <row r="2239" spans="1:36" x14ac:dyDescent="0.3">
      <c r="A2239" s="1" t="s">
        <v>2233</v>
      </c>
      <c r="B2239" s="2">
        <v>5181255</v>
      </c>
      <c r="C2239" s="3" t="s">
        <v>2940</v>
      </c>
      <c r="D2239" s="4">
        <v>1356.6482919</v>
      </c>
      <c r="E2239" s="3" t="s">
        <v>2920</v>
      </c>
      <c r="F2239" s="3" t="s">
        <v>2960</v>
      </c>
      <c r="G2239" s="3" t="s">
        <v>2961</v>
      </c>
      <c r="H2239" s="3" t="s">
        <v>3085</v>
      </c>
      <c r="I2239" s="3" t="s">
        <v>3227</v>
      </c>
      <c r="J2239" s="4">
        <v>-15.085772</v>
      </c>
      <c r="K2239" s="4">
        <v>-36.466591000000001</v>
      </c>
      <c r="L2239" s="4">
        <v>-24.882839000000001</v>
      </c>
      <c r="M2239" s="4">
        <v>-9.7587130000000002</v>
      </c>
      <c r="N2239" s="4" t="s">
        <v>2924</v>
      </c>
      <c r="O2239" s="4" t="s">
        <v>2924</v>
      </c>
      <c r="P2239" s="4">
        <v>4.8867599999999998</v>
      </c>
      <c r="Q2239" s="4" t="s">
        <v>2924</v>
      </c>
      <c r="R2239" s="4" t="s">
        <v>2924</v>
      </c>
      <c r="S2239" s="3" t="s">
        <v>5974</v>
      </c>
      <c r="T2239" s="4">
        <v>33.659999999999997</v>
      </c>
      <c r="U2239" s="4">
        <v>1356.6482919</v>
      </c>
      <c r="V2239" s="10">
        <v>1130.8322909999999</v>
      </c>
      <c r="W2239" s="4">
        <v>0</v>
      </c>
      <c r="X2239" s="4">
        <v>66.540000000000006</v>
      </c>
      <c r="Y2239" s="4">
        <v>33.03</v>
      </c>
      <c r="Z2239" s="4" t="s">
        <v>2924</v>
      </c>
      <c r="AA2239" s="10" t="s">
        <v>2924</v>
      </c>
      <c r="AB2239" s="10" t="s">
        <v>2924</v>
      </c>
      <c r="AC2239" s="4">
        <v>8.8144500000000008</v>
      </c>
      <c r="AD2239" s="4">
        <v>6.4872881982111998</v>
      </c>
      <c r="AE2239" s="4">
        <v>8.0730440489485993</v>
      </c>
      <c r="AF2239" s="4" t="s">
        <v>2924</v>
      </c>
      <c r="AG2239" s="4" t="s">
        <v>2924</v>
      </c>
      <c r="AH2239" s="4" t="s">
        <v>2924</v>
      </c>
      <c r="AI2239" s="4">
        <v>4.8867599999999998</v>
      </c>
      <c r="AJ2239" s="4">
        <v>4.8867599999999998</v>
      </c>
    </row>
    <row r="2240" spans="1:36" x14ac:dyDescent="0.3">
      <c r="A2240" s="1" t="s">
        <v>2234</v>
      </c>
      <c r="B2240" s="2">
        <v>4250588</v>
      </c>
      <c r="C2240" s="3" t="s">
        <v>2935</v>
      </c>
      <c r="D2240" s="4">
        <v>8012.2350761500002</v>
      </c>
      <c r="E2240" s="3" t="s">
        <v>2930</v>
      </c>
      <c r="F2240" s="3" t="s">
        <v>2957</v>
      </c>
      <c r="G2240" s="3" t="s">
        <v>2957</v>
      </c>
      <c r="H2240" s="3" t="s">
        <v>2958</v>
      </c>
      <c r="I2240" s="3" t="s">
        <v>3149</v>
      </c>
      <c r="J2240" s="4">
        <v>51.898434000000002</v>
      </c>
      <c r="K2240" s="4">
        <v>0.75554900000000003</v>
      </c>
      <c r="L2240" s="4">
        <v>-9.6924379999999992</v>
      </c>
      <c r="M2240" s="4">
        <v>-5.310651</v>
      </c>
      <c r="N2240" s="4">
        <v>83.129870129870099</v>
      </c>
      <c r="O2240" s="4">
        <v>25.976481844768401</v>
      </c>
      <c r="P2240" s="4">
        <v>12.652697999999999</v>
      </c>
      <c r="Q2240" s="4">
        <v>16.771813000000002</v>
      </c>
      <c r="R2240" s="4">
        <v>22.246559000000001</v>
      </c>
      <c r="S2240" s="3" t="s">
        <v>5975</v>
      </c>
      <c r="T2240" s="4">
        <v>64.010000000000005</v>
      </c>
      <c r="U2240" s="4">
        <v>8012.2350761500002</v>
      </c>
      <c r="V2240" s="10">
        <v>11095.577076</v>
      </c>
      <c r="W2240" s="4">
        <v>0.68739259490704596</v>
      </c>
      <c r="X2240" s="4">
        <v>75.97</v>
      </c>
      <c r="Y2240" s="4">
        <v>41.61</v>
      </c>
      <c r="Z2240" s="4">
        <v>82.700258000000005</v>
      </c>
      <c r="AA2240" s="10">
        <v>30.326431989300001</v>
      </c>
      <c r="AB2240" s="10">
        <v>35.633962768300002</v>
      </c>
      <c r="AC2240" s="4">
        <v>4.7723279999999999</v>
      </c>
      <c r="AD2240" s="4">
        <v>3.8487092547989001</v>
      </c>
      <c r="AE2240" s="4">
        <v>4.4191253077799004</v>
      </c>
      <c r="AF2240" s="4">
        <v>16.771813000000002</v>
      </c>
      <c r="AG2240" s="4">
        <v>11.443216264507599</v>
      </c>
      <c r="AH2240" s="4">
        <v>13.682622478628501</v>
      </c>
      <c r="AI2240" s="4">
        <v>12.652697999999999</v>
      </c>
      <c r="AJ2240" s="4" t="s">
        <v>2924</v>
      </c>
    </row>
    <row r="2241" spans="1:36" x14ac:dyDescent="0.3">
      <c r="A2241" s="1" t="s">
        <v>2235</v>
      </c>
      <c r="B2241" s="2">
        <v>105364</v>
      </c>
      <c r="C2241" s="3" t="s">
        <v>2935</v>
      </c>
      <c r="D2241" s="4" t="s">
        <v>2934</v>
      </c>
      <c r="E2241" s="3" t="s">
        <v>2936</v>
      </c>
      <c r="F2241" s="3" t="s">
        <v>3056</v>
      </c>
      <c r="G2241" s="3" t="s">
        <v>3166</v>
      </c>
      <c r="H2241" s="3" t="s">
        <v>3167</v>
      </c>
      <c r="I2241" s="3" t="s">
        <v>3644</v>
      </c>
      <c r="J2241" s="4">
        <v>32.049542000000002</v>
      </c>
      <c r="K2241" s="4">
        <v>6.6164379999999996</v>
      </c>
      <c r="L2241" s="4">
        <v>-2.6394799999999998</v>
      </c>
      <c r="M2241" s="5">
        <v>-6.0421319999999996</v>
      </c>
      <c r="N2241" s="4">
        <v>14.534080298786201</v>
      </c>
      <c r="O2241" s="4">
        <v>3.1137255474562</v>
      </c>
      <c r="P2241" s="4" t="s">
        <v>2934</v>
      </c>
      <c r="Q2241" s="4" t="s">
        <v>2934</v>
      </c>
      <c r="R2241" s="4" t="s">
        <v>2934</v>
      </c>
      <c r="S2241" s="3" t="s">
        <v>5976</v>
      </c>
      <c r="T2241" s="4">
        <v>155.66</v>
      </c>
      <c r="U2241" s="4" t="s">
        <v>2934</v>
      </c>
      <c r="V2241" s="10" t="s">
        <v>2934</v>
      </c>
      <c r="W2241" s="4">
        <v>2.0814595914171901</v>
      </c>
      <c r="X2241" s="5">
        <v>171.78</v>
      </c>
      <c r="Y2241" s="5">
        <v>106.62</v>
      </c>
      <c r="Z2241" s="4" t="s">
        <v>2934</v>
      </c>
      <c r="AA2241" s="10">
        <v>11.949671050099999</v>
      </c>
      <c r="AB2241" s="10">
        <v>13.0198945259</v>
      </c>
      <c r="AC2241" s="5" t="s">
        <v>2934</v>
      </c>
      <c r="AD2241" s="4">
        <v>1.1349843935196999</v>
      </c>
      <c r="AE2241" s="4">
        <v>1.1903566356391999</v>
      </c>
      <c r="AF2241" s="4" t="s">
        <v>2934</v>
      </c>
      <c r="AG2241" s="4">
        <v>5.1572866309887999</v>
      </c>
      <c r="AH2241" s="4">
        <v>5.3708845943414003</v>
      </c>
      <c r="AI2241" s="4" t="s">
        <v>2934</v>
      </c>
      <c r="AJ2241" s="4" t="s">
        <v>2934</v>
      </c>
    </row>
    <row r="2242" spans="1:36" x14ac:dyDescent="0.3">
      <c r="A2242" s="1" t="s">
        <v>2236</v>
      </c>
      <c r="B2242" s="2">
        <v>4150169</v>
      </c>
      <c r="C2242" s="3" t="s">
        <v>2935</v>
      </c>
      <c r="D2242" s="4">
        <v>622.29266617999997</v>
      </c>
      <c r="E2242" s="3" t="s">
        <v>3031</v>
      </c>
      <c r="F2242" s="3" t="s">
        <v>3031</v>
      </c>
      <c r="G2242" s="3" t="s">
        <v>3051</v>
      </c>
      <c r="H2242" s="3" t="s">
        <v>3079</v>
      </c>
      <c r="I2242" s="3" t="s">
        <v>3645</v>
      </c>
      <c r="J2242" s="4">
        <v>-44.833427</v>
      </c>
      <c r="K2242" s="4">
        <v>-1.063291</v>
      </c>
      <c r="L2242" s="4">
        <v>-19.885199</v>
      </c>
      <c r="M2242" s="4">
        <v>-12.219227</v>
      </c>
      <c r="N2242" s="4">
        <v>30.675039000000002</v>
      </c>
      <c r="O2242" s="4">
        <v>6.5111629999999998</v>
      </c>
      <c r="P2242" s="4">
        <v>0.747085</v>
      </c>
      <c r="Q2242" s="4">
        <v>7.2920559999999996</v>
      </c>
      <c r="R2242" s="4">
        <v>34.273493000000002</v>
      </c>
      <c r="S2242" s="3" t="s">
        <v>5977</v>
      </c>
      <c r="T2242" s="4">
        <v>19.54</v>
      </c>
      <c r="U2242" s="4">
        <v>622.29266617999997</v>
      </c>
      <c r="V2242" s="10">
        <v>1502.892666</v>
      </c>
      <c r="W2242" s="4">
        <v>3.8382804503582402</v>
      </c>
      <c r="X2242" s="4">
        <v>36.15</v>
      </c>
      <c r="Y2242" s="4">
        <v>17.57</v>
      </c>
      <c r="Z2242" s="4">
        <v>30.675039000000002</v>
      </c>
      <c r="AA2242" s="10">
        <v>28.630036629999999</v>
      </c>
      <c r="AB2242" s="10" t="s">
        <v>2924</v>
      </c>
      <c r="AC2242" s="4">
        <v>0.31951299999999999</v>
      </c>
      <c r="AD2242" s="4">
        <v>0.32212205632719998</v>
      </c>
      <c r="AE2242" s="4">
        <v>0.32566093869860002</v>
      </c>
      <c r="AF2242" s="4">
        <v>7.2920559999999996</v>
      </c>
      <c r="AG2242" s="4">
        <v>9.2699624734002004</v>
      </c>
      <c r="AH2242" s="4">
        <v>11.203076153559399</v>
      </c>
      <c r="AI2242" s="4">
        <v>0.747085</v>
      </c>
      <c r="AJ2242" s="4">
        <v>1.0341359999999999</v>
      </c>
    </row>
    <row r="2243" spans="1:36" x14ac:dyDescent="0.3">
      <c r="A2243" s="1" t="s">
        <v>2237</v>
      </c>
      <c r="B2243" s="2">
        <v>4060183</v>
      </c>
      <c r="C2243" s="3" t="s">
        <v>2935</v>
      </c>
      <c r="D2243" s="4">
        <v>6264.6474802000002</v>
      </c>
      <c r="E2243" s="3" t="s">
        <v>2976</v>
      </c>
      <c r="F2243" s="3" t="s">
        <v>2977</v>
      </c>
      <c r="G2243" s="3" t="s">
        <v>3156</v>
      </c>
      <c r="H2243" s="3" t="s">
        <v>3156</v>
      </c>
      <c r="I2243" s="3" t="s">
        <v>2979</v>
      </c>
      <c r="J2243" s="4">
        <v>-4.1493019999999996</v>
      </c>
      <c r="K2243" s="4">
        <v>-3.6166529999999999</v>
      </c>
      <c r="L2243" s="4">
        <v>-5.6452330000000002</v>
      </c>
      <c r="M2243" s="4">
        <v>-6.5701169999999998</v>
      </c>
      <c r="N2243" s="4">
        <v>18.7921847246892</v>
      </c>
      <c r="O2243" s="4">
        <v>10.60014</v>
      </c>
      <c r="P2243" s="4">
        <v>11.351931</v>
      </c>
      <c r="Q2243" s="4">
        <v>12.754587000000001</v>
      </c>
      <c r="R2243" s="4">
        <v>14.209163999999999</v>
      </c>
      <c r="S2243" s="3" t="s">
        <v>5978</v>
      </c>
      <c r="T2243" s="4">
        <v>105.8</v>
      </c>
      <c r="U2243" s="4">
        <v>6264.6474802000002</v>
      </c>
      <c r="V2243" s="10">
        <v>9610.3644800000002</v>
      </c>
      <c r="W2243" s="4">
        <v>4.3478260869565197</v>
      </c>
      <c r="X2243" s="4">
        <v>122.91</v>
      </c>
      <c r="Y2243" s="4">
        <v>93.76</v>
      </c>
      <c r="Z2243" s="4">
        <v>18.342580000000002</v>
      </c>
      <c r="AA2243" s="10">
        <v>21.6306836768</v>
      </c>
      <c r="AB2243" s="10">
        <v>23.966691282700001</v>
      </c>
      <c r="AC2243" s="4">
        <v>4.1147359999999997</v>
      </c>
      <c r="AD2243" s="4">
        <v>3.9927143744564</v>
      </c>
      <c r="AE2243" s="4">
        <v>4.0889087705660003</v>
      </c>
      <c r="AF2243" s="4">
        <v>12.754587000000001</v>
      </c>
      <c r="AG2243" s="4">
        <v>12.212292267065701</v>
      </c>
      <c r="AH2243" s="4">
        <v>12.588309642229699</v>
      </c>
      <c r="AI2243" s="4">
        <v>11.351931</v>
      </c>
      <c r="AJ2243" s="4">
        <v>14.447630999999999</v>
      </c>
    </row>
    <row r="2244" spans="1:36" x14ac:dyDescent="0.3">
      <c r="A2244" s="1" t="s">
        <v>2238</v>
      </c>
      <c r="B2244" s="2">
        <v>4023623</v>
      </c>
      <c r="C2244" s="3" t="s">
        <v>2935</v>
      </c>
      <c r="D2244" s="4">
        <v>152444.24763853999</v>
      </c>
      <c r="E2244" s="3" t="s">
        <v>2930</v>
      </c>
      <c r="F2244" s="3" t="s">
        <v>2953</v>
      </c>
      <c r="G2244" s="3" t="s">
        <v>2954</v>
      </c>
      <c r="H2244" s="3" t="s">
        <v>3346</v>
      </c>
      <c r="I2244" s="3" t="s">
        <v>3646</v>
      </c>
      <c r="J2244" s="4">
        <v>13.101371</v>
      </c>
      <c r="K2244" s="4">
        <v>-6.0839840000000001</v>
      </c>
      <c r="L2244" s="4">
        <v>-2.2499159999999998</v>
      </c>
      <c r="M2244" s="4">
        <v>-2.7563029999999999</v>
      </c>
      <c r="N2244" s="4">
        <v>44.71</v>
      </c>
      <c r="O2244" s="4">
        <v>29.953711999999999</v>
      </c>
      <c r="P2244" s="4">
        <v>4.4895300000000002</v>
      </c>
      <c r="Q2244" s="4">
        <v>24.593592999999998</v>
      </c>
      <c r="R2244" s="4">
        <v>36.068657999999999</v>
      </c>
      <c r="S2244" s="3" t="s">
        <v>5979</v>
      </c>
      <c r="T2244" s="4">
        <v>491.81</v>
      </c>
      <c r="U2244" s="4">
        <v>152444.24763853999</v>
      </c>
      <c r="V2244" s="10">
        <v>167187.247638</v>
      </c>
      <c r="W2244" s="4">
        <v>0.74012321831601602</v>
      </c>
      <c r="X2244" s="4">
        <v>533.29</v>
      </c>
      <c r="Y2244" s="4">
        <v>407.69</v>
      </c>
      <c r="Z2244" s="4">
        <v>44.71</v>
      </c>
      <c r="AA2244" s="10">
        <v>30.419669089199999</v>
      </c>
      <c r="AB2244" s="10">
        <v>32.197833924599998</v>
      </c>
      <c r="AC2244" s="4">
        <v>12.143176</v>
      </c>
      <c r="AD2244" s="4">
        <v>11.444010810076</v>
      </c>
      <c r="AE2244" s="4">
        <v>11.8988740610927</v>
      </c>
      <c r="AF2244" s="4">
        <v>24.593592999999998</v>
      </c>
      <c r="AG2244" s="4">
        <v>23.606904947411799</v>
      </c>
      <c r="AH2244" s="4">
        <v>24.258655477833599</v>
      </c>
      <c r="AI2244" s="4">
        <v>4.4895300000000002</v>
      </c>
      <c r="AJ2244" s="4" t="s">
        <v>2924</v>
      </c>
    </row>
    <row r="2245" spans="1:36" x14ac:dyDescent="0.3">
      <c r="A2245" s="1" t="s">
        <v>2239</v>
      </c>
      <c r="B2245" s="2">
        <v>100445</v>
      </c>
      <c r="C2245" s="3" t="s">
        <v>2919</v>
      </c>
      <c r="D2245" s="4">
        <v>1502.0769998000001</v>
      </c>
      <c r="E2245" s="3" t="s">
        <v>2930</v>
      </c>
      <c r="F2245" s="3" t="s">
        <v>2931</v>
      </c>
      <c r="G2245" s="3" t="s">
        <v>2931</v>
      </c>
      <c r="H2245" s="3" t="s">
        <v>2932</v>
      </c>
      <c r="I2245" s="3" t="s">
        <v>2933</v>
      </c>
      <c r="J2245" s="4">
        <v>18.538647000000001</v>
      </c>
      <c r="K2245" s="4">
        <v>-9.2464169999999992</v>
      </c>
      <c r="L2245" s="4">
        <v>-6.4347000000000003</v>
      </c>
      <c r="M2245" s="4">
        <v>-7.4711290000000004</v>
      </c>
      <c r="N2245" s="4">
        <v>11.185185185185199</v>
      </c>
      <c r="O2245" s="4">
        <v>10.274797</v>
      </c>
      <c r="P2245" s="4">
        <v>1.0918289999999999</v>
      </c>
      <c r="Q2245" s="4" t="s">
        <v>2934</v>
      </c>
      <c r="R2245" s="4" t="s">
        <v>2934</v>
      </c>
      <c r="S2245" s="3" t="s">
        <v>5980</v>
      </c>
      <c r="T2245" s="4">
        <v>39.26</v>
      </c>
      <c r="U2245" s="4">
        <v>1502.0769998000001</v>
      </c>
      <c r="V2245" s="10" t="s">
        <v>2934</v>
      </c>
      <c r="W2245" s="4">
        <v>3.4640855832908799</v>
      </c>
      <c r="X2245" s="4">
        <v>45.79</v>
      </c>
      <c r="Y2245" s="4">
        <v>28.83</v>
      </c>
      <c r="Z2245" s="4">
        <v>11.185185000000001</v>
      </c>
      <c r="AA2245" s="10">
        <v>13.1128924515</v>
      </c>
      <c r="AB2245" s="10">
        <v>11.698450536299999</v>
      </c>
      <c r="AC2245" s="4" t="s">
        <v>2934</v>
      </c>
      <c r="AD2245" s="4" t="s">
        <v>2934</v>
      </c>
      <c r="AE2245" s="4" t="s">
        <v>2934</v>
      </c>
      <c r="AF2245" s="4" t="s">
        <v>2934</v>
      </c>
      <c r="AG2245" s="4" t="s">
        <v>2934</v>
      </c>
      <c r="AH2245" s="4" t="s">
        <v>2934</v>
      </c>
      <c r="AI2245" s="4">
        <v>1.0918289999999999</v>
      </c>
      <c r="AJ2245" s="4">
        <v>1.5033510000000001</v>
      </c>
    </row>
    <row r="2246" spans="1:36" x14ac:dyDescent="0.3">
      <c r="A2246" s="1" t="s">
        <v>2240</v>
      </c>
      <c r="B2246" s="2">
        <v>4979305</v>
      </c>
      <c r="C2246" s="3" t="s">
        <v>2935</v>
      </c>
      <c r="D2246" s="4">
        <v>903.91939000000002</v>
      </c>
      <c r="E2246" s="3" t="s">
        <v>3093</v>
      </c>
      <c r="F2246" s="3" t="s">
        <v>3093</v>
      </c>
      <c r="G2246" s="3" t="s">
        <v>3094</v>
      </c>
      <c r="H2246" s="3" t="s">
        <v>3147</v>
      </c>
      <c r="I2246" s="3" t="s">
        <v>3148</v>
      </c>
      <c r="J2246" s="4">
        <v>-8.1889529999999997</v>
      </c>
      <c r="K2246" s="4">
        <v>2.479339</v>
      </c>
      <c r="L2246" s="4">
        <v>0.274947</v>
      </c>
      <c r="M2246" s="4">
        <v>-2.3314430000000002</v>
      </c>
      <c r="N2246" s="4">
        <v>9.5531590000000008</v>
      </c>
      <c r="O2246" s="4" t="s">
        <v>2934</v>
      </c>
      <c r="P2246" s="4">
        <v>105.982906</v>
      </c>
      <c r="Q2246" s="4" t="s">
        <v>2934</v>
      </c>
      <c r="R2246" s="4" t="s">
        <v>2934</v>
      </c>
      <c r="S2246" s="3" t="s">
        <v>5981</v>
      </c>
      <c r="T2246" s="4">
        <v>62</v>
      </c>
      <c r="U2246" s="4">
        <v>903.91939000000002</v>
      </c>
      <c r="V2246" s="10">
        <v>895.25306</v>
      </c>
      <c r="W2246" s="4">
        <v>6.0226451612903196</v>
      </c>
      <c r="X2246" s="4">
        <v>70.239999999999995</v>
      </c>
      <c r="Y2246" s="4">
        <v>57.73</v>
      </c>
      <c r="Z2246" s="4">
        <v>9.5531590000000008</v>
      </c>
      <c r="AA2246" s="10" t="s">
        <v>2934</v>
      </c>
      <c r="AB2246" s="10">
        <v>14.502193722578468</v>
      </c>
      <c r="AC2246" s="4">
        <v>9.1376010000000001</v>
      </c>
      <c r="AD2246" s="4" t="s">
        <v>2934</v>
      </c>
      <c r="AE2246" s="4" t="s">
        <v>2934</v>
      </c>
      <c r="AF2246" s="4" t="s">
        <v>2934</v>
      </c>
      <c r="AG2246" s="4" t="s">
        <v>2934</v>
      </c>
      <c r="AH2246" s="4" t="s">
        <v>2934</v>
      </c>
      <c r="AI2246" s="4">
        <v>105.982906</v>
      </c>
      <c r="AJ2246" s="4">
        <v>105.982906</v>
      </c>
    </row>
    <row r="2247" spans="1:36" x14ac:dyDescent="0.3">
      <c r="A2247" s="1" t="s">
        <v>2241</v>
      </c>
      <c r="B2247" s="2">
        <v>27717640</v>
      </c>
      <c r="C2247" s="3" t="s">
        <v>2935</v>
      </c>
      <c r="D2247" s="4">
        <v>1984.25394901</v>
      </c>
      <c r="E2247" s="3" t="s">
        <v>3093</v>
      </c>
      <c r="F2247" s="3" t="s">
        <v>3093</v>
      </c>
      <c r="G2247" s="3" t="s">
        <v>3094</v>
      </c>
      <c r="H2247" s="3" t="s">
        <v>3147</v>
      </c>
      <c r="I2247" s="3" t="s">
        <v>3148</v>
      </c>
      <c r="J2247" s="4">
        <v>89.693355999999994</v>
      </c>
      <c r="K2247" s="4">
        <v>0.31531500000000001</v>
      </c>
      <c r="L2247" s="4">
        <v>0.769231</v>
      </c>
      <c r="M2247" s="4">
        <v>6.6570879999999999</v>
      </c>
      <c r="N2247" s="4" t="s">
        <v>2924</v>
      </c>
      <c r="O2247" s="4" t="s">
        <v>2924</v>
      </c>
      <c r="P2247" s="4">
        <v>10.475071</v>
      </c>
      <c r="Q2247" s="4" t="s">
        <v>2934</v>
      </c>
      <c r="R2247" s="4">
        <v>50.223939000000001</v>
      </c>
      <c r="S2247" s="3" t="s">
        <v>5982</v>
      </c>
      <c r="T2247" s="4">
        <v>22.27</v>
      </c>
      <c r="U2247" s="4">
        <v>1984.25394901</v>
      </c>
      <c r="V2247" s="10">
        <v>2510.4429490000002</v>
      </c>
      <c r="W2247" s="4">
        <v>0</v>
      </c>
      <c r="X2247" s="4">
        <v>28.67</v>
      </c>
      <c r="Y2247" s="5">
        <v>10.11</v>
      </c>
      <c r="Z2247" s="4" t="s">
        <v>2924</v>
      </c>
      <c r="AA2247" s="10">
        <v>20.463107599000001</v>
      </c>
      <c r="AB2247" s="10" t="s">
        <v>2924</v>
      </c>
      <c r="AC2247" s="4" t="s">
        <v>2934</v>
      </c>
      <c r="AD2247" s="4">
        <v>4.2831333167269996</v>
      </c>
      <c r="AE2247" s="4">
        <v>26.177352795837098</v>
      </c>
      <c r="AF2247" s="4" t="s">
        <v>2934</v>
      </c>
      <c r="AG2247" s="4">
        <v>9.0790969845357008</v>
      </c>
      <c r="AH2247" s="4" t="s">
        <v>2924</v>
      </c>
      <c r="AI2247" s="4">
        <v>10.475071</v>
      </c>
      <c r="AJ2247" s="4">
        <v>10.475071</v>
      </c>
    </row>
    <row r="2248" spans="1:36" x14ac:dyDescent="0.3">
      <c r="A2248" s="1" t="s">
        <v>2242</v>
      </c>
      <c r="B2248" s="2">
        <v>4259507</v>
      </c>
      <c r="C2248" s="3" t="s">
        <v>2919</v>
      </c>
      <c r="D2248" s="4">
        <v>4012.5122127999998</v>
      </c>
      <c r="E2248" s="3" t="s">
        <v>2976</v>
      </c>
      <c r="F2248" s="3" t="s">
        <v>2977</v>
      </c>
      <c r="G2248" s="3" t="s">
        <v>3078</v>
      </c>
      <c r="H2248" s="3" t="s">
        <v>3078</v>
      </c>
      <c r="I2248" s="3" t="s">
        <v>2979</v>
      </c>
      <c r="J2248" s="4">
        <v>17.127071999999998</v>
      </c>
      <c r="K2248" s="4">
        <v>-9.0128760000000003</v>
      </c>
      <c r="L2248" s="4">
        <v>-7.7759650000000002</v>
      </c>
      <c r="M2248" s="4">
        <v>-3.0857139999999998</v>
      </c>
      <c r="N2248" s="4">
        <v>41.365853658536601</v>
      </c>
      <c r="O2248" s="4">
        <v>12.732733</v>
      </c>
      <c r="P2248" s="4">
        <v>1.4618169999999999</v>
      </c>
      <c r="Q2248" s="4">
        <v>15.733261000000001</v>
      </c>
      <c r="R2248" s="4">
        <v>20.960920999999999</v>
      </c>
      <c r="S2248" s="3" t="s">
        <v>5983</v>
      </c>
      <c r="T2248" s="4">
        <v>16.96</v>
      </c>
      <c r="U2248" s="4">
        <v>4012.5122127999998</v>
      </c>
      <c r="V2248" s="10">
        <v>6418.0952120000002</v>
      </c>
      <c r="W2248" s="4">
        <v>7.0754716981132102</v>
      </c>
      <c r="X2248" s="4">
        <v>20.03</v>
      </c>
      <c r="Y2248" s="4">
        <v>12.83</v>
      </c>
      <c r="Z2248" s="4">
        <v>41.568626999999999</v>
      </c>
      <c r="AA2248" s="10">
        <v>25.442544254400001</v>
      </c>
      <c r="AB2248" s="10">
        <v>32.582801813499998</v>
      </c>
      <c r="AC2248" s="4">
        <v>9.4062280000000005</v>
      </c>
      <c r="AD2248" s="4">
        <v>8.9286740740081001</v>
      </c>
      <c r="AE2248" s="4">
        <v>9.3663758429193997</v>
      </c>
      <c r="AF2248" s="4">
        <v>15.733261000000001</v>
      </c>
      <c r="AG2248" s="4">
        <v>14.1550941526963</v>
      </c>
      <c r="AH2248" s="4">
        <v>14.855989686235199</v>
      </c>
      <c r="AI2248" s="4">
        <v>1.4618169999999999</v>
      </c>
      <c r="AJ2248" s="4">
        <v>1.477352</v>
      </c>
    </row>
    <row r="2249" spans="1:36" x14ac:dyDescent="0.3">
      <c r="A2249" s="1" t="s">
        <v>2243</v>
      </c>
      <c r="B2249" s="2">
        <v>5429719</v>
      </c>
      <c r="C2249" s="3" t="s">
        <v>2935</v>
      </c>
      <c r="D2249" s="4">
        <v>1393.7198718</v>
      </c>
      <c r="E2249" s="3" t="s">
        <v>2976</v>
      </c>
      <c r="F2249" s="3" t="s">
        <v>2977</v>
      </c>
      <c r="G2249" s="3" t="s">
        <v>3133</v>
      </c>
      <c r="H2249" s="3" t="s">
        <v>3423</v>
      </c>
      <c r="I2249" s="3" t="s">
        <v>2979</v>
      </c>
      <c r="J2249" s="4">
        <v>-13.018279</v>
      </c>
      <c r="K2249" s="4">
        <v>-27.606679</v>
      </c>
      <c r="L2249" s="4">
        <v>-4.5031819999999998</v>
      </c>
      <c r="M2249" s="4">
        <v>-4.5031819999999998</v>
      </c>
      <c r="N2249" s="4">
        <v>11.4764705882353</v>
      </c>
      <c r="O2249" s="4">
        <v>26.223117999999999</v>
      </c>
      <c r="P2249" s="4">
        <v>0.60919299999999998</v>
      </c>
      <c r="Q2249" s="4">
        <v>17.971720999999999</v>
      </c>
      <c r="R2249" s="4" t="s">
        <v>2924</v>
      </c>
      <c r="S2249" s="3" t="s">
        <v>5984</v>
      </c>
      <c r="T2249" s="4">
        <v>19.510000000000002</v>
      </c>
      <c r="U2249" s="4">
        <v>1393.7198718</v>
      </c>
      <c r="V2249" s="10">
        <v>5715.258871</v>
      </c>
      <c r="W2249" s="4">
        <v>3.6289082521783702</v>
      </c>
      <c r="X2249" s="4">
        <v>28.8</v>
      </c>
      <c r="Y2249" s="4">
        <v>17.91</v>
      </c>
      <c r="Z2249" s="4">
        <v>11.503538000000001</v>
      </c>
      <c r="AA2249" s="10">
        <v>12.0513929211</v>
      </c>
      <c r="AB2249" s="10">
        <v>12.358269462200001</v>
      </c>
      <c r="AC2249" s="4">
        <v>14.250064</v>
      </c>
      <c r="AD2249" s="4">
        <v>15.016511820993401</v>
      </c>
      <c r="AE2249" s="4">
        <v>15.6619405583521</v>
      </c>
      <c r="AF2249" s="4">
        <v>17.971720999999999</v>
      </c>
      <c r="AG2249" s="4">
        <v>17.6712506906626</v>
      </c>
      <c r="AH2249" s="4">
        <v>18.656841602787399</v>
      </c>
      <c r="AI2249" s="4">
        <v>0.60919299999999998</v>
      </c>
      <c r="AJ2249" s="4">
        <v>0.67088499999999995</v>
      </c>
    </row>
    <row r="2250" spans="1:36" x14ac:dyDescent="0.3">
      <c r="A2250" s="1" t="s">
        <v>2244</v>
      </c>
      <c r="B2250" s="2">
        <v>4074760</v>
      </c>
      <c r="C2250" s="3" t="s">
        <v>2919</v>
      </c>
      <c r="D2250" s="4">
        <v>1218.4971348399999</v>
      </c>
      <c r="E2250" s="3" t="s">
        <v>2930</v>
      </c>
      <c r="F2250" s="3" t="s">
        <v>2957</v>
      </c>
      <c r="G2250" s="3" t="s">
        <v>2957</v>
      </c>
      <c r="H2250" s="3" t="s">
        <v>3113</v>
      </c>
      <c r="I2250" s="3" t="s">
        <v>3125</v>
      </c>
      <c r="J2250" s="4">
        <v>6.9688679999999996</v>
      </c>
      <c r="K2250" s="4">
        <v>1.2826839999999999</v>
      </c>
      <c r="L2250" s="4">
        <v>-1.840784</v>
      </c>
      <c r="M2250" s="4">
        <v>-1.8994150000000001</v>
      </c>
      <c r="N2250" s="4">
        <v>16.261386138613901</v>
      </c>
      <c r="O2250" s="4">
        <v>11.198637460198499</v>
      </c>
      <c r="P2250" s="4">
        <v>1.431111</v>
      </c>
      <c r="Q2250" s="4">
        <v>11.041643000000001</v>
      </c>
      <c r="R2250" s="4">
        <v>6.6052499999999998</v>
      </c>
      <c r="S2250" s="3" t="s">
        <v>5985</v>
      </c>
      <c r="T2250" s="4">
        <v>82.12</v>
      </c>
      <c r="U2250" s="4">
        <v>1218.4971348399999</v>
      </c>
      <c r="V2250" s="10">
        <v>1202.744134</v>
      </c>
      <c r="W2250" s="4">
        <v>4.3838285435947402</v>
      </c>
      <c r="X2250" s="4">
        <v>90</v>
      </c>
      <c r="Y2250" s="4">
        <v>71.989999999999995</v>
      </c>
      <c r="Z2250" s="4">
        <v>16.187660000000001</v>
      </c>
      <c r="AA2250" s="10">
        <v>16.611111111100001</v>
      </c>
      <c r="AB2250" s="10">
        <v>16.611111111100001</v>
      </c>
      <c r="AC2250" s="4">
        <v>1.101723</v>
      </c>
      <c r="AD2250" s="4">
        <v>1.3820744716267341</v>
      </c>
      <c r="AE2250" s="4">
        <v>1.3820744716267341</v>
      </c>
      <c r="AF2250" s="4">
        <v>11.041643000000001</v>
      </c>
      <c r="AG2250" s="4" t="s">
        <v>2934</v>
      </c>
      <c r="AH2250" s="4" t="s">
        <v>2934</v>
      </c>
      <c r="AI2250" s="4">
        <v>1.431111</v>
      </c>
      <c r="AJ2250" s="4">
        <v>1.474486</v>
      </c>
    </row>
    <row r="2251" spans="1:36" x14ac:dyDescent="0.3">
      <c r="A2251" s="1" t="s">
        <v>2245</v>
      </c>
      <c r="B2251" s="2">
        <v>4994166</v>
      </c>
      <c r="C2251" s="3" t="s">
        <v>2919</v>
      </c>
      <c r="D2251" s="4">
        <v>12556.705400999999</v>
      </c>
      <c r="E2251" s="3" t="s">
        <v>2936</v>
      </c>
      <c r="F2251" s="3" t="s">
        <v>3056</v>
      </c>
      <c r="G2251" s="3" t="s">
        <v>3166</v>
      </c>
      <c r="H2251" s="3" t="s">
        <v>3167</v>
      </c>
      <c r="I2251" s="3" t="s">
        <v>3647</v>
      </c>
      <c r="J2251" s="4">
        <v>4.7692819999999996</v>
      </c>
      <c r="K2251" s="4">
        <v>8.3840839999999996</v>
      </c>
      <c r="L2251" s="4">
        <v>-10.679245</v>
      </c>
      <c r="M2251" s="4">
        <v>-10.451148999999999</v>
      </c>
      <c r="N2251" s="4">
        <v>33.790149999999997</v>
      </c>
      <c r="O2251" s="4" t="s">
        <v>2924</v>
      </c>
      <c r="P2251" s="4">
        <v>5.6270730000000002</v>
      </c>
      <c r="Q2251" s="4">
        <v>17.199389</v>
      </c>
      <c r="R2251" s="4" t="s">
        <v>2924</v>
      </c>
      <c r="S2251" s="3" t="s">
        <v>5986</v>
      </c>
      <c r="T2251" s="4">
        <v>473.4</v>
      </c>
      <c r="U2251" s="4">
        <v>12556.705400999999</v>
      </c>
      <c r="V2251" s="10">
        <v>12851.267400999999</v>
      </c>
      <c r="W2251" s="4">
        <v>0</v>
      </c>
      <c r="X2251" s="4">
        <v>628.33500000000004</v>
      </c>
      <c r="Y2251" s="5">
        <v>358.9</v>
      </c>
      <c r="Z2251" s="4">
        <v>33.790149999999997</v>
      </c>
      <c r="AA2251" s="10">
        <v>32.013091961500002</v>
      </c>
      <c r="AB2251" s="10">
        <v>34.995172824699999</v>
      </c>
      <c r="AC2251" s="4">
        <v>4.0524240000000002</v>
      </c>
      <c r="AD2251" s="4">
        <v>3.7562233974908001</v>
      </c>
      <c r="AE2251" s="4">
        <v>4.0055058589005004</v>
      </c>
      <c r="AF2251" s="4">
        <v>17.199389</v>
      </c>
      <c r="AG2251" s="4">
        <v>16.825014458266399</v>
      </c>
      <c r="AH2251" s="4">
        <v>18.4656235336723</v>
      </c>
      <c r="AI2251" s="4">
        <v>5.6270730000000002</v>
      </c>
      <c r="AJ2251" s="4">
        <v>5.6693930000000003</v>
      </c>
    </row>
    <row r="2252" spans="1:36" x14ac:dyDescent="0.3">
      <c r="A2252" s="1" t="s">
        <v>2246</v>
      </c>
      <c r="B2252" s="2">
        <v>4205848</v>
      </c>
      <c r="C2252" s="3" t="s">
        <v>2935</v>
      </c>
      <c r="D2252" s="4">
        <v>328873.05</v>
      </c>
      <c r="E2252" s="3" t="s">
        <v>2945</v>
      </c>
      <c r="F2252" s="3" t="s">
        <v>2946</v>
      </c>
      <c r="G2252" s="3" t="s">
        <v>2947</v>
      </c>
      <c r="H2252" s="3" t="s">
        <v>2989</v>
      </c>
      <c r="I2252" s="3" t="s">
        <v>2949</v>
      </c>
      <c r="J2252" s="4">
        <v>29.026807999999999</v>
      </c>
      <c r="K2252" s="4">
        <v>28.804348000000001</v>
      </c>
      <c r="L2252" s="4">
        <v>5.5112069999999997</v>
      </c>
      <c r="M2252" s="4">
        <v>-3.0086650000000001</v>
      </c>
      <c r="N2252" s="4">
        <v>56.605172000000003</v>
      </c>
      <c r="O2252" s="4">
        <v>27.907260000000001</v>
      </c>
      <c r="P2252" s="4">
        <v>5.6134529999999998</v>
      </c>
      <c r="Q2252" s="4">
        <v>31.904184000000001</v>
      </c>
      <c r="R2252" s="4">
        <v>24.838066999999999</v>
      </c>
      <c r="S2252" s="3" t="s">
        <v>5987</v>
      </c>
      <c r="T2252" s="5">
        <v>343.65</v>
      </c>
      <c r="U2252" s="4">
        <v>328873.05</v>
      </c>
      <c r="V2252" s="10">
        <v>328294.05</v>
      </c>
      <c r="W2252" s="4">
        <v>0.46558998981521899</v>
      </c>
      <c r="X2252" s="4">
        <v>369</v>
      </c>
      <c r="Y2252" s="4">
        <v>212</v>
      </c>
      <c r="Z2252" s="4">
        <v>56.605172000000003</v>
      </c>
      <c r="AA2252" s="10">
        <v>31.853657632200001</v>
      </c>
      <c r="AB2252" s="10">
        <v>34.239136932599997</v>
      </c>
      <c r="AC2252" s="4">
        <v>8.8277190000000001</v>
      </c>
      <c r="AD2252" s="4">
        <v>8.1250570162636002</v>
      </c>
      <c r="AE2252" s="4">
        <v>8.6511458488549007</v>
      </c>
      <c r="AF2252" s="4">
        <v>31.904184000000001</v>
      </c>
      <c r="AG2252" s="4">
        <v>21.254996600951699</v>
      </c>
      <c r="AH2252" s="4">
        <v>23.231768869785501</v>
      </c>
      <c r="AI2252" s="4">
        <v>5.6134529999999998</v>
      </c>
      <c r="AJ2252" s="4">
        <v>61.829794999999997</v>
      </c>
    </row>
    <row r="2253" spans="1:36" x14ac:dyDescent="0.3">
      <c r="A2253" s="1" t="s">
        <v>2247</v>
      </c>
      <c r="B2253" s="2">
        <v>4199608</v>
      </c>
      <c r="C2253" s="3" t="s">
        <v>2935</v>
      </c>
      <c r="D2253" s="4">
        <v>1176.7251457499999</v>
      </c>
      <c r="E2253" s="3" t="s">
        <v>2925</v>
      </c>
      <c r="F2253" s="3" t="s">
        <v>2926</v>
      </c>
      <c r="G2253" s="3" t="s">
        <v>2927</v>
      </c>
      <c r="H2253" s="3" t="s">
        <v>2928</v>
      </c>
      <c r="I2253" s="3" t="s">
        <v>3609</v>
      </c>
      <c r="J2253" s="4">
        <v>-12.433662</v>
      </c>
      <c r="K2253" s="4">
        <v>-14.571006000000001</v>
      </c>
      <c r="L2253" s="4">
        <v>-12.033511000000001</v>
      </c>
      <c r="M2253" s="4">
        <v>-7.377707</v>
      </c>
      <c r="N2253" s="5">
        <v>8.0769230000000007</v>
      </c>
      <c r="O2253" s="4">
        <v>8.2558969999999992</v>
      </c>
      <c r="P2253" s="4">
        <v>1.871658</v>
      </c>
      <c r="Q2253" s="4">
        <v>4.1499980000000001</v>
      </c>
      <c r="R2253" s="4">
        <v>19.244982</v>
      </c>
      <c r="S2253" s="3" t="s">
        <v>5988</v>
      </c>
      <c r="T2253" s="4">
        <v>11.55</v>
      </c>
      <c r="U2253" s="4">
        <v>1176.7251457499999</v>
      </c>
      <c r="V2253" s="10">
        <v>2667.4651450000001</v>
      </c>
      <c r="W2253" s="4">
        <v>0</v>
      </c>
      <c r="X2253" s="4">
        <v>14.79</v>
      </c>
      <c r="Y2253" s="5">
        <v>9.06</v>
      </c>
      <c r="Z2253" s="5">
        <v>8.0769230000000007</v>
      </c>
      <c r="AA2253" s="10">
        <v>6.2658341153999997</v>
      </c>
      <c r="AB2253" s="10">
        <v>6.2658341153999997</v>
      </c>
      <c r="AC2253" s="4">
        <v>0.71763299999999997</v>
      </c>
      <c r="AD2253" s="4">
        <v>0.71009833130940003</v>
      </c>
      <c r="AE2253" s="4">
        <v>0.71009833130940003</v>
      </c>
      <c r="AF2253" s="4">
        <v>4.1499980000000001</v>
      </c>
      <c r="AG2253" s="4">
        <v>5.9125903690569004</v>
      </c>
      <c r="AH2253" s="4">
        <v>5.9125903690569004</v>
      </c>
      <c r="AI2253" s="4">
        <v>1.871658</v>
      </c>
      <c r="AJ2253" s="4">
        <v>38.758389000000001</v>
      </c>
    </row>
    <row r="2254" spans="1:36" x14ac:dyDescent="0.3">
      <c r="A2254" s="1" t="s">
        <v>2248</v>
      </c>
      <c r="B2254" s="2">
        <v>5297753</v>
      </c>
      <c r="C2254" s="3" t="s">
        <v>2935</v>
      </c>
      <c r="D2254" s="4">
        <v>24872.3115368</v>
      </c>
      <c r="E2254" s="3" t="s">
        <v>2945</v>
      </c>
      <c r="F2254" s="3" t="s">
        <v>2946</v>
      </c>
      <c r="G2254" s="3" t="s">
        <v>2947</v>
      </c>
      <c r="H2254" s="3" t="s">
        <v>2989</v>
      </c>
      <c r="I2254" s="3" t="s">
        <v>2949</v>
      </c>
      <c r="J2254" s="4">
        <v>30.314613000000001</v>
      </c>
      <c r="K2254" s="4">
        <v>-10.265236</v>
      </c>
      <c r="L2254" s="4">
        <v>-15.789474</v>
      </c>
      <c r="M2254" s="4">
        <v>-3.8194439999999998</v>
      </c>
      <c r="N2254" s="4" t="s">
        <v>2924</v>
      </c>
      <c r="O2254" s="4" t="s">
        <v>2924</v>
      </c>
      <c r="P2254" s="4">
        <v>24.898876000000001</v>
      </c>
      <c r="Q2254" s="4" t="s">
        <v>2924</v>
      </c>
      <c r="R2254" s="4">
        <v>111.263105</v>
      </c>
      <c r="S2254" s="3" t="s">
        <v>5989</v>
      </c>
      <c r="T2254" s="4">
        <v>44.32</v>
      </c>
      <c r="U2254" s="4">
        <v>24872.3115368</v>
      </c>
      <c r="V2254" s="10">
        <v>24045.222536000001</v>
      </c>
      <c r="W2254" s="4">
        <v>0</v>
      </c>
      <c r="X2254" s="4">
        <v>57.51</v>
      </c>
      <c r="Y2254" s="4">
        <v>27.14</v>
      </c>
      <c r="Z2254" s="4" t="s">
        <v>2924</v>
      </c>
      <c r="AA2254" s="10">
        <v>167.05616283449999</v>
      </c>
      <c r="AB2254" s="10">
        <v>199.66662161549999</v>
      </c>
      <c r="AC2254" s="4">
        <v>20.391425999999999</v>
      </c>
      <c r="AD2254" s="4">
        <v>16.603852414420899</v>
      </c>
      <c r="AE2254" s="4">
        <v>19.4176598270999</v>
      </c>
      <c r="AF2254" s="4" t="s">
        <v>2924</v>
      </c>
      <c r="AG2254" s="4">
        <v>172.29629196302031</v>
      </c>
      <c r="AH2254" s="4">
        <v>218.5536918235135</v>
      </c>
      <c r="AI2254" s="4">
        <v>24.898876000000001</v>
      </c>
      <c r="AJ2254" s="4">
        <v>24.898876000000001</v>
      </c>
    </row>
    <row r="2255" spans="1:36" x14ac:dyDescent="0.3">
      <c r="A2255" s="1" t="s">
        <v>2249</v>
      </c>
      <c r="B2255" s="2">
        <v>100651</v>
      </c>
      <c r="C2255" s="3" t="s">
        <v>2919</v>
      </c>
      <c r="D2255" s="4">
        <v>1534.6135959999999</v>
      </c>
      <c r="E2255" s="3" t="s">
        <v>2930</v>
      </c>
      <c r="F2255" s="3" t="s">
        <v>2931</v>
      </c>
      <c r="G2255" s="3" t="s">
        <v>2931</v>
      </c>
      <c r="H2255" s="3" t="s">
        <v>2932</v>
      </c>
      <c r="I2255" s="3" t="s">
        <v>2933</v>
      </c>
      <c r="J2255" s="4">
        <v>26.347083000000001</v>
      </c>
      <c r="K2255" s="4">
        <v>4.4867860000000004</v>
      </c>
      <c r="L2255" s="4">
        <v>-7.0276180000000004</v>
      </c>
      <c r="M2255" s="4">
        <v>-7.15456</v>
      </c>
      <c r="N2255" s="4">
        <v>17.894736842105299</v>
      </c>
      <c r="O2255" s="4">
        <v>22.834116999999999</v>
      </c>
      <c r="P2255" s="4">
        <v>0.94193300000000002</v>
      </c>
      <c r="Q2255" s="4" t="s">
        <v>2934</v>
      </c>
      <c r="R2255" s="4" t="s">
        <v>2934</v>
      </c>
      <c r="S2255" s="3" t="s">
        <v>5990</v>
      </c>
      <c r="T2255" s="4">
        <v>34</v>
      </c>
      <c r="U2255" s="4">
        <v>1534.6135959999999</v>
      </c>
      <c r="V2255" s="10" t="s">
        <v>2934</v>
      </c>
      <c r="W2255" s="4">
        <v>4</v>
      </c>
      <c r="X2255" s="4">
        <v>39.549999999999997</v>
      </c>
      <c r="Y2255" s="4">
        <v>19.52</v>
      </c>
      <c r="Z2255" s="4">
        <v>17.989418000000001</v>
      </c>
      <c r="AA2255" s="10">
        <v>15.1333066274</v>
      </c>
      <c r="AB2255" s="10">
        <v>18.854008972199999</v>
      </c>
      <c r="AC2255" s="4" t="s">
        <v>2934</v>
      </c>
      <c r="AD2255" s="4" t="s">
        <v>2934</v>
      </c>
      <c r="AE2255" s="4" t="s">
        <v>2934</v>
      </c>
      <c r="AF2255" s="4" t="s">
        <v>2934</v>
      </c>
      <c r="AG2255" s="4" t="s">
        <v>2934</v>
      </c>
      <c r="AH2255" s="4" t="s">
        <v>2934</v>
      </c>
      <c r="AI2255" s="4">
        <v>0.94193300000000002</v>
      </c>
      <c r="AJ2255" s="4">
        <v>1.242418</v>
      </c>
    </row>
    <row r="2256" spans="1:36" x14ac:dyDescent="0.3">
      <c r="A2256" s="1" t="s">
        <v>2250</v>
      </c>
      <c r="B2256" s="2">
        <v>4122602</v>
      </c>
      <c r="C2256" s="3" t="s">
        <v>2919</v>
      </c>
      <c r="D2256" s="4">
        <v>4131.9308731199999</v>
      </c>
      <c r="E2256" s="3" t="s">
        <v>2945</v>
      </c>
      <c r="F2256" s="3" t="s">
        <v>3021</v>
      </c>
      <c r="G2256" s="3" t="s">
        <v>3027</v>
      </c>
      <c r="H2256" s="3" t="s">
        <v>3238</v>
      </c>
      <c r="I2256" s="3" t="s">
        <v>3233</v>
      </c>
      <c r="J2256" s="4">
        <v>46.026300999999997</v>
      </c>
      <c r="K2256" s="4">
        <v>10.99522</v>
      </c>
      <c r="L2256" s="4">
        <v>-1.2374320000000001</v>
      </c>
      <c r="M2256" s="4">
        <v>-4.2848220000000001</v>
      </c>
      <c r="N2256" s="4">
        <v>19.595908000000001</v>
      </c>
      <c r="O2256" s="4">
        <v>18.601602</v>
      </c>
      <c r="P2256" s="4">
        <v>1.8807990000000001</v>
      </c>
      <c r="Q2256" s="4">
        <v>8.1273309999999999</v>
      </c>
      <c r="R2256" s="4">
        <v>24.141524</v>
      </c>
      <c r="S2256" s="3" t="s">
        <v>5991</v>
      </c>
      <c r="T2256" s="4">
        <v>76.62</v>
      </c>
      <c r="U2256" s="4">
        <v>4131.9308731199999</v>
      </c>
      <c r="V2256" s="10">
        <v>4055.0668730000002</v>
      </c>
      <c r="W2256" s="4">
        <v>0</v>
      </c>
      <c r="X2256" s="4">
        <v>86.05</v>
      </c>
      <c r="Y2256" s="4">
        <v>48.83</v>
      </c>
      <c r="Z2256" s="4">
        <v>19.595908000000001</v>
      </c>
      <c r="AA2256" s="10">
        <v>12.964467004999999</v>
      </c>
      <c r="AB2256" s="10">
        <v>12.964467004999999</v>
      </c>
      <c r="AC2256" s="4">
        <v>0.53579399999999999</v>
      </c>
      <c r="AD2256" s="4">
        <v>0.49593526516859998</v>
      </c>
      <c r="AE2256" s="4">
        <v>0.49593526516859998</v>
      </c>
      <c r="AF2256" s="4">
        <v>8.1273309999999999</v>
      </c>
      <c r="AG2256" s="4">
        <v>6.9699866718176997</v>
      </c>
      <c r="AH2256" s="4">
        <v>6.9699866718176997</v>
      </c>
      <c r="AI2256" s="4">
        <v>1.8807990000000001</v>
      </c>
      <c r="AJ2256" s="4">
        <v>1.8807990000000001</v>
      </c>
    </row>
    <row r="2257" spans="1:36" x14ac:dyDescent="0.3">
      <c r="A2257" s="1" t="s">
        <v>2251</v>
      </c>
      <c r="B2257" s="2">
        <v>4257707</v>
      </c>
      <c r="C2257" s="3" t="s">
        <v>2919</v>
      </c>
      <c r="D2257" s="4">
        <v>1551.4175680000001</v>
      </c>
      <c r="E2257" s="3" t="s">
        <v>2945</v>
      </c>
      <c r="F2257" s="3" t="s">
        <v>2946</v>
      </c>
      <c r="G2257" s="3" t="s">
        <v>2947</v>
      </c>
      <c r="H2257" s="3" t="s">
        <v>2989</v>
      </c>
      <c r="I2257" s="3" t="s">
        <v>2949</v>
      </c>
      <c r="J2257" s="4">
        <v>-4.9315069999999999</v>
      </c>
      <c r="K2257" s="4">
        <v>-22.760155999999998</v>
      </c>
      <c r="L2257" s="4">
        <v>2.3598819999999998</v>
      </c>
      <c r="M2257" s="4">
        <v>-2.5280900000000002</v>
      </c>
      <c r="N2257" s="4">
        <v>21.858267999999999</v>
      </c>
      <c r="O2257" s="4">
        <v>22.405165</v>
      </c>
      <c r="P2257" s="4">
        <v>3.289879</v>
      </c>
      <c r="Q2257" s="4">
        <v>13.619945</v>
      </c>
      <c r="R2257" s="4">
        <v>24.454384999999998</v>
      </c>
      <c r="S2257" s="3" t="s">
        <v>5992</v>
      </c>
      <c r="T2257" s="4">
        <v>27.76</v>
      </c>
      <c r="U2257" s="4">
        <v>1551.4175680000001</v>
      </c>
      <c r="V2257" s="10">
        <v>1428.4325679999999</v>
      </c>
      <c r="W2257" s="4">
        <v>2.0533141210374599</v>
      </c>
      <c r="X2257" s="4">
        <v>41.22</v>
      </c>
      <c r="Y2257" s="4">
        <v>26.34</v>
      </c>
      <c r="Z2257" s="4">
        <v>21.858267999999999</v>
      </c>
      <c r="AA2257" s="10">
        <v>18.752955481899999</v>
      </c>
      <c r="AB2257" s="10">
        <v>18.8240399807</v>
      </c>
      <c r="AC2257" s="4">
        <v>2.6504829999999999</v>
      </c>
      <c r="AD2257" s="4">
        <v>2.5833933193568002</v>
      </c>
      <c r="AE2257" s="4">
        <v>2.6253763563232</v>
      </c>
      <c r="AF2257" s="4">
        <v>13.619945</v>
      </c>
      <c r="AG2257" s="4">
        <v>13.552156853815699</v>
      </c>
      <c r="AH2257" s="4">
        <v>13.753858608858399</v>
      </c>
      <c r="AI2257" s="4">
        <v>3.289879</v>
      </c>
      <c r="AJ2257" s="4">
        <v>9.6422369999999997</v>
      </c>
    </row>
    <row r="2258" spans="1:36" x14ac:dyDescent="0.3">
      <c r="A2258" s="1" t="s">
        <v>2252</v>
      </c>
      <c r="B2258" s="2">
        <v>4401941</v>
      </c>
      <c r="C2258" s="3" t="s">
        <v>2919</v>
      </c>
      <c r="D2258" s="4">
        <v>11363.972760500001</v>
      </c>
      <c r="E2258" s="3" t="s">
        <v>2920</v>
      </c>
      <c r="F2258" s="3" t="s">
        <v>2921</v>
      </c>
      <c r="G2258" s="3" t="s">
        <v>2941</v>
      </c>
      <c r="H2258" s="3" t="s">
        <v>2941</v>
      </c>
      <c r="I2258" s="3" t="s">
        <v>2942</v>
      </c>
      <c r="J2258" s="4">
        <v>25.840914000000001</v>
      </c>
      <c r="K2258" s="4">
        <v>-6.4774779999999996</v>
      </c>
      <c r="L2258" s="4">
        <v>7.3155330000000003</v>
      </c>
      <c r="M2258" s="4">
        <v>-3.8315419999999998</v>
      </c>
      <c r="N2258" s="4">
        <v>97.516392999999994</v>
      </c>
      <c r="O2258" s="4" t="s">
        <v>2924</v>
      </c>
      <c r="P2258" s="4">
        <v>9.3039810000000003</v>
      </c>
      <c r="Q2258" s="4">
        <v>58.196392000000003</v>
      </c>
      <c r="R2258" s="4" t="s">
        <v>2924</v>
      </c>
      <c r="S2258" s="3" t="s">
        <v>5993</v>
      </c>
      <c r="T2258" s="4">
        <v>118.97</v>
      </c>
      <c r="U2258" s="4">
        <v>11363.972760500001</v>
      </c>
      <c r="V2258" s="10">
        <v>11580.44176</v>
      </c>
      <c r="W2258" s="4">
        <v>0</v>
      </c>
      <c r="X2258" s="4">
        <v>173.25</v>
      </c>
      <c r="Y2258" s="4">
        <v>91.343900000000005</v>
      </c>
      <c r="Z2258" s="4">
        <v>97.516392999999994</v>
      </c>
      <c r="AA2258" s="10">
        <v>15.1384435282</v>
      </c>
      <c r="AB2258" s="10">
        <v>54.072111298400003</v>
      </c>
      <c r="AC2258" s="4">
        <v>7.0597469999999998</v>
      </c>
      <c r="AD2258" s="4">
        <v>4.0733118068072001</v>
      </c>
      <c r="AE2258" s="4">
        <v>6.4561150806001004</v>
      </c>
      <c r="AF2258" s="4">
        <v>58.196392000000003</v>
      </c>
      <c r="AG2258" s="4">
        <v>12.541132652831401</v>
      </c>
      <c r="AH2258" s="4">
        <v>46.921493166477497</v>
      </c>
      <c r="AI2258" s="4">
        <v>9.3039810000000003</v>
      </c>
      <c r="AJ2258" s="4">
        <v>9.5191230000000004</v>
      </c>
    </row>
    <row r="2259" spans="1:36" x14ac:dyDescent="0.3">
      <c r="A2259" s="1" t="s">
        <v>2253</v>
      </c>
      <c r="B2259" s="2">
        <v>103068</v>
      </c>
      <c r="C2259" s="3" t="s">
        <v>2935</v>
      </c>
      <c r="D2259" s="4">
        <v>934.44351459999996</v>
      </c>
      <c r="E2259" s="3" t="s">
        <v>2976</v>
      </c>
      <c r="F2259" s="3" t="s">
        <v>2977</v>
      </c>
      <c r="G2259" s="3" t="s">
        <v>2978</v>
      </c>
      <c r="H2259" s="3" t="s">
        <v>2978</v>
      </c>
      <c r="I2259" s="3" t="s">
        <v>2979</v>
      </c>
      <c r="J2259" s="4">
        <v>-3.7829769999999998</v>
      </c>
      <c r="K2259" s="4">
        <v>-3.5669740000000001</v>
      </c>
      <c r="L2259" s="4">
        <v>-2.6196470000000001</v>
      </c>
      <c r="M2259" s="5">
        <v>-4.2358190000000002</v>
      </c>
      <c r="N2259" s="4">
        <v>21.010869565217401</v>
      </c>
      <c r="O2259" s="4">
        <v>8.1785490000000003</v>
      </c>
      <c r="P2259" s="4">
        <v>5.9845199999999998</v>
      </c>
      <c r="Q2259" s="4">
        <v>16.401351999999999</v>
      </c>
      <c r="R2259" s="4">
        <v>22.114222000000002</v>
      </c>
      <c r="S2259" s="3" t="s">
        <v>5994</v>
      </c>
      <c r="T2259" s="4">
        <v>38.659999999999997</v>
      </c>
      <c r="U2259" s="4">
        <v>934.44351459999996</v>
      </c>
      <c r="V2259" s="10">
        <v>2772.6535140000001</v>
      </c>
      <c r="W2259" s="4">
        <v>6.1045007759958603</v>
      </c>
      <c r="X2259" s="4">
        <v>42.389899999999997</v>
      </c>
      <c r="Y2259" s="4">
        <v>34.869999999999997</v>
      </c>
      <c r="Z2259" s="4">
        <v>20.908598999999999</v>
      </c>
      <c r="AA2259" s="10">
        <v>28.218978102099999</v>
      </c>
      <c r="AB2259" s="10">
        <v>22.6081871345</v>
      </c>
      <c r="AC2259" s="4">
        <v>10.360954</v>
      </c>
      <c r="AD2259" s="4">
        <v>9.8108131077236997</v>
      </c>
      <c r="AE2259" s="4">
        <v>10.274186129412399</v>
      </c>
      <c r="AF2259" s="4">
        <v>16.401351999999999</v>
      </c>
      <c r="AG2259" s="4">
        <v>15.540473132864401</v>
      </c>
      <c r="AH2259" s="4">
        <v>16.086502671749098</v>
      </c>
      <c r="AI2259" s="4">
        <v>5.9845199999999998</v>
      </c>
      <c r="AJ2259" s="4">
        <v>5.9845199999999998</v>
      </c>
    </row>
    <row r="2260" spans="1:36" x14ac:dyDescent="0.3">
      <c r="A2260" s="1" t="s">
        <v>2254</v>
      </c>
      <c r="B2260" s="2">
        <v>10745099</v>
      </c>
      <c r="C2260" s="3" t="s">
        <v>2935</v>
      </c>
      <c r="D2260" s="4">
        <v>1651.86077574</v>
      </c>
      <c r="E2260" s="3" t="s">
        <v>2925</v>
      </c>
      <c r="F2260" s="3" t="s">
        <v>2926</v>
      </c>
      <c r="G2260" s="3" t="s">
        <v>3081</v>
      </c>
      <c r="H2260" s="3" t="s">
        <v>3081</v>
      </c>
      <c r="I2260" s="3" t="s">
        <v>3648</v>
      </c>
      <c r="J2260" s="4">
        <v>-37.771084000000002</v>
      </c>
      <c r="K2260" s="4">
        <v>-0.76849199999999995</v>
      </c>
      <c r="L2260" s="4">
        <v>20.256112000000002</v>
      </c>
      <c r="M2260" s="4">
        <v>7.1576760000000004</v>
      </c>
      <c r="N2260" s="4">
        <v>23.265765999999999</v>
      </c>
      <c r="O2260" s="4">
        <v>32.080745</v>
      </c>
      <c r="P2260" s="4">
        <v>3.8202660000000002</v>
      </c>
      <c r="Q2260" s="4">
        <v>13.337104999999999</v>
      </c>
      <c r="R2260" s="4">
        <v>27.302852000000001</v>
      </c>
      <c r="S2260" s="3" t="s">
        <v>5995</v>
      </c>
      <c r="T2260" s="5">
        <v>10.33</v>
      </c>
      <c r="U2260" s="4">
        <v>1651.86077574</v>
      </c>
      <c r="V2260" s="10">
        <v>2808.5897749999999</v>
      </c>
      <c r="W2260" s="4">
        <v>0</v>
      </c>
      <c r="X2260" s="4">
        <v>21.33</v>
      </c>
      <c r="Y2260" s="4">
        <v>7.78</v>
      </c>
      <c r="Z2260" s="4">
        <v>23.265765999999999</v>
      </c>
      <c r="AA2260" s="10">
        <v>19.147358665399999</v>
      </c>
      <c r="AB2260" s="10">
        <v>20.692279956699998</v>
      </c>
      <c r="AC2260" s="4">
        <v>1.849707</v>
      </c>
      <c r="AD2260" s="4">
        <v>1.7372239566072001</v>
      </c>
      <c r="AE2260" s="4">
        <v>1.8328635464080001</v>
      </c>
      <c r="AF2260" s="4">
        <v>13.337104999999999</v>
      </c>
      <c r="AG2260" s="4">
        <v>9.4616570896489005</v>
      </c>
      <c r="AH2260" s="4">
        <v>9.6400740187115002</v>
      </c>
      <c r="AI2260" s="4">
        <v>3.8202660000000002</v>
      </c>
      <c r="AJ2260" s="4" t="s">
        <v>2924</v>
      </c>
    </row>
    <row r="2261" spans="1:36" x14ac:dyDescent="0.3">
      <c r="A2261" s="1" t="s">
        <v>2255</v>
      </c>
      <c r="B2261" s="2">
        <v>4829067</v>
      </c>
      <c r="C2261" s="3" t="s">
        <v>2919</v>
      </c>
      <c r="D2261" s="4">
        <v>21888.378939120001</v>
      </c>
      <c r="E2261" s="3" t="s">
        <v>2976</v>
      </c>
      <c r="F2261" s="3" t="s">
        <v>2977</v>
      </c>
      <c r="G2261" s="3" t="s">
        <v>3133</v>
      </c>
      <c r="H2261" s="3" t="s">
        <v>3134</v>
      </c>
      <c r="I2261" s="3" t="s">
        <v>3224</v>
      </c>
      <c r="J2261" s="4">
        <v>-19.035119000000002</v>
      </c>
      <c r="K2261" s="4">
        <v>-14.991439</v>
      </c>
      <c r="L2261" s="4">
        <v>-7.0201880000000001</v>
      </c>
      <c r="M2261" s="4">
        <v>-4.9981330000000002</v>
      </c>
      <c r="N2261" s="4">
        <v>32.108832807570998</v>
      </c>
      <c r="O2261" s="4">
        <v>22.639012000000001</v>
      </c>
      <c r="P2261" s="4" t="s">
        <v>2924</v>
      </c>
      <c r="Q2261" s="4">
        <v>16.931455</v>
      </c>
      <c r="R2261" s="4">
        <v>41.451872000000002</v>
      </c>
      <c r="S2261" s="3" t="s">
        <v>5996</v>
      </c>
      <c r="T2261" s="4">
        <v>203.57</v>
      </c>
      <c r="U2261" s="4">
        <v>21888.378939120001</v>
      </c>
      <c r="V2261" s="10">
        <v>36272.475939000004</v>
      </c>
      <c r="W2261" s="4">
        <v>1.9256275482634999</v>
      </c>
      <c r="X2261" s="4">
        <v>256.68</v>
      </c>
      <c r="Y2261" s="4">
        <v>183.64</v>
      </c>
      <c r="Z2261" s="4">
        <v>33.928333000000002</v>
      </c>
      <c r="AA2261" s="10">
        <v>23.487671770199999</v>
      </c>
      <c r="AB2261" s="10">
        <v>27.410743740400001</v>
      </c>
      <c r="AC2261" s="4">
        <v>13.631360000000001</v>
      </c>
      <c r="AD2261" s="4">
        <v>13.33208705843</v>
      </c>
      <c r="AE2261" s="4">
        <v>13.5885883261112</v>
      </c>
      <c r="AF2261" s="4">
        <v>16.931455</v>
      </c>
      <c r="AG2261" s="4">
        <v>18.7776486475321</v>
      </c>
      <c r="AH2261" s="4">
        <v>19.118268679115602</v>
      </c>
      <c r="AI2261" s="4" t="s">
        <v>2924</v>
      </c>
      <c r="AJ2261" s="4" t="s">
        <v>2924</v>
      </c>
    </row>
    <row r="2262" spans="1:36" x14ac:dyDescent="0.3">
      <c r="A2262" s="1" t="s">
        <v>2256</v>
      </c>
      <c r="B2262" s="2">
        <v>109558562</v>
      </c>
      <c r="C2262" s="3" t="s">
        <v>2940</v>
      </c>
      <c r="D2262" s="4">
        <v>620.61492864000002</v>
      </c>
      <c r="E2262" s="3" t="s">
        <v>2920</v>
      </c>
      <c r="F2262" s="3" t="s">
        <v>2960</v>
      </c>
      <c r="G2262" s="3" t="s">
        <v>2973</v>
      </c>
      <c r="H2262" s="3" t="s">
        <v>3004</v>
      </c>
      <c r="I2262" s="3" t="s">
        <v>3464</v>
      </c>
      <c r="J2262" s="4">
        <v>-44.074074000000003</v>
      </c>
      <c r="K2262" s="4">
        <v>8.9367839999999994</v>
      </c>
      <c r="L2262" s="4">
        <v>-2.893891</v>
      </c>
      <c r="M2262" s="4">
        <v>4.3177890000000003</v>
      </c>
      <c r="N2262" s="4" t="s">
        <v>2934</v>
      </c>
      <c r="O2262" s="4" t="s">
        <v>2934</v>
      </c>
      <c r="P2262" s="4">
        <v>3.0275690000000002</v>
      </c>
      <c r="Q2262" s="4">
        <v>5.2226350000000004</v>
      </c>
      <c r="R2262" s="4" t="s">
        <v>2934</v>
      </c>
      <c r="S2262" s="3" t="s">
        <v>5997</v>
      </c>
      <c r="T2262" s="4">
        <v>6.04</v>
      </c>
      <c r="U2262" s="4">
        <v>620.61492864000002</v>
      </c>
      <c r="V2262" s="10">
        <v>512.03557799999999</v>
      </c>
      <c r="W2262" s="4">
        <v>0</v>
      </c>
      <c r="X2262" s="4">
        <v>36.520000000000003</v>
      </c>
      <c r="Y2262" s="5">
        <v>5.21</v>
      </c>
      <c r="Z2262" s="4">
        <v>0.90758799999999995</v>
      </c>
      <c r="AA2262" s="10">
        <v>9.0149253731000005</v>
      </c>
      <c r="AB2262" s="10">
        <v>9.9016393441999995</v>
      </c>
      <c r="AC2262" s="4">
        <v>2.2925800000000001</v>
      </c>
      <c r="AD2262" s="4">
        <v>2.2206147986753999</v>
      </c>
      <c r="AE2262" s="4">
        <v>2.3560172179763001</v>
      </c>
      <c r="AF2262" s="4">
        <v>5.2226350000000004</v>
      </c>
      <c r="AG2262" s="4" t="s">
        <v>2934</v>
      </c>
      <c r="AH2262" s="4" t="s">
        <v>2934</v>
      </c>
      <c r="AI2262" s="4">
        <v>3.0275690000000002</v>
      </c>
      <c r="AJ2262" s="4">
        <v>3.3499720000000002</v>
      </c>
    </row>
    <row r="2263" spans="1:36" x14ac:dyDescent="0.3">
      <c r="A2263" s="1" t="s">
        <v>2257</v>
      </c>
      <c r="B2263" s="2">
        <v>4844747</v>
      </c>
      <c r="C2263" s="3" t="s">
        <v>2919</v>
      </c>
      <c r="D2263" s="4">
        <v>1142.9547222599999</v>
      </c>
      <c r="E2263" s="3" t="s">
        <v>2945</v>
      </c>
      <c r="F2263" s="3" t="s">
        <v>3021</v>
      </c>
      <c r="G2263" s="3" t="s">
        <v>3027</v>
      </c>
      <c r="H2263" s="3" t="s">
        <v>3184</v>
      </c>
      <c r="I2263" s="3" t="s">
        <v>3319</v>
      </c>
      <c r="J2263" s="4">
        <v>19.577783</v>
      </c>
      <c r="K2263" s="4">
        <v>-1.2658229999999999</v>
      </c>
      <c r="L2263" s="4">
        <v>-3.1746029999999998</v>
      </c>
      <c r="M2263" s="4">
        <v>-9.4231870000000004</v>
      </c>
      <c r="N2263" s="4">
        <v>15.143221</v>
      </c>
      <c r="O2263" s="4">
        <v>3.7361599999999999</v>
      </c>
      <c r="P2263" s="4">
        <v>1.2402899999999999</v>
      </c>
      <c r="Q2263" s="4">
        <v>8.8198810000000005</v>
      </c>
      <c r="R2263" s="4">
        <v>3.7142010000000001</v>
      </c>
      <c r="S2263" s="3" t="s">
        <v>5998</v>
      </c>
      <c r="T2263" s="4">
        <v>47.58</v>
      </c>
      <c r="U2263" s="4">
        <v>1142.9547222599999</v>
      </c>
      <c r="V2263" s="10">
        <v>1152.943722</v>
      </c>
      <c r="W2263" s="4">
        <v>0</v>
      </c>
      <c r="X2263" s="4">
        <v>53.9</v>
      </c>
      <c r="Y2263" s="4">
        <v>31.01</v>
      </c>
      <c r="Z2263" s="4">
        <v>15.143221</v>
      </c>
      <c r="AA2263" s="10">
        <v>13.352790952199999</v>
      </c>
      <c r="AB2263" s="10">
        <v>13.352678533800001</v>
      </c>
      <c r="AC2263" s="4">
        <v>0.36496099999999998</v>
      </c>
      <c r="AD2263" s="4">
        <v>0.34777501266889999</v>
      </c>
      <c r="AE2263" s="4">
        <v>0.35170023854549998</v>
      </c>
      <c r="AF2263" s="4">
        <v>8.8198810000000005</v>
      </c>
      <c r="AG2263" s="4">
        <v>7.5851560657894996</v>
      </c>
      <c r="AH2263" s="4">
        <v>7.7919150441109002</v>
      </c>
      <c r="AI2263" s="4">
        <v>1.2402899999999999</v>
      </c>
      <c r="AJ2263" s="4">
        <v>1.8716809999999999</v>
      </c>
    </row>
    <row r="2264" spans="1:36" x14ac:dyDescent="0.3">
      <c r="A2264" s="1" t="s">
        <v>2258</v>
      </c>
      <c r="B2264" s="2">
        <v>4011047</v>
      </c>
      <c r="C2264" s="3" t="s">
        <v>2935</v>
      </c>
      <c r="D2264" s="4">
        <v>52009.642795339998</v>
      </c>
      <c r="E2264" s="3" t="s">
        <v>3093</v>
      </c>
      <c r="F2264" s="3" t="s">
        <v>3093</v>
      </c>
      <c r="G2264" s="3" t="s">
        <v>3172</v>
      </c>
      <c r="H2264" s="3" t="s">
        <v>3173</v>
      </c>
      <c r="I2264" s="3" t="s">
        <v>3274</v>
      </c>
      <c r="J2264" s="4">
        <v>-30.614166999999998</v>
      </c>
      <c r="K2264" s="4">
        <v>-13.157273999999999</v>
      </c>
      <c r="L2264" s="4">
        <v>-15.391684</v>
      </c>
      <c r="M2264" s="4">
        <v>-8.4286429999999992</v>
      </c>
      <c r="N2264" s="4">
        <v>11.842444</v>
      </c>
      <c r="O2264" s="4">
        <v>11.318377</v>
      </c>
      <c r="P2264" s="4">
        <v>2.4177770000000001</v>
      </c>
      <c r="Q2264" s="4">
        <v>6.3512649999999997</v>
      </c>
      <c r="R2264" s="4">
        <v>16.435683000000001</v>
      </c>
      <c r="S2264" s="3" t="s">
        <v>5999</v>
      </c>
      <c r="T2264" s="4">
        <v>36.83</v>
      </c>
      <c r="U2264" s="4">
        <v>52009.642795339998</v>
      </c>
      <c r="V2264" s="10">
        <v>61740.642795</v>
      </c>
      <c r="W2264" s="4">
        <v>2.9866956285636701</v>
      </c>
      <c r="X2264" s="4">
        <v>55.69</v>
      </c>
      <c r="Y2264" s="4">
        <v>36.519199999999998</v>
      </c>
      <c r="Z2264" s="4">
        <v>11.842444</v>
      </c>
      <c r="AA2264" s="10">
        <v>10.791725269500001</v>
      </c>
      <c r="AB2264" s="10">
        <v>10.8712656774</v>
      </c>
      <c r="AC2264" s="5">
        <v>1.7152559999999999</v>
      </c>
      <c r="AD2264" s="4">
        <v>1.6918549048936</v>
      </c>
      <c r="AE2264" s="4">
        <v>1.7046033497097</v>
      </c>
      <c r="AF2264" s="4">
        <v>6.3512649999999997</v>
      </c>
      <c r="AG2264" s="4">
        <v>6.6727340427100996</v>
      </c>
      <c r="AH2264" s="4">
        <v>6.8128826335442998</v>
      </c>
      <c r="AI2264" s="4">
        <v>2.4177770000000001</v>
      </c>
      <c r="AJ2264" s="4">
        <v>13.580382999999999</v>
      </c>
    </row>
    <row r="2265" spans="1:36" x14ac:dyDescent="0.3">
      <c r="A2265" s="1" t="s">
        <v>2259</v>
      </c>
      <c r="B2265" s="2">
        <v>4070738</v>
      </c>
      <c r="C2265" s="3" t="s">
        <v>2935</v>
      </c>
      <c r="D2265" s="4">
        <v>5069.8590223800002</v>
      </c>
      <c r="E2265" s="3" t="s">
        <v>2936</v>
      </c>
      <c r="F2265" s="3" t="s">
        <v>3056</v>
      </c>
      <c r="G2265" s="3" t="s">
        <v>3166</v>
      </c>
      <c r="H2265" s="3" t="s">
        <v>3167</v>
      </c>
      <c r="I2265" s="3" t="s">
        <v>3168</v>
      </c>
      <c r="J2265" s="4">
        <v>12.388350000000001</v>
      </c>
      <c r="K2265" s="4">
        <v>3.8765260000000001</v>
      </c>
      <c r="L2265" s="4">
        <v>-7.1245190000000003</v>
      </c>
      <c r="M2265" s="4">
        <v>-6.6752659999999997</v>
      </c>
      <c r="N2265" s="4">
        <v>45.503145000000004</v>
      </c>
      <c r="O2265" s="4">
        <v>50.330435000000001</v>
      </c>
      <c r="P2265" s="4">
        <v>1.7085840000000001</v>
      </c>
      <c r="Q2265" s="4">
        <v>8.829974</v>
      </c>
      <c r="R2265" s="4">
        <v>54.698033000000002</v>
      </c>
      <c r="S2265" s="3" t="s">
        <v>6000</v>
      </c>
      <c r="T2265" s="4">
        <v>28.94</v>
      </c>
      <c r="U2265" s="4">
        <v>5069.8590223800002</v>
      </c>
      <c r="V2265" s="10">
        <v>5101.959022</v>
      </c>
      <c r="W2265" s="4">
        <v>1.31306150656531</v>
      </c>
      <c r="X2265" s="4">
        <v>33.9</v>
      </c>
      <c r="Y2265" s="4">
        <v>20.5</v>
      </c>
      <c r="Z2265" s="4">
        <v>45.503145000000004</v>
      </c>
      <c r="AA2265" s="10">
        <v>31.718544498</v>
      </c>
      <c r="AB2265" s="10">
        <v>41.773120281700002</v>
      </c>
      <c r="AC2265" s="4">
        <v>0.95845599999999997</v>
      </c>
      <c r="AD2265" s="4">
        <v>0.86140750625929996</v>
      </c>
      <c r="AE2265" s="4">
        <v>0.96157042236290002</v>
      </c>
      <c r="AF2265" s="4">
        <v>8.829974</v>
      </c>
      <c r="AG2265" s="4">
        <v>7.4768197995751002</v>
      </c>
      <c r="AH2265" s="4">
        <v>8.7326491710464005</v>
      </c>
      <c r="AI2265" s="4">
        <v>1.7085840000000001</v>
      </c>
      <c r="AJ2265" s="4">
        <v>1.962566</v>
      </c>
    </row>
    <row r="2266" spans="1:36" x14ac:dyDescent="0.3">
      <c r="A2266" s="1" t="s">
        <v>2260</v>
      </c>
      <c r="B2266" s="2">
        <v>9761244</v>
      </c>
      <c r="C2266" s="3" t="s">
        <v>2919</v>
      </c>
      <c r="D2266" s="4">
        <v>4192.0775057800001</v>
      </c>
      <c r="E2266" s="3" t="s">
        <v>2920</v>
      </c>
      <c r="F2266" s="3" t="s">
        <v>2921</v>
      </c>
      <c r="G2266" s="3" t="s">
        <v>2941</v>
      </c>
      <c r="H2266" s="3" t="s">
        <v>2941</v>
      </c>
      <c r="I2266" s="3" t="s">
        <v>2942</v>
      </c>
      <c r="J2266" s="4">
        <v>138.82666699999999</v>
      </c>
      <c r="K2266" s="4">
        <v>376.890309</v>
      </c>
      <c r="L2266" s="4">
        <v>60.732233000000001</v>
      </c>
      <c r="M2266" s="4">
        <v>6.6698430000000002</v>
      </c>
      <c r="N2266" s="4" t="s">
        <v>2924</v>
      </c>
      <c r="O2266" s="4" t="s">
        <v>2924</v>
      </c>
      <c r="P2266" s="4">
        <v>45.278058999999999</v>
      </c>
      <c r="Q2266" s="4" t="s">
        <v>2924</v>
      </c>
      <c r="R2266" s="4" t="s">
        <v>2924</v>
      </c>
      <c r="S2266" s="3" t="s">
        <v>6001</v>
      </c>
      <c r="T2266" s="4">
        <v>44.78</v>
      </c>
      <c r="U2266" s="4">
        <v>4192.0775057800001</v>
      </c>
      <c r="V2266" s="10">
        <v>4119.6185050000004</v>
      </c>
      <c r="W2266" s="4">
        <v>0</v>
      </c>
      <c r="X2266" s="4">
        <v>46.185000000000002</v>
      </c>
      <c r="Y2266" s="4">
        <v>6.76</v>
      </c>
      <c r="Z2266" s="4" t="s">
        <v>2924</v>
      </c>
      <c r="AA2266" s="10" t="s">
        <v>2924</v>
      </c>
      <c r="AB2266" s="10" t="s">
        <v>2924</v>
      </c>
      <c r="AC2266" s="4" t="s">
        <v>2934</v>
      </c>
      <c r="AD2266" s="4" t="s">
        <v>2934</v>
      </c>
      <c r="AE2266" s="4" t="s">
        <v>2934</v>
      </c>
      <c r="AF2266" s="4" t="s">
        <v>2924</v>
      </c>
      <c r="AG2266" s="4" t="s">
        <v>2934</v>
      </c>
      <c r="AH2266" s="4" t="s">
        <v>2934</v>
      </c>
      <c r="AI2266" s="4">
        <v>45.278058999999999</v>
      </c>
      <c r="AJ2266" s="4">
        <v>45.278058999999999</v>
      </c>
    </row>
    <row r="2267" spans="1:36" x14ac:dyDescent="0.3">
      <c r="A2267" s="1" t="s">
        <v>2261</v>
      </c>
      <c r="B2267" s="2">
        <v>4066312</v>
      </c>
      <c r="C2267" s="3" t="s">
        <v>2919</v>
      </c>
      <c r="D2267" s="4">
        <v>557.40177514000004</v>
      </c>
      <c r="E2267" s="3" t="s">
        <v>3102</v>
      </c>
      <c r="F2267" s="3" t="s">
        <v>3103</v>
      </c>
      <c r="G2267" s="3" t="s">
        <v>3292</v>
      </c>
      <c r="H2267" s="3" t="s">
        <v>3468</v>
      </c>
      <c r="I2267" s="3" t="s">
        <v>3649</v>
      </c>
      <c r="J2267" s="4">
        <v>-47.187417000000003</v>
      </c>
      <c r="K2267" s="4">
        <v>-36.910828000000002</v>
      </c>
      <c r="L2267" s="4">
        <v>-20.120968000000001</v>
      </c>
      <c r="M2267" s="4">
        <v>-22.556685000000002</v>
      </c>
      <c r="N2267" s="4" t="s">
        <v>2924</v>
      </c>
      <c r="O2267" s="4" t="s">
        <v>2934</v>
      </c>
      <c r="P2267" s="4" t="s">
        <v>2934</v>
      </c>
      <c r="Q2267" s="4" t="s">
        <v>2934</v>
      </c>
      <c r="R2267" s="4" t="s">
        <v>2934</v>
      </c>
      <c r="S2267" s="3" t="s">
        <v>6002</v>
      </c>
      <c r="T2267" s="4">
        <v>19.809999999999999</v>
      </c>
      <c r="U2267" s="4">
        <v>557.40177514000004</v>
      </c>
      <c r="V2267" s="10">
        <v>820.201775</v>
      </c>
      <c r="W2267" s="4">
        <v>4.0383644623927299</v>
      </c>
      <c r="X2267" s="4">
        <v>40.744999999999997</v>
      </c>
      <c r="Y2267" s="4">
        <v>19.734999999999999</v>
      </c>
      <c r="Z2267" s="4" t="s">
        <v>2934</v>
      </c>
      <c r="AA2267" s="10">
        <v>14.251798561099999</v>
      </c>
      <c r="AB2267" s="10">
        <v>31.444444444399998</v>
      </c>
      <c r="AC2267" s="4" t="s">
        <v>2934</v>
      </c>
      <c r="AD2267" s="4">
        <v>0.48395623928699999</v>
      </c>
      <c r="AE2267" s="4">
        <v>0.4967902976495</v>
      </c>
      <c r="AF2267" s="4" t="s">
        <v>2934</v>
      </c>
      <c r="AG2267" s="4">
        <v>4.8096649016019999</v>
      </c>
      <c r="AH2267" s="4">
        <v>5.5062250350767998</v>
      </c>
      <c r="AI2267" s="4" t="s">
        <v>2934</v>
      </c>
      <c r="AJ2267" s="4" t="s">
        <v>2934</v>
      </c>
    </row>
    <row r="2268" spans="1:36" x14ac:dyDescent="0.3">
      <c r="A2268" s="1" t="s">
        <v>2262</v>
      </c>
      <c r="B2268" s="2">
        <v>5014297</v>
      </c>
      <c r="C2268" s="3" t="s">
        <v>2919</v>
      </c>
      <c r="D2268" s="4">
        <v>1416.37443048</v>
      </c>
      <c r="E2268" s="3" t="s">
        <v>2920</v>
      </c>
      <c r="F2268" s="3" t="s">
        <v>2960</v>
      </c>
      <c r="G2268" s="3" t="s">
        <v>3330</v>
      </c>
      <c r="H2268" s="3" t="s">
        <v>3330</v>
      </c>
      <c r="I2268" s="3" t="s">
        <v>2949</v>
      </c>
      <c r="J2268" s="4">
        <v>-46.089849999999998</v>
      </c>
      <c r="K2268" s="4">
        <v>-2.0654910000000002</v>
      </c>
      <c r="L2268" s="4">
        <v>1.4084509999999999</v>
      </c>
      <c r="M2268" s="4">
        <v>-6.6730679999999998</v>
      </c>
      <c r="N2268" s="4" t="s">
        <v>2924</v>
      </c>
      <c r="O2268" s="4" t="s">
        <v>2924</v>
      </c>
      <c r="P2268" s="4">
        <v>3.1507290000000001</v>
      </c>
      <c r="Q2268" s="4" t="s">
        <v>2924</v>
      </c>
      <c r="R2268" s="4" t="s">
        <v>2924</v>
      </c>
      <c r="S2268" s="3" t="s">
        <v>6003</v>
      </c>
      <c r="T2268" s="4">
        <v>19.440000000000001</v>
      </c>
      <c r="U2268" s="4">
        <v>1416.37443048</v>
      </c>
      <c r="V2268" s="10">
        <v>1147.83943</v>
      </c>
      <c r="W2268" s="4">
        <v>0</v>
      </c>
      <c r="X2268" s="4">
        <v>38</v>
      </c>
      <c r="Y2268" s="4">
        <v>16.670000000000002</v>
      </c>
      <c r="Z2268" s="4" t="s">
        <v>2924</v>
      </c>
      <c r="AA2268" s="10" t="s">
        <v>2924</v>
      </c>
      <c r="AB2268" s="10" t="s">
        <v>2924</v>
      </c>
      <c r="AC2268" s="4">
        <v>5.9366500000000002</v>
      </c>
      <c r="AD2268" s="4">
        <v>4.7844923664583998</v>
      </c>
      <c r="AE2268" s="4">
        <v>5.6453111099918996</v>
      </c>
      <c r="AF2268" s="4" t="s">
        <v>2924</v>
      </c>
      <c r="AG2268" s="4" t="s">
        <v>2924</v>
      </c>
      <c r="AH2268" s="4" t="s">
        <v>2924</v>
      </c>
      <c r="AI2268" s="4">
        <v>3.1507290000000001</v>
      </c>
      <c r="AJ2268" s="4">
        <v>3.1847970000000001</v>
      </c>
    </row>
    <row r="2269" spans="1:36" x14ac:dyDescent="0.3">
      <c r="A2269" s="1" t="s">
        <v>895</v>
      </c>
      <c r="B2269" s="2">
        <v>4040823</v>
      </c>
      <c r="C2269" s="3" t="s">
        <v>2935</v>
      </c>
      <c r="D2269" s="4">
        <v>32032.919236450001</v>
      </c>
      <c r="E2269" s="3" t="s">
        <v>2936</v>
      </c>
      <c r="F2269" s="3" t="s">
        <v>2966</v>
      </c>
      <c r="G2269" s="3" t="s">
        <v>3082</v>
      </c>
      <c r="H2269" s="3" t="s">
        <v>3118</v>
      </c>
      <c r="I2269" s="3" t="s">
        <v>3402</v>
      </c>
      <c r="J2269" s="10">
        <v>5.9660489999999999</v>
      </c>
      <c r="K2269" s="10">
        <v>-13.594569999999999</v>
      </c>
      <c r="L2269" s="10">
        <v>4.5936539999999999</v>
      </c>
      <c r="M2269" s="10">
        <v>-2.7764190000000002</v>
      </c>
      <c r="N2269" s="4">
        <v>57.428888999999998</v>
      </c>
      <c r="O2269" s="4">
        <v>40.787562999999999</v>
      </c>
      <c r="P2269" s="4">
        <v>6.522551</v>
      </c>
      <c r="Q2269" s="4">
        <v>21.383984999999999</v>
      </c>
      <c r="R2269" s="4">
        <v>41.405568000000002</v>
      </c>
      <c r="S2269" s="3" t="s">
        <v>4639</v>
      </c>
      <c r="T2269" s="4">
        <v>258.43</v>
      </c>
      <c r="U2269" s="4">
        <v>32032.919236450001</v>
      </c>
      <c r="V2269" s="10">
        <v>37173.919236000002</v>
      </c>
      <c r="W2269" s="4">
        <v>0.60364508764462299</v>
      </c>
      <c r="X2269" s="4">
        <v>309.63</v>
      </c>
      <c r="Y2269" s="4">
        <v>213.02</v>
      </c>
      <c r="Z2269" s="4">
        <v>57.428888999999998</v>
      </c>
      <c r="AA2269" s="10">
        <v>30.304416144800001</v>
      </c>
      <c r="AB2269" s="10">
        <v>35.5101379018</v>
      </c>
      <c r="AC2269" s="4">
        <v>6.6522170000000003</v>
      </c>
      <c r="AD2269" s="4">
        <v>6.0529882083709996</v>
      </c>
      <c r="AE2269" s="4">
        <v>6.5238510947039003</v>
      </c>
      <c r="AF2269" s="4">
        <v>21.383984999999999</v>
      </c>
      <c r="AG2269" s="4">
        <v>17.651087486270999</v>
      </c>
      <c r="AH2269" s="4">
        <v>20.143007555990501</v>
      </c>
      <c r="AI2269" s="4">
        <v>6.522551</v>
      </c>
      <c r="AJ2269" s="4" t="s">
        <v>2924</v>
      </c>
    </row>
    <row r="2270" spans="1:36" x14ac:dyDescent="0.3">
      <c r="A2270" s="1" t="s">
        <v>2264</v>
      </c>
      <c r="B2270" s="2">
        <v>4980633</v>
      </c>
      <c r="C2270" s="3" t="s">
        <v>2935</v>
      </c>
      <c r="D2270" s="4">
        <v>2245.98925809</v>
      </c>
      <c r="E2270" s="3" t="s">
        <v>3093</v>
      </c>
      <c r="F2270" s="3" t="s">
        <v>3093</v>
      </c>
      <c r="G2270" s="3" t="s">
        <v>3094</v>
      </c>
      <c r="H2270" s="3" t="s">
        <v>3145</v>
      </c>
      <c r="I2270" s="3" t="s">
        <v>3650</v>
      </c>
      <c r="J2270" s="4">
        <v>-26.451913000000001</v>
      </c>
      <c r="K2270" s="4">
        <v>-30.427776000000001</v>
      </c>
      <c r="L2270" s="4">
        <v>-13.133346</v>
      </c>
      <c r="M2270" s="4">
        <v>-1.697371</v>
      </c>
      <c r="N2270" s="4">
        <v>3.4023500000000002</v>
      </c>
      <c r="O2270" s="4">
        <v>2.7266460000000001</v>
      </c>
      <c r="P2270" s="4">
        <v>0.79090700000000003</v>
      </c>
      <c r="Q2270" s="4">
        <v>3.2561930000000001</v>
      </c>
      <c r="R2270" s="4">
        <v>4.3975070000000001</v>
      </c>
      <c r="S2270" s="3" t="s">
        <v>6005</v>
      </c>
      <c r="T2270" s="4">
        <v>47.49</v>
      </c>
      <c r="U2270" s="4">
        <v>2245.98925809</v>
      </c>
      <c r="V2270" s="10">
        <v>2858.3642580000001</v>
      </c>
      <c r="W2270" s="4">
        <v>3.3691303432301498</v>
      </c>
      <c r="X2270" s="4">
        <v>84.67</v>
      </c>
      <c r="Y2270" s="4">
        <v>45.935000000000002</v>
      </c>
      <c r="Z2270" s="4">
        <v>3.4023500000000002</v>
      </c>
      <c r="AA2270" s="10">
        <v>6.3633074726999999</v>
      </c>
      <c r="AB2270" s="10">
        <v>4.4037993781000004</v>
      </c>
      <c r="AC2270" s="4">
        <v>2.076854</v>
      </c>
      <c r="AD2270" s="4">
        <v>2.8322135803486002</v>
      </c>
      <c r="AE2270" s="4">
        <v>2.2514088400061998</v>
      </c>
      <c r="AF2270" s="4">
        <v>3.2561930000000001</v>
      </c>
      <c r="AG2270" s="4">
        <v>4.8169923755279003</v>
      </c>
      <c r="AH2270" s="4">
        <v>3.3296685917883999</v>
      </c>
      <c r="AI2270" s="4">
        <v>0.79090700000000003</v>
      </c>
      <c r="AJ2270" s="4">
        <v>0.79320500000000005</v>
      </c>
    </row>
    <row r="2271" spans="1:36" x14ac:dyDescent="0.3">
      <c r="A2271" s="1" t="s">
        <v>2265</v>
      </c>
      <c r="B2271" s="2">
        <v>5994925</v>
      </c>
      <c r="C2271" s="3" t="s">
        <v>2935</v>
      </c>
      <c r="D2271" s="4">
        <v>63544.978374480001</v>
      </c>
      <c r="E2271" s="3" t="s">
        <v>3102</v>
      </c>
      <c r="F2271" s="3" t="s">
        <v>3103</v>
      </c>
      <c r="G2271" s="3" t="s">
        <v>3196</v>
      </c>
      <c r="H2271" s="3" t="s">
        <v>3403</v>
      </c>
      <c r="I2271" s="3" t="s">
        <v>2949</v>
      </c>
      <c r="J2271" s="4">
        <v>186.78071499999999</v>
      </c>
      <c r="K2271" s="4">
        <v>29.086454</v>
      </c>
      <c r="L2271" s="4">
        <v>-3.3374100000000002</v>
      </c>
      <c r="M2271" s="4">
        <v>-5.0055810000000003</v>
      </c>
      <c r="N2271" s="4" t="s">
        <v>2924</v>
      </c>
      <c r="O2271" s="4">
        <v>27.812971000000001</v>
      </c>
      <c r="P2271" s="4">
        <v>8.2419550000000008</v>
      </c>
      <c r="Q2271" s="4">
        <v>55.490709000000003</v>
      </c>
      <c r="R2271" s="4">
        <v>34.69173</v>
      </c>
      <c r="S2271" s="3" t="s">
        <v>6006</v>
      </c>
      <c r="T2271" s="5">
        <v>110.64</v>
      </c>
      <c r="U2271" s="4">
        <v>63544.978374480001</v>
      </c>
      <c r="V2271" s="10">
        <v>60147.489373999997</v>
      </c>
      <c r="W2271" s="4">
        <v>0</v>
      </c>
      <c r="X2271" s="4">
        <v>119.47</v>
      </c>
      <c r="Y2271" s="4">
        <v>34.35</v>
      </c>
      <c r="Z2271" s="4" t="s">
        <v>2924</v>
      </c>
      <c r="AA2271" s="10">
        <v>31.782144088199999</v>
      </c>
      <c r="AB2271" s="10">
        <v>55.596593050400003</v>
      </c>
      <c r="AC2271" s="4">
        <v>3.8839769999999998</v>
      </c>
      <c r="AD2271" s="4">
        <v>3.1275190513119</v>
      </c>
      <c r="AE2271" s="4">
        <v>3.6364868149662</v>
      </c>
      <c r="AF2271" s="4">
        <v>55.490709000000003</v>
      </c>
      <c r="AG2271" s="4">
        <v>22.271948912422602</v>
      </c>
      <c r="AH2271" s="4">
        <v>31.0411037463413</v>
      </c>
      <c r="AI2271" s="4">
        <v>8.2419550000000008</v>
      </c>
      <c r="AJ2271" s="4">
        <v>8.3951740000000008</v>
      </c>
    </row>
    <row r="2272" spans="1:36" x14ac:dyDescent="0.3">
      <c r="A2272" s="1" t="s">
        <v>2266</v>
      </c>
      <c r="B2272" s="2">
        <v>4914320</v>
      </c>
      <c r="C2272" s="3" t="s">
        <v>2970</v>
      </c>
      <c r="D2272" s="4">
        <v>2390.7276994499998</v>
      </c>
      <c r="E2272" s="3" t="s">
        <v>3006</v>
      </c>
      <c r="F2272" s="3" t="s">
        <v>3007</v>
      </c>
      <c r="G2272" s="3" t="s">
        <v>3008</v>
      </c>
      <c r="H2272" s="3" t="s">
        <v>3009</v>
      </c>
      <c r="I2272" s="3" t="s">
        <v>3356</v>
      </c>
      <c r="J2272" s="4">
        <v>-31.113878</v>
      </c>
      <c r="K2272" s="4">
        <v>-25.394241999999998</v>
      </c>
      <c r="L2272" s="4">
        <v>-7.3087809999999998</v>
      </c>
      <c r="M2272" s="4">
        <v>-3.3755890000000002</v>
      </c>
      <c r="N2272" s="4" t="s">
        <v>2924</v>
      </c>
      <c r="O2272" s="4" t="s">
        <v>2924</v>
      </c>
      <c r="P2272" s="4">
        <v>0.52566599999999997</v>
      </c>
      <c r="Q2272" s="4">
        <v>5.6756970000000004</v>
      </c>
      <c r="R2272" s="4" t="s">
        <v>2924</v>
      </c>
      <c r="S2272" s="3" t="s">
        <v>6007</v>
      </c>
      <c r="T2272" s="4">
        <v>2461.9899999999998</v>
      </c>
      <c r="U2272" s="4">
        <v>2390.7276994499998</v>
      </c>
      <c r="V2272" s="10">
        <v>3023.727699</v>
      </c>
      <c r="W2272" s="4">
        <v>0.36555794296483701</v>
      </c>
      <c r="X2272" s="4">
        <v>3796</v>
      </c>
      <c r="Y2272" s="4">
        <v>2413.0012000000002</v>
      </c>
      <c r="Z2272" s="4" t="s">
        <v>2924</v>
      </c>
      <c r="AA2272" s="10" t="s">
        <v>2934</v>
      </c>
      <c r="AB2272" s="10" t="s">
        <v>2934</v>
      </c>
      <c r="AC2272" s="4">
        <v>0.33974500000000002</v>
      </c>
      <c r="AD2272" s="4" t="s">
        <v>2934</v>
      </c>
      <c r="AE2272" s="4" t="s">
        <v>2934</v>
      </c>
      <c r="AF2272" s="4">
        <v>5.6756970000000004</v>
      </c>
      <c r="AG2272" s="4" t="s">
        <v>2934</v>
      </c>
      <c r="AH2272" s="4" t="s">
        <v>2934</v>
      </c>
      <c r="AI2272" s="4">
        <v>0.52566599999999997</v>
      </c>
      <c r="AJ2272" s="4">
        <v>0.54745299999999997</v>
      </c>
    </row>
    <row r="2273" spans="1:36" x14ac:dyDescent="0.3">
      <c r="A2273" s="1" t="s">
        <v>2267</v>
      </c>
      <c r="B2273" s="2">
        <v>100425</v>
      </c>
      <c r="C2273" s="3" t="s">
        <v>2919</v>
      </c>
      <c r="D2273" s="4">
        <v>2337.1069763999999</v>
      </c>
      <c r="E2273" s="3" t="s">
        <v>2930</v>
      </c>
      <c r="F2273" s="3" t="s">
        <v>2931</v>
      </c>
      <c r="G2273" s="3" t="s">
        <v>2931</v>
      </c>
      <c r="H2273" s="3" t="s">
        <v>2932</v>
      </c>
      <c r="I2273" s="3" t="s">
        <v>2933</v>
      </c>
      <c r="J2273" s="4">
        <v>-2.542373</v>
      </c>
      <c r="K2273" s="4">
        <v>0.65645500000000001</v>
      </c>
      <c r="L2273" s="4">
        <v>-5.6732740000000002</v>
      </c>
      <c r="M2273" s="4">
        <v>-4.4652130000000003</v>
      </c>
      <c r="N2273" s="4">
        <v>20</v>
      </c>
      <c r="O2273" s="4">
        <v>14.541623</v>
      </c>
      <c r="P2273" s="4">
        <v>1.0653079999999999</v>
      </c>
      <c r="Q2273" s="4" t="s">
        <v>2934</v>
      </c>
      <c r="R2273" s="4" t="s">
        <v>2934</v>
      </c>
      <c r="S2273" s="3" t="s">
        <v>6008</v>
      </c>
      <c r="T2273" s="4">
        <v>27.6</v>
      </c>
      <c r="U2273" s="4">
        <v>2337.1069763999999</v>
      </c>
      <c r="V2273" s="10" t="s">
        <v>2934</v>
      </c>
      <c r="W2273" s="4">
        <v>2.60869565217391</v>
      </c>
      <c r="X2273" s="4">
        <v>31.68</v>
      </c>
      <c r="Y2273" s="4">
        <v>21.9</v>
      </c>
      <c r="Z2273" s="4">
        <v>20.309051</v>
      </c>
      <c r="AA2273" s="10">
        <v>18.3181788013</v>
      </c>
      <c r="AB2273" s="10">
        <v>18.6907027297</v>
      </c>
      <c r="AC2273" s="4" t="s">
        <v>2934</v>
      </c>
      <c r="AD2273" s="4" t="s">
        <v>2934</v>
      </c>
      <c r="AE2273" s="4" t="s">
        <v>2934</v>
      </c>
      <c r="AF2273" s="4" t="s">
        <v>2934</v>
      </c>
      <c r="AG2273" s="4" t="s">
        <v>2934</v>
      </c>
      <c r="AH2273" s="4" t="s">
        <v>2934</v>
      </c>
      <c r="AI2273" s="4">
        <v>1.0653079999999999</v>
      </c>
      <c r="AJ2273" s="4">
        <v>1.688693</v>
      </c>
    </row>
    <row r="2274" spans="1:36" x14ac:dyDescent="0.3">
      <c r="A2274" s="1" t="s">
        <v>2268</v>
      </c>
      <c r="B2274" s="2">
        <v>4277469</v>
      </c>
      <c r="C2274" s="3" t="s">
        <v>2935</v>
      </c>
      <c r="D2274" s="4">
        <v>2370.5735667200001</v>
      </c>
      <c r="E2274" s="3" t="s">
        <v>3093</v>
      </c>
      <c r="F2274" s="3" t="s">
        <v>3093</v>
      </c>
      <c r="G2274" s="3" t="s">
        <v>3172</v>
      </c>
      <c r="H2274" s="3" t="s">
        <v>3501</v>
      </c>
      <c r="I2274" s="3" t="s">
        <v>3502</v>
      </c>
      <c r="J2274" s="4">
        <v>-22.160309000000002</v>
      </c>
      <c r="K2274" s="4">
        <v>-13.026820000000001</v>
      </c>
      <c r="L2274" s="4">
        <v>-10.717796999999999</v>
      </c>
      <c r="M2274" s="4">
        <v>-5.0457520000000002</v>
      </c>
      <c r="N2274" s="4">
        <v>6.3540939999999999</v>
      </c>
      <c r="O2274" s="4">
        <v>47.726675</v>
      </c>
      <c r="P2274" s="4">
        <v>0.83536500000000002</v>
      </c>
      <c r="Q2274" s="4">
        <v>5.5253399999999999</v>
      </c>
      <c r="R2274" s="4">
        <v>8.8364999999999991</v>
      </c>
      <c r="S2274" s="3" t="s">
        <v>6009</v>
      </c>
      <c r="T2274" s="4">
        <v>36.32</v>
      </c>
      <c r="U2274" s="4">
        <v>2370.5735667200001</v>
      </c>
      <c r="V2274" s="10">
        <v>2414.573566</v>
      </c>
      <c r="W2274" s="4">
        <v>0</v>
      </c>
      <c r="X2274" s="4">
        <v>56.46</v>
      </c>
      <c r="Y2274" s="4">
        <v>34.74</v>
      </c>
      <c r="Z2274" s="4">
        <v>6.3540939999999999</v>
      </c>
      <c r="AA2274" s="10">
        <v>19.990093015500001</v>
      </c>
      <c r="AB2274" s="10">
        <v>7.7437236820999997</v>
      </c>
      <c r="AC2274" s="4">
        <v>1.6403350000000001</v>
      </c>
      <c r="AD2274" s="4">
        <v>1.7087557643539</v>
      </c>
      <c r="AE2274" s="4">
        <v>1.7352981254119</v>
      </c>
      <c r="AF2274" s="4">
        <v>5.5253399999999999</v>
      </c>
      <c r="AG2274" s="4">
        <v>6.4675529073637001</v>
      </c>
      <c r="AH2274" s="4">
        <v>6.0315488128277996</v>
      </c>
      <c r="AI2274" s="4">
        <v>0.83536500000000002</v>
      </c>
      <c r="AJ2274" s="4">
        <v>0.83536500000000002</v>
      </c>
    </row>
    <row r="2275" spans="1:36" x14ac:dyDescent="0.3">
      <c r="A2275" s="1" t="s">
        <v>2269</v>
      </c>
      <c r="B2275" s="2">
        <v>4794937</v>
      </c>
      <c r="C2275" s="3" t="s">
        <v>2919</v>
      </c>
      <c r="D2275" s="4">
        <v>18468.641430790001</v>
      </c>
      <c r="E2275" s="3" t="s">
        <v>2945</v>
      </c>
      <c r="F2275" s="3" t="s">
        <v>3021</v>
      </c>
      <c r="G2275" s="3" t="s">
        <v>3157</v>
      </c>
      <c r="H2275" s="3" t="s">
        <v>3157</v>
      </c>
      <c r="I2275" s="3" t="s">
        <v>3599</v>
      </c>
      <c r="J2275" s="4">
        <v>2.5246599999999999</v>
      </c>
      <c r="K2275" s="4">
        <v>-16.641207000000001</v>
      </c>
      <c r="L2275" s="4">
        <v>-10.926342</v>
      </c>
      <c r="M2275" s="4">
        <v>-8.8146210000000007</v>
      </c>
      <c r="N2275" s="4">
        <v>29.103332999999999</v>
      </c>
      <c r="O2275" s="4">
        <v>28.881905</v>
      </c>
      <c r="P2275" s="4" t="s">
        <v>2924</v>
      </c>
      <c r="Q2275" s="4">
        <v>17.810763000000001</v>
      </c>
      <c r="R2275" s="4">
        <v>54.616135</v>
      </c>
      <c r="S2275" s="3" t="s">
        <v>6010</v>
      </c>
      <c r="T2275" s="4">
        <v>87.31</v>
      </c>
      <c r="U2275" s="4">
        <v>18468.641430790001</v>
      </c>
      <c r="V2275" s="10">
        <v>22904.64143</v>
      </c>
      <c r="W2275" s="4">
        <v>3.2298705761081199</v>
      </c>
      <c r="X2275" s="4">
        <v>115.32</v>
      </c>
      <c r="Y2275" s="4">
        <v>79.390100000000004</v>
      </c>
      <c r="Z2275" s="4">
        <v>29.103332999999999</v>
      </c>
      <c r="AA2275" s="10">
        <v>10.7338242706</v>
      </c>
      <c r="AB2275" s="10">
        <v>11.7308632819</v>
      </c>
      <c r="AC2275" s="4">
        <v>3.1527379999999998</v>
      </c>
      <c r="AD2275" s="4">
        <v>2.4005593144469999</v>
      </c>
      <c r="AE2275" s="4">
        <v>2.4779039696559</v>
      </c>
      <c r="AF2275" s="4">
        <v>17.810763000000001</v>
      </c>
      <c r="AG2275" s="4">
        <v>9.1074573648613999</v>
      </c>
      <c r="AH2275" s="4">
        <v>9.6640620012043996</v>
      </c>
      <c r="AI2275" s="4" t="s">
        <v>2924</v>
      </c>
      <c r="AJ2275" s="4" t="s">
        <v>2924</v>
      </c>
    </row>
    <row r="2276" spans="1:36" x14ac:dyDescent="0.3">
      <c r="A2276" s="1" t="s">
        <v>2270</v>
      </c>
      <c r="B2276" s="2">
        <v>4766281</v>
      </c>
      <c r="C2276" s="3" t="s">
        <v>2935</v>
      </c>
      <c r="D2276" s="4">
        <v>4893.8093283199996</v>
      </c>
      <c r="E2276" s="3" t="s">
        <v>3031</v>
      </c>
      <c r="F2276" s="3" t="s">
        <v>3031</v>
      </c>
      <c r="G2276" s="3" t="s">
        <v>3115</v>
      </c>
      <c r="H2276" s="3" t="s">
        <v>3116</v>
      </c>
      <c r="I2276" s="3" t="s">
        <v>3651</v>
      </c>
      <c r="J2276" s="4">
        <v>-8.1738660000000003</v>
      </c>
      <c r="K2276" s="4">
        <v>-4.2747219999999997</v>
      </c>
      <c r="L2276" s="4">
        <v>-4.192812</v>
      </c>
      <c r="M2276" s="4">
        <v>-6.5906560000000001</v>
      </c>
      <c r="N2276" s="4">
        <v>12.403988</v>
      </c>
      <c r="O2276" s="4">
        <v>8.3122989999999994</v>
      </c>
      <c r="P2276" s="4">
        <v>6.344919</v>
      </c>
      <c r="Q2276" s="4">
        <v>8.3215409999999999</v>
      </c>
      <c r="R2276" s="4">
        <v>14.337732000000001</v>
      </c>
      <c r="S2276" s="3" t="s">
        <v>6011</v>
      </c>
      <c r="T2276" s="4">
        <v>33.590000000000003</v>
      </c>
      <c r="U2276" s="4">
        <v>4893.8093283199996</v>
      </c>
      <c r="V2276" s="10">
        <v>9143.7093280000008</v>
      </c>
      <c r="W2276" s="4">
        <v>2.38166120869306</v>
      </c>
      <c r="X2276" s="4">
        <v>41.14</v>
      </c>
      <c r="Y2276" s="4">
        <v>30.87</v>
      </c>
      <c r="Z2276" s="4">
        <v>12.3629</v>
      </c>
      <c r="AA2276" s="10">
        <v>11.0453454342</v>
      </c>
      <c r="AB2276" s="10">
        <v>10.946859336599999</v>
      </c>
      <c r="AC2276" s="4">
        <v>1.6941269999999999</v>
      </c>
      <c r="AD2276" s="4">
        <v>1.6890483140438</v>
      </c>
      <c r="AE2276" s="4">
        <v>1.6956463260081001</v>
      </c>
      <c r="AF2276" s="4">
        <v>8.3215409999999999</v>
      </c>
      <c r="AG2276" s="4">
        <v>8.2373333037847001</v>
      </c>
      <c r="AH2276" s="4">
        <v>8.2848773964072002</v>
      </c>
      <c r="AI2276" s="4">
        <v>6.344919</v>
      </c>
      <c r="AJ2276" s="4" t="s">
        <v>2924</v>
      </c>
    </row>
    <row r="2277" spans="1:36" x14ac:dyDescent="0.3">
      <c r="A2277" s="1" t="s">
        <v>2271</v>
      </c>
      <c r="B2277" s="2">
        <v>4973225</v>
      </c>
      <c r="C2277" s="3" t="s">
        <v>2919</v>
      </c>
      <c r="D2277" s="4">
        <v>752.89885902000003</v>
      </c>
      <c r="E2277" s="3" t="s">
        <v>2945</v>
      </c>
      <c r="F2277" s="3" t="s">
        <v>2946</v>
      </c>
      <c r="G2277" s="3" t="s">
        <v>2947</v>
      </c>
      <c r="H2277" s="3" t="s">
        <v>2948</v>
      </c>
      <c r="I2277" s="3" t="s">
        <v>2949</v>
      </c>
      <c r="J2277" s="4">
        <v>33.176101000000003</v>
      </c>
      <c r="K2277" s="4">
        <v>4.6971569999999998</v>
      </c>
      <c r="L2277" s="4">
        <v>1.1947430000000001</v>
      </c>
      <c r="M2277" s="4">
        <v>-0.117925</v>
      </c>
      <c r="N2277" s="4" t="s">
        <v>2924</v>
      </c>
      <c r="O2277" s="4" t="s">
        <v>2924</v>
      </c>
      <c r="P2277" s="4">
        <v>1.694339</v>
      </c>
      <c r="Q2277" s="4" t="s">
        <v>2924</v>
      </c>
      <c r="R2277" s="4">
        <v>17.834738999999999</v>
      </c>
      <c r="S2277" s="3" t="s">
        <v>6012</v>
      </c>
      <c r="T2277" s="4">
        <v>8.4700000000000006</v>
      </c>
      <c r="U2277" s="4">
        <v>752.89885902000003</v>
      </c>
      <c r="V2277" s="10">
        <v>704.64385900000002</v>
      </c>
      <c r="W2277" s="4">
        <v>0</v>
      </c>
      <c r="X2277" s="4">
        <v>9.76</v>
      </c>
      <c r="Y2277" s="4">
        <v>5.61</v>
      </c>
      <c r="Z2277" s="4" t="s">
        <v>2924</v>
      </c>
      <c r="AA2277" s="10">
        <v>112.9333333333</v>
      </c>
      <c r="AB2277" s="10">
        <v>188.2222222222</v>
      </c>
      <c r="AC2277" s="4">
        <v>2.0741839999999998</v>
      </c>
      <c r="AD2277" s="4">
        <v>2.0821393906443002</v>
      </c>
      <c r="AE2277" s="4">
        <v>2.1349307343538002</v>
      </c>
      <c r="AF2277" s="4" t="s">
        <v>2924</v>
      </c>
      <c r="AG2277" s="4">
        <v>19.877118730606501</v>
      </c>
      <c r="AH2277" s="4">
        <v>19.147930951087002</v>
      </c>
      <c r="AI2277" s="4">
        <v>1.694339</v>
      </c>
      <c r="AJ2277" s="4" t="s">
        <v>2924</v>
      </c>
    </row>
    <row r="2278" spans="1:36" x14ac:dyDescent="0.3">
      <c r="A2278" s="1" t="s">
        <v>2272</v>
      </c>
      <c r="B2278" s="2">
        <v>102729</v>
      </c>
      <c r="C2278" s="3" t="s">
        <v>2919</v>
      </c>
      <c r="D2278" s="4">
        <v>10667.190622</v>
      </c>
      <c r="E2278" s="3" t="s">
        <v>2930</v>
      </c>
      <c r="F2278" s="3" t="s">
        <v>2953</v>
      </c>
      <c r="G2278" s="3" t="s">
        <v>2954</v>
      </c>
      <c r="H2278" s="3" t="s">
        <v>2955</v>
      </c>
      <c r="I2278" s="3" t="s">
        <v>3001</v>
      </c>
      <c r="J2278" s="4">
        <v>28.115807</v>
      </c>
      <c r="K2278" s="4">
        <v>21.512481999999999</v>
      </c>
      <c r="L2278" s="4">
        <v>3.553998</v>
      </c>
      <c r="M2278" s="4">
        <v>-3.588489</v>
      </c>
      <c r="N2278" s="4">
        <v>19.934954999999999</v>
      </c>
      <c r="O2278" s="4">
        <v>22.852803000000002</v>
      </c>
      <c r="P2278" s="4">
        <v>4.5253199999999998</v>
      </c>
      <c r="Q2278" s="4">
        <v>12.598288</v>
      </c>
      <c r="R2278" s="4">
        <v>32.810398999999997</v>
      </c>
      <c r="S2278" s="3" t="s">
        <v>6013</v>
      </c>
      <c r="T2278" s="4">
        <v>82.75</v>
      </c>
      <c r="U2278" s="4">
        <v>10667.190622</v>
      </c>
      <c r="V2278" s="10">
        <v>9768.3406219999997</v>
      </c>
      <c r="W2278" s="4">
        <v>1.18429003021148</v>
      </c>
      <c r="X2278" s="4">
        <v>87.25</v>
      </c>
      <c r="Y2278" s="4">
        <v>61.58</v>
      </c>
      <c r="Z2278" s="4">
        <v>19.934954999999999</v>
      </c>
      <c r="AA2278" s="10">
        <v>17.2683639398</v>
      </c>
      <c r="AB2278" s="10">
        <v>18.835370891699998</v>
      </c>
      <c r="AC2278" s="4">
        <v>4.7585009999999999</v>
      </c>
      <c r="AD2278" s="4">
        <v>4.3333334318147001</v>
      </c>
      <c r="AE2278" s="4">
        <v>4.6030599008311999</v>
      </c>
      <c r="AF2278" s="4">
        <v>12.598288</v>
      </c>
      <c r="AG2278" s="4">
        <v>13.4063878524355</v>
      </c>
      <c r="AH2278" s="4">
        <v>14.4268725543534</v>
      </c>
      <c r="AI2278" s="4">
        <v>4.5253199999999998</v>
      </c>
      <c r="AJ2278" s="4">
        <v>5.5927280000000001</v>
      </c>
    </row>
    <row r="2279" spans="1:36" x14ac:dyDescent="0.3">
      <c r="A2279" s="1" t="s">
        <v>2273</v>
      </c>
      <c r="B2279" s="2">
        <v>4583780</v>
      </c>
      <c r="C2279" s="3" t="s">
        <v>2935</v>
      </c>
      <c r="D2279" s="4">
        <v>2458.603721</v>
      </c>
      <c r="E2279" s="3" t="s">
        <v>2920</v>
      </c>
      <c r="F2279" s="3" t="s">
        <v>2960</v>
      </c>
      <c r="G2279" s="3" t="s">
        <v>2973</v>
      </c>
      <c r="H2279" s="3" t="s">
        <v>2974</v>
      </c>
      <c r="I2279" s="3" t="s">
        <v>3652</v>
      </c>
      <c r="J2279" s="4">
        <v>-21.304707000000001</v>
      </c>
      <c r="K2279" s="4">
        <v>-45.542856999999998</v>
      </c>
      <c r="L2279" s="4">
        <v>-49.960619999999999</v>
      </c>
      <c r="M2279" s="4">
        <v>-2.1560579999999998</v>
      </c>
      <c r="N2279" s="4">
        <v>8.8982259999999993</v>
      </c>
      <c r="O2279" s="4">
        <v>6.7089049999999997</v>
      </c>
      <c r="P2279" s="4">
        <v>1.2891440000000001</v>
      </c>
      <c r="Q2279" s="4">
        <v>5.6881969999999997</v>
      </c>
      <c r="R2279" s="4">
        <v>17.874013999999999</v>
      </c>
      <c r="S2279" s="3" t="s">
        <v>6014</v>
      </c>
      <c r="T2279" s="4">
        <v>19.059999999999999</v>
      </c>
      <c r="U2279" s="4">
        <v>2458.603721</v>
      </c>
      <c r="V2279" s="10">
        <v>7221.5417209999996</v>
      </c>
      <c r="W2279" s="4">
        <v>2.6232948583420801</v>
      </c>
      <c r="X2279" s="4">
        <v>40.98</v>
      </c>
      <c r="Y2279" s="4">
        <v>18.02</v>
      </c>
      <c r="Z2279" s="4">
        <v>8.8982259999999993</v>
      </c>
      <c r="AA2279" s="10">
        <v>11.5277609773</v>
      </c>
      <c r="AB2279" s="10">
        <v>9.0282975074999996</v>
      </c>
      <c r="AC2279" s="4">
        <v>1.036305</v>
      </c>
      <c r="AD2279" s="4">
        <v>1.0825595191427999</v>
      </c>
      <c r="AE2279" s="4">
        <v>1.0420595023231001</v>
      </c>
      <c r="AF2279" s="4">
        <v>5.6881969999999997</v>
      </c>
      <c r="AG2279" s="4">
        <v>9.7206302052150004</v>
      </c>
      <c r="AH2279" s="4">
        <v>8.3875706352425006</v>
      </c>
      <c r="AI2279" s="4">
        <v>1.2891440000000001</v>
      </c>
      <c r="AJ2279" s="4" t="s">
        <v>2924</v>
      </c>
    </row>
    <row r="2280" spans="1:36" x14ac:dyDescent="0.3">
      <c r="A2280" s="1" t="s">
        <v>2274</v>
      </c>
      <c r="B2280" s="2">
        <v>6675765</v>
      </c>
      <c r="C2280" s="3" t="s">
        <v>2935</v>
      </c>
      <c r="D2280" s="4">
        <v>1290.6701484</v>
      </c>
      <c r="E2280" s="3" t="s">
        <v>3093</v>
      </c>
      <c r="F2280" s="3" t="s">
        <v>3093</v>
      </c>
      <c r="G2280" s="3" t="s">
        <v>3172</v>
      </c>
      <c r="H2280" s="3" t="s">
        <v>3173</v>
      </c>
      <c r="I2280" s="3" t="s">
        <v>3274</v>
      </c>
      <c r="J2280" s="4">
        <v>64.304462000000001</v>
      </c>
      <c r="K2280" s="4">
        <v>9.536308</v>
      </c>
      <c r="L2280" s="4">
        <v>-11.830985999999999</v>
      </c>
      <c r="M2280" s="4">
        <v>-9.011628</v>
      </c>
      <c r="N2280" s="4">
        <v>21.220338999999999</v>
      </c>
      <c r="O2280" s="4">
        <v>12.646464999999999</v>
      </c>
      <c r="P2280" s="4">
        <v>1.615901</v>
      </c>
      <c r="Q2280" s="4">
        <v>4.3001690000000004</v>
      </c>
      <c r="R2280" s="4">
        <v>12.463127999999999</v>
      </c>
      <c r="S2280" s="3" t="s">
        <v>6015</v>
      </c>
      <c r="T2280" s="4">
        <v>12.52</v>
      </c>
      <c r="U2280" s="4">
        <v>1290.6701484</v>
      </c>
      <c r="V2280" s="10">
        <v>1534.4431480000001</v>
      </c>
      <c r="W2280" s="4">
        <v>2.2364217252396199</v>
      </c>
      <c r="X2280" s="4">
        <v>15.14</v>
      </c>
      <c r="Y2280" s="4">
        <v>6.99</v>
      </c>
      <c r="Z2280" s="4">
        <v>21.220338999999999</v>
      </c>
      <c r="AA2280" s="10">
        <v>15.9044715447</v>
      </c>
      <c r="AB2280" s="10">
        <v>22.8976919419</v>
      </c>
      <c r="AC2280" s="4">
        <v>1.038268</v>
      </c>
      <c r="AD2280" s="4">
        <v>1.0418135056894</v>
      </c>
      <c r="AE2280" s="4">
        <v>1.0668605585783</v>
      </c>
      <c r="AF2280" s="4">
        <v>4.3001690000000004</v>
      </c>
      <c r="AG2280" s="4">
        <v>5.1011326563042001</v>
      </c>
      <c r="AH2280" s="4">
        <v>5.8733337286034999</v>
      </c>
      <c r="AI2280" s="4">
        <v>1.615901</v>
      </c>
      <c r="AJ2280" s="4">
        <v>2.0164279999999999</v>
      </c>
    </row>
    <row r="2281" spans="1:36" x14ac:dyDescent="0.3">
      <c r="A2281" s="1" t="s">
        <v>2275</v>
      </c>
      <c r="B2281" s="2">
        <v>103451</v>
      </c>
      <c r="C2281" s="3" t="s">
        <v>2919</v>
      </c>
      <c r="D2281" s="4">
        <v>5674.5135467800001</v>
      </c>
      <c r="E2281" s="3" t="s">
        <v>2930</v>
      </c>
      <c r="F2281" s="3" t="s">
        <v>2957</v>
      </c>
      <c r="G2281" s="3" t="s">
        <v>2957</v>
      </c>
      <c r="H2281" s="3" t="s">
        <v>3113</v>
      </c>
      <c r="I2281" s="3" t="s">
        <v>3125</v>
      </c>
      <c r="J2281" s="4">
        <v>-5.5932029999999999</v>
      </c>
      <c r="K2281" s="4">
        <v>3.4352839999999998</v>
      </c>
      <c r="L2281" s="4">
        <v>-2.7505730000000002</v>
      </c>
      <c r="M2281" s="4">
        <v>-3.5045999999999999</v>
      </c>
      <c r="N2281" s="4">
        <v>25.159029649595698</v>
      </c>
      <c r="O2281" s="4">
        <v>5.9104072137892798</v>
      </c>
      <c r="P2281" s="5">
        <v>1.9119999999999999</v>
      </c>
      <c r="Q2281" s="4">
        <v>17.343646</v>
      </c>
      <c r="R2281" s="4">
        <v>7.7537349999999998</v>
      </c>
      <c r="S2281" s="3" t="s">
        <v>6016</v>
      </c>
      <c r="T2281" s="4">
        <v>93.34</v>
      </c>
      <c r="U2281" s="4">
        <v>5674.5135467800001</v>
      </c>
      <c r="V2281" s="10">
        <v>6382.6525460000003</v>
      </c>
      <c r="W2281" s="4">
        <v>1.6284551103492599</v>
      </c>
      <c r="X2281" s="4">
        <v>109.58</v>
      </c>
      <c r="Y2281" s="4">
        <v>81</v>
      </c>
      <c r="Z2281" s="4">
        <v>25.125167999999999</v>
      </c>
      <c r="AA2281" s="10">
        <v>12.055537617000001</v>
      </c>
      <c r="AB2281" s="10">
        <v>25.511445165600001</v>
      </c>
      <c r="AC2281" s="4">
        <v>1.353418</v>
      </c>
      <c r="AD2281" s="4">
        <v>1.2154116851847001</v>
      </c>
      <c r="AE2281" s="4">
        <v>1.3092930862640999</v>
      </c>
      <c r="AF2281" s="4">
        <v>17.343646</v>
      </c>
      <c r="AG2281" s="4" t="s">
        <v>2934</v>
      </c>
      <c r="AH2281" s="4" t="s">
        <v>2934</v>
      </c>
      <c r="AI2281" s="5">
        <v>1.9119999999999999</v>
      </c>
      <c r="AJ2281" s="5">
        <v>1.917065</v>
      </c>
    </row>
    <row r="2282" spans="1:36" x14ac:dyDescent="0.3">
      <c r="A2282" s="1" t="s">
        <v>2276</v>
      </c>
      <c r="B2282" s="2">
        <v>4057062</v>
      </c>
      <c r="C2282" s="3" t="s">
        <v>2935</v>
      </c>
      <c r="D2282" s="4">
        <v>54985.390107840001</v>
      </c>
      <c r="E2282" s="3" t="s">
        <v>3090</v>
      </c>
      <c r="F2282" s="3" t="s">
        <v>3090</v>
      </c>
      <c r="G2282" s="3" t="s">
        <v>3122</v>
      </c>
      <c r="H2282" s="3" t="s">
        <v>3122</v>
      </c>
      <c r="I2282" s="3" t="s">
        <v>3092</v>
      </c>
      <c r="J2282" s="4">
        <v>17.788330999999999</v>
      </c>
      <c r="K2282" s="4">
        <v>4.3640299999999996</v>
      </c>
      <c r="L2282" s="4">
        <v>-6.7762029999999998</v>
      </c>
      <c r="M2282" s="4">
        <v>-2.6357110000000001</v>
      </c>
      <c r="N2282" s="4">
        <v>21.702500000000001</v>
      </c>
      <c r="O2282" s="4" t="s">
        <v>2924</v>
      </c>
      <c r="P2282" s="4">
        <v>1.929111</v>
      </c>
      <c r="Q2282" s="4">
        <v>14.660933999999999</v>
      </c>
      <c r="R2282" s="4" t="s">
        <v>2924</v>
      </c>
      <c r="S2282" s="3" t="s">
        <v>6017</v>
      </c>
      <c r="T2282" s="4">
        <v>86.81</v>
      </c>
      <c r="U2282" s="4">
        <v>54985.390107840001</v>
      </c>
      <c r="V2282" s="10">
        <v>96190.390106999999</v>
      </c>
      <c r="W2282" s="4">
        <v>2.8568137311369699</v>
      </c>
      <c r="X2282" s="4">
        <v>95.77</v>
      </c>
      <c r="Y2282" s="4">
        <v>66.400000000000006</v>
      </c>
      <c r="Z2282" s="4">
        <v>21.702500000000001</v>
      </c>
      <c r="AA2282" s="10">
        <v>17.204748597799998</v>
      </c>
      <c r="AB2282" s="10">
        <v>18.1918770471</v>
      </c>
      <c r="AC2282" s="4">
        <v>7.4462289999999998</v>
      </c>
      <c r="AD2282" s="4">
        <v>6.3965549758262998</v>
      </c>
      <c r="AE2282" s="4">
        <v>6.2306609201469003</v>
      </c>
      <c r="AF2282" s="4">
        <v>14.660933999999999</v>
      </c>
      <c r="AG2282" s="4">
        <v>14.7730178714242</v>
      </c>
      <c r="AH2282" s="4">
        <v>16.630360755684801</v>
      </c>
      <c r="AI2282" s="4">
        <v>1.929111</v>
      </c>
      <c r="AJ2282" s="4">
        <v>2.0669050000000002</v>
      </c>
    </row>
    <row r="2283" spans="1:36" x14ac:dyDescent="0.3">
      <c r="A2283" s="1" t="s">
        <v>2277</v>
      </c>
      <c r="B2283" s="2">
        <v>27837950</v>
      </c>
      <c r="C2283" s="3" t="s">
        <v>2935</v>
      </c>
      <c r="D2283" s="4">
        <v>1789.7614719999999</v>
      </c>
      <c r="E2283" s="3" t="s">
        <v>2945</v>
      </c>
      <c r="F2283" s="3" t="s">
        <v>2946</v>
      </c>
      <c r="G2283" s="3" t="s">
        <v>2947</v>
      </c>
      <c r="H2283" s="3" t="s">
        <v>2989</v>
      </c>
      <c r="I2283" s="3" t="s">
        <v>2949</v>
      </c>
      <c r="J2283" s="4">
        <v>-12.103745999999999</v>
      </c>
      <c r="K2283" s="4">
        <v>-19.789612000000002</v>
      </c>
      <c r="L2283" s="4">
        <v>-14.505957</v>
      </c>
      <c r="M2283" s="4">
        <v>-8.2706769999999992</v>
      </c>
      <c r="N2283" s="4">
        <v>158.44155799999999</v>
      </c>
      <c r="O2283" s="4">
        <v>51.046025</v>
      </c>
      <c r="P2283" s="4">
        <v>7.1933959999999999</v>
      </c>
      <c r="Q2283" s="4">
        <v>45.097149999999999</v>
      </c>
      <c r="R2283" s="4">
        <v>24.647072999999999</v>
      </c>
      <c r="S2283" s="3" t="s">
        <v>6018</v>
      </c>
      <c r="T2283" s="4">
        <v>12.2</v>
      </c>
      <c r="U2283" s="4">
        <v>1789.7614719999999</v>
      </c>
      <c r="V2283" s="10">
        <v>1571.996472</v>
      </c>
      <c r="W2283" s="4">
        <v>0</v>
      </c>
      <c r="X2283" s="4">
        <v>16.420000000000002</v>
      </c>
      <c r="Y2283" s="4">
        <v>9.64</v>
      </c>
      <c r="Z2283" s="4">
        <v>158.44155799999999</v>
      </c>
      <c r="AA2283" s="10">
        <v>38.865880853699998</v>
      </c>
      <c r="AB2283" s="10">
        <v>45.3228323055</v>
      </c>
      <c r="AC2283" s="4">
        <v>4.396369</v>
      </c>
      <c r="AD2283" s="4">
        <v>3.6332567435545999</v>
      </c>
      <c r="AE2283" s="4">
        <v>4.1848756338423998</v>
      </c>
      <c r="AF2283" s="4">
        <v>45.097149999999999</v>
      </c>
      <c r="AG2283" s="4">
        <v>27.711609498122598</v>
      </c>
      <c r="AH2283" s="4">
        <v>30.867679699585299</v>
      </c>
      <c r="AI2283" s="4">
        <v>7.1933959999999999</v>
      </c>
      <c r="AJ2283" s="4">
        <v>10.941704</v>
      </c>
    </row>
    <row r="2284" spans="1:36" x14ac:dyDescent="0.3">
      <c r="A2284" s="1" t="s">
        <v>879</v>
      </c>
      <c r="B2284" s="2">
        <v>4990825</v>
      </c>
      <c r="C2284" s="3" t="s">
        <v>2940</v>
      </c>
      <c r="D2284" s="4">
        <v>9653.3682133500006</v>
      </c>
      <c r="E2284" s="3" t="s">
        <v>2945</v>
      </c>
      <c r="F2284" s="3" t="s">
        <v>2990</v>
      </c>
      <c r="G2284" s="3" t="s">
        <v>2990</v>
      </c>
      <c r="H2284" s="3" t="s">
        <v>2991</v>
      </c>
      <c r="I2284" s="3" t="s">
        <v>3030</v>
      </c>
      <c r="J2284" s="18">
        <v>-46.675125000000001</v>
      </c>
      <c r="K2284" s="18">
        <v>-37.815491999999999</v>
      </c>
      <c r="L2284" s="18">
        <v>12.732723</v>
      </c>
      <c r="M2284" s="18">
        <v>-3.2367279999999998</v>
      </c>
      <c r="N2284" s="4">
        <v>164.25287399999999</v>
      </c>
      <c r="O2284" s="4">
        <v>28.845376999999999</v>
      </c>
      <c r="P2284" s="4">
        <v>10.362582</v>
      </c>
      <c r="Q2284" s="4">
        <v>81.034633999999997</v>
      </c>
      <c r="R2284" s="4">
        <v>33.238430999999999</v>
      </c>
      <c r="S2284" s="3" t="s">
        <v>4623</v>
      </c>
      <c r="T2284" s="4">
        <v>71.45</v>
      </c>
      <c r="U2284" s="4">
        <v>9653.3682133500006</v>
      </c>
      <c r="V2284" s="10">
        <v>9218.9862130000001</v>
      </c>
      <c r="W2284" s="4">
        <v>0</v>
      </c>
      <c r="X2284" s="18">
        <v>141.63</v>
      </c>
      <c r="Y2284" s="18">
        <v>58.33</v>
      </c>
      <c r="Z2284" s="4">
        <v>164.25287399999999</v>
      </c>
      <c r="AA2284" s="10">
        <v>20.8808229586</v>
      </c>
      <c r="AB2284" s="10">
        <v>32.782297100699999</v>
      </c>
      <c r="AC2284" s="4">
        <v>7.3737729999999999</v>
      </c>
      <c r="AD2284" s="4">
        <v>5.7206920595695001</v>
      </c>
      <c r="AE2284" s="4">
        <v>6.9359374917240997</v>
      </c>
      <c r="AF2284" s="4">
        <v>81.034633999999997</v>
      </c>
      <c r="AG2284" s="4">
        <v>16.4723058171502</v>
      </c>
      <c r="AH2284" s="4">
        <v>24.512156343388099</v>
      </c>
      <c r="AI2284" s="4">
        <v>10.362582</v>
      </c>
      <c r="AJ2284" s="4">
        <v>14.492901</v>
      </c>
    </row>
    <row r="2285" spans="1:36" x14ac:dyDescent="0.3">
      <c r="A2285" s="1" t="s">
        <v>2279</v>
      </c>
      <c r="B2285" s="2">
        <v>4915429</v>
      </c>
      <c r="C2285" s="3" t="s">
        <v>2919</v>
      </c>
      <c r="D2285" s="4">
        <v>532.38231636</v>
      </c>
      <c r="E2285" s="3" t="s">
        <v>3006</v>
      </c>
      <c r="F2285" s="3" t="s">
        <v>3007</v>
      </c>
      <c r="G2285" s="3" t="s">
        <v>3008</v>
      </c>
      <c r="H2285" s="3" t="s">
        <v>3009</v>
      </c>
      <c r="I2285" s="3" t="s">
        <v>3219</v>
      </c>
      <c r="J2285" s="4">
        <v>46.831797000000002</v>
      </c>
      <c r="K2285" s="4">
        <v>25.793716</v>
      </c>
      <c r="L2285" s="4">
        <v>9.3053170000000005</v>
      </c>
      <c r="M2285" s="4">
        <v>-5.088743</v>
      </c>
      <c r="N2285" s="4">
        <v>13.121138999999999</v>
      </c>
      <c r="O2285" s="4">
        <v>13.005102000000001</v>
      </c>
      <c r="P2285" s="4">
        <v>0.88024999999999998</v>
      </c>
      <c r="Q2285" s="4">
        <v>7.2762140000000004</v>
      </c>
      <c r="R2285" s="4">
        <v>21.357633</v>
      </c>
      <c r="S2285" s="3" t="s">
        <v>6020</v>
      </c>
      <c r="T2285" s="4">
        <v>76.47</v>
      </c>
      <c r="U2285" s="4">
        <v>532.38231636</v>
      </c>
      <c r="V2285" s="10">
        <v>1073.1543160000001</v>
      </c>
      <c r="W2285" s="4">
        <v>0</v>
      </c>
      <c r="X2285" s="4">
        <v>80.650000000000006</v>
      </c>
      <c r="Y2285" s="4">
        <v>43.89</v>
      </c>
      <c r="Z2285" s="4">
        <v>13.121138999999999</v>
      </c>
      <c r="AA2285" s="10" t="s">
        <v>2934</v>
      </c>
      <c r="AB2285" s="10">
        <v>13.995348837209303</v>
      </c>
      <c r="AC2285" s="4">
        <v>0.72380500000000003</v>
      </c>
      <c r="AD2285" s="4" t="s">
        <v>2934</v>
      </c>
      <c r="AE2285" s="4">
        <v>0.36414949424269999</v>
      </c>
      <c r="AF2285" s="4">
        <v>7.2762140000000004</v>
      </c>
      <c r="AG2285" s="4" t="s">
        <v>2934</v>
      </c>
      <c r="AH2285" s="4">
        <v>6.9142380883202001</v>
      </c>
      <c r="AI2285" s="4">
        <v>0.88024999999999998</v>
      </c>
      <c r="AJ2285" s="4">
        <v>0.88024999999999998</v>
      </c>
    </row>
    <row r="2286" spans="1:36" x14ac:dyDescent="0.3">
      <c r="A2286" s="1" t="s">
        <v>2280</v>
      </c>
      <c r="B2286" s="2">
        <v>4992057</v>
      </c>
      <c r="C2286" s="3" t="s">
        <v>2935</v>
      </c>
      <c r="D2286" s="4">
        <v>4074.1841052</v>
      </c>
      <c r="E2286" s="3" t="s">
        <v>2936</v>
      </c>
      <c r="F2286" s="3" t="s">
        <v>2937</v>
      </c>
      <c r="G2286" s="3" t="s">
        <v>2993</v>
      </c>
      <c r="H2286" s="3" t="s">
        <v>2994</v>
      </c>
      <c r="I2286" s="3" t="s">
        <v>3393</v>
      </c>
      <c r="J2286" s="4">
        <v>-27.126805999999998</v>
      </c>
      <c r="K2286" s="4">
        <v>-22.942008999999999</v>
      </c>
      <c r="L2286" s="4">
        <v>-11.328125</v>
      </c>
      <c r="M2286" s="4">
        <v>-10.306222999999999</v>
      </c>
      <c r="N2286" s="4" t="s">
        <v>2924</v>
      </c>
      <c r="O2286" s="4">
        <v>12.570373999999999</v>
      </c>
      <c r="P2286" s="4">
        <v>1.3816889999999999</v>
      </c>
      <c r="Q2286" s="4">
        <v>8.4362410000000008</v>
      </c>
      <c r="R2286" s="4">
        <v>15.833512000000001</v>
      </c>
      <c r="S2286" s="3" t="s">
        <v>6021</v>
      </c>
      <c r="T2286" s="4">
        <v>27.24</v>
      </c>
      <c r="U2286" s="4">
        <v>4074.1841052</v>
      </c>
      <c r="V2286" s="10">
        <v>6766.1011049999997</v>
      </c>
      <c r="W2286" s="4">
        <v>1.7621145374449301</v>
      </c>
      <c r="X2286" s="4">
        <v>43.14</v>
      </c>
      <c r="Y2286" s="4">
        <v>27.16</v>
      </c>
      <c r="Z2286" s="4" t="s">
        <v>2924</v>
      </c>
      <c r="AA2286" s="10">
        <v>8.5298262093999995</v>
      </c>
      <c r="AB2286" s="10">
        <v>7.9457680908999997</v>
      </c>
      <c r="AC2286" s="4">
        <v>1.684129</v>
      </c>
      <c r="AD2286" s="4">
        <v>1.8567390291029999</v>
      </c>
      <c r="AE2286" s="4">
        <v>1.7311305793442999</v>
      </c>
      <c r="AF2286" s="4">
        <v>8.4362410000000008</v>
      </c>
      <c r="AG2286" s="4">
        <v>8.0902907738104997</v>
      </c>
      <c r="AH2286" s="4">
        <v>7.7176138158506999</v>
      </c>
      <c r="AI2286" s="4">
        <v>1.3816889999999999</v>
      </c>
      <c r="AJ2286" s="4" t="s">
        <v>2924</v>
      </c>
    </row>
    <row r="2287" spans="1:36" x14ac:dyDescent="0.3">
      <c r="A2287" s="1" t="s">
        <v>2281</v>
      </c>
      <c r="B2287" s="2">
        <v>4145781</v>
      </c>
      <c r="C2287" s="3" t="s">
        <v>2935</v>
      </c>
      <c r="D2287" s="4">
        <v>3106.7399719</v>
      </c>
      <c r="E2287" s="3" t="s">
        <v>3031</v>
      </c>
      <c r="F2287" s="3" t="s">
        <v>3031</v>
      </c>
      <c r="G2287" s="3" t="s">
        <v>3032</v>
      </c>
      <c r="H2287" s="3" t="s">
        <v>3068</v>
      </c>
      <c r="I2287" s="3" t="s">
        <v>3069</v>
      </c>
      <c r="J2287" s="4">
        <v>10.65178</v>
      </c>
      <c r="K2287" s="4">
        <v>-5.3921570000000001</v>
      </c>
      <c r="L2287" s="4">
        <v>-3.8920189999999999</v>
      </c>
      <c r="M2287" s="4">
        <v>-5.1106220000000002</v>
      </c>
      <c r="N2287" s="4">
        <v>35.057361</v>
      </c>
      <c r="O2287" s="4">
        <v>21.691807000000001</v>
      </c>
      <c r="P2287" s="4">
        <v>2.8617140000000001</v>
      </c>
      <c r="Q2287" s="4">
        <v>15.016394</v>
      </c>
      <c r="R2287" s="4">
        <v>23.460341</v>
      </c>
      <c r="S2287" s="3" t="s">
        <v>6022</v>
      </c>
      <c r="T2287" s="4">
        <v>73.34</v>
      </c>
      <c r="U2287" s="4">
        <v>3106.7399719</v>
      </c>
      <c r="V2287" s="10">
        <v>3713.208971</v>
      </c>
      <c r="W2287" s="4">
        <v>2.2361603490591802</v>
      </c>
      <c r="X2287" s="4">
        <v>82.99</v>
      </c>
      <c r="Y2287" s="4">
        <v>55.02</v>
      </c>
      <c r="Z2287" s="4">
        <v>35.057361</v>
      </c>
      <c r="AA2287" s="10">
        <v>22.1570996978</v>
      </c>
      <c r="AB2287" s="10">
        <v>24.405990016600001</v>
      </c>
      <c r="AC2287" s="4">
        <v>2.4267590000000001</v>
      </c>
      <c r="AD2287" s="4">
        <v>2.3238056017273001</v>
      </c>
      <c r="AE2287" s="4">
        <v>2.3811016518643999</v>
      </c>
      <c r="AF2287" s="4">
        <v>15.016394</v>
      </c>
      <c r="AG2287" s="4">
        <v>13.2733117819482</v>
      </c>
      <c r="AH2287" s="4">
        <v>14.2268542950192</v>
      </c>
      <c r="AI2287" s="4">
        <v>2.8617140000000001</v>
      </c>
      <c r="AJ2287" s="4">
        <v>4.8145470000000001</v>
      </c>
    </row>
    <row r="2288" spans="1:36" x14ac:dyDescent="0.3">
      <c r="A2288" s="1" t="s">
        <v>2282</v>
      </c>
      <c r="B2288" s="2">
        <v>5263639</v>
      </c>
      <c r="C2288" s="3" t="s">
        <v>2935</v>
      </c>
      <c r="D2288" s="4">
        <v>7207.6897104199998</v>
      </c>
      <c r="E2288" s="3" t="s">
        <v>2945</v>
      </c>
      <c r="F2288" s="3" t="s">
        <v>2946</v>
      </c>
      <c r="G2288" s="3" t="s">
        <v>2947</v>
      </c>
      <c r="H2288" s="3" t="s">
        <v>2948</v>
      </c>
      <c r="I2288" s="3" t="s">
        <v>2949</v>
      </c>
      <c r="J2288" s="4">
        <v>-18.849494</v>
      </c>
      <c r="K2288" s="4">
        <v>-8.0737710000000007</v>
      </c>
      <c r="L2288" s="4">
        <v>-17.140746</v>
      </c>
      <c r="M2288" s="4">
        <v>-6.1898790000000004</v>
      </c>
      <c r="N2288" s="4" t="s">
        <v>2924</v>
      </c>
      <c r="O2288" s="4" t="s">
        <v>2924</v>
      </c>
      <c r="P2288" s="4">
        <v>4.379149</v>
      </c>
      <c r="Q2288" s="4" t="s">
        <v>2924</v>
      </c>
      <c r="R2288" s="4">
        <v>38.565978000000001</v>
      </c>
      <c r="S2288" s="3" t="s">
        <v>6023</v>
      </c>
      <c r="T2288" s="4">
        <v>22.43</v>
      </c>
      <c r="U2288" s="4">
        <v>7207.6897104199998</v>
      </c>
      <c r="V2288" s="10">
        <v>6567.5257099999999</v>
      </c>
      <c r="W2288" s="4">
        <v>0</v>
      </c>
      <c r="X2288" s="4">
        <v>30.76</v>
      </c>
      <c r="Y2288" s="4">
        <v>14.33</v>
      </c>
      <c r="Z2288" s="4" t="s">
        <v>2924</v>
      </c>
      <c r="AA2288" s="10">
        <v>161.25089863400001</v>
      </c>
      <c r="AB2288" s="10" t="s">
        <v>2924</v>
      </c>
      <c r="AC2288" s="4">
        <v>8.5279810000000005</v>
      </c>
      <c r="AD2288" s="4">
        <v>6.7688502698046999</v>
      </c>
      <c r="AE2288" s="4">
        <v>8.0260076458864997</v>
      </c>
      <c r="AF2288" s="4" t="s">
        <v>2924</v>
      </c>
      <c r="AG2288" s="4">
        <v>252.96881225492839</v>
      </c>
      <c r="AH2288" s="4" t="s">
        <v>2924</v>
      </c>
      <c r="AI2288" s="4">
        <v>4.379149</v>
      </c>
      <c r="AJ2288" s="4">
        <v>8.0135760000000005</v>
      </c>
    </row>
    <row r="2289" spans="1:36" x14ac:dyDescent="0.3">
      <c r="A2289" s="1" t="s">
        <v>2283</v>
      </c>
      <c r="B2289" s="2">
        <v>105582727</v>
      </c>
      <c r="C2289" s="3" t="s">
        <v>2940</v>
      </c>
      <c r="D2289" s="4">
        <v>1078.0985757599999</v>
      </c>
      <c r="E2289" s="3" t="s">
        <v>2920</v>
      </c>
      <c r="F2289" s="3" t="s">
        <v>2921</v>
      </c>
      <c r="G2289" s="3" t="s">
        <v>3109</v>
      </c>
      <c r="H2289" s="3" t="s">
        <v>3109</v>
      </c>
      <c r="I2289" s="3" t="s">
        <v>2942</v>
      </c>
      <c r="J2289" s="4">
        <v>13.457943999999999</v>
      </c>
      <c r="K2289" s="4">
        <v>13.457943999999999</v>
      </c>
      <c r="L2289" s="4">
        <v>7.911111</v>
      </c>
      <c r="M2289" s="4">
        <v>8.4412680000000009</v>
      </c>
      <c r="N2289" s="4" t="s">
        <v>2934</v>
      </c>
      <c r="O2289" s="4" t="s">
        <v>2934</v>
      </c>
      <c r="P2289" s="4" t="s">
        <v>2934</v>
      </c>
      <c r="Q2289" s="4" t="s">
        <v>2934</v>
      </c>
      <c r="R2289" s="4" t="s">
        <v>2934</v>
      </c>
      <c r="S2289" s="3" t="s">
        <v>6024</v>
      </c>
      <c r="T2289" s="4">
        <v>24.28</v>
      </c>
      <c r="U2289" s="4">
        <v>1078.0985757599999</v>
      </c>
      <c r="V2289" s="10">
        <v>1189.9695750000001</v>
      </c>
      <c r="W2289" s="4">
        <v>0</v>
      </c>
      <c r="X2289" s="4">
        <v>27.47</v>
      </c>
      <c r="Y2289" s="4">
        <v>18.62</v>
      </c>
      <c r="Z2289" s="4" t="s">
        <v>2934</v>
      </c>
      <c r="AA2289" s="10" t="s">
        <v>2924</v>
      </c>
      <c r="AB2289" s="10" t="s">
        <v>2924</v>
      </c>
      <c r="AC2289" s="4" t="s">
        <v>2934</v>
      </c>
      <c r="AD2289" s="4" t="s">
        <v>2934</v>
      </c>
      <c r="AE2289" s="4" t="s">
        <v>2924</v>
      </c>
      <c r="AF2289" s="4" t="s">
        <v>2934</v>
      </c>
      <c r="AG2289" s="4" t="s">
        <v>2924</v>
      </c>
      <c r="AH2289" s="4" t="s">
        <v>2924</v>
      </c>
      <c r="AI2289" s="4" t="s">
        <v>2934</v>
      </c>
      <c r="AJ2289" s="4" t="s">
        <v>2934</v>
      </c>
    </row>
    <row r="2290" spans="1:36" x14ac:dyDescent="0.3">
      <c r="A2290" s="1" t="s">
        <v>2284</v>
      </c>
      <c r="B2290" s="2">
        <v>4024109</v>
      </c>
      <c r="C2290" s="3" t="s">
        <v>2935</v>
      </c>
      <c r="D2290" s="4">
        <v>11803.169262380001</v>
      </c>
      <c r="E2290" s="3" t="s">
        <v>2925</v>
      </c>
      <c r="F2290" s="3" t="s">
        <v>2980</v>
      </c>
      <c r="G2290" s="3" t="s">
        <v>3016</v>
      </c>
      <c r="H2290" s="3" t="s">
        <v>3017</v>
      </c>
      <c r="I2290" s="3" t="s">
        <v>3310</v>
      </c>
      <c r="J2290" s="4">
        <v>19.382680000000001</v>
      </c>
      <c r="K2290" s="4">
        <v>2.6540879999999998</v>
      </c>
      <c r="L2290" s="4">
        <v>-4.4603140000000003</v>
      </c>
      <c r="M2290" s="4">
        <v>-4.9499190000000004</v>
      </c>
      <c r="N2290" s="4">
        <v>23.779138</v>
      </c>
      <c r="O2290" s="4">
        <v>20.265706000000002</v>
      </c>
      <c r="P2290" s="4">
        <v>7.271026</v>
      </c>
      <c r="Q2290" s="4">
        <v>13.325146999999999</v>
      </c>
      <c r="R2290" s="4">
        <v>26.217424000000001</v>
      </c>
      <c r="S2290" s="3" t="s">
        <v>6025</v>
      </c>
      <c r="T2290" s="4">
        <v>81.61</v>
      </c>
      <c r="U2290" s="4">
        <v>11803.169262380001</v>
      </c>
      <c r="V2290" s="10">
        <v>16446.403262</v>
      </c>
      <c r="W2290" s="4">
        <v>1.4704080382306099</v>
      </c>
      <c r="X2290" s="4">
        <v>89.37</v>
      </c>
      <c r="Y2290" s="4">
        <v>64.099999999999994</v>
      </c>
      <c r="Z2290" s="4">
        <v>23.779138</v>
      </c>
      <c r="AA2290" s="10">
        <v>21.391313464900001</v>
      </c>
      <c r="AB2290" s="10">
        <v>23.155911552900001</v>
      </c>
      <c r="AC2290" s="4">
        <v>3.9637989999999999</v>
      </c>
      <c r="AD2290" s="4">
        <v>3.8393169381602998</v>
      </c>
      <c r="AE2290" s="4">
        <v>3.9354985031701002</v>
      </c>
      <c r="AF2290" s="4">
        <v>13.325146999999999</v>
      </c>
      <c r="AG2290" s="4">
        <v>12.4756677056986</v>
      </c>
      <c r="AH2290" s="4">
        <v>13.0844342854499</v>
      </c>
      <c r="AI2290" s="4">
        <v>7.271026</v>
      </c>
      <c r="AJ2290" s="4" t="s">
        <v>2924</v>
      </c>
    </row>
    <row r="2291" spans="1:36" x14ac:dyDescent="0.3">
      <c r="A2291" s="1" t="s">
        <v>2285</v>
      </c>
      <c r="B2291" s="2">
        <v>4587650</v>
      </c>
      <c r="C2291" s="3" t="s">
        <v>2935</v>
      </c>
      <c r="D2291" s="4">
        <v>225143.42624999999</v>
      </c>
      <c r="E2291" s="3" t="s">
        <v>2945</v>
      </c>
      <c r="F2291" s="3" t="s">
        <v>2946</v>
      </c>
      <c r="G2291" s="3" t="s">
        <v>2947</v>
      </c>
      <c r="H2291" s="3" t="s">
        <v>2948</v>
      </c>
      <c r="I2291" s="3" t="s">
        <v>2949</v>
      </c>
      <c r="J2291" s="4">
        <v>56.440398999999999</v>
      </c>
      <c r="K2291" s="4">
        <v>16.417384999999999</v>
      </c>
      <c r="L2291" s="4">
        <v>6.6736399999999998</v>
      </c>
      <c r="M2291" s="4">
        <v>-2.6625640000000002</v>
      </c>
      <c r="N2291" s="4">
        <v>181.875</v>
      </c>
      <c r="O2291" s="4">
        <v>66.906806000000003</v>
      </c>
      <c r="P2291" s="4">
        <v>24.234919999999999</v>
      </c>
      <c r="Q2291" s="4">
        <v>111.64420800000001</v>
      </c>
      <c r="R2291" s="4">
        <v>63.329298000000001</v>
      </c>
      <c r="S2291" s="3" t="s">
        <v>6026</v>
      </c>
      <c r="T2291" s="5">
        <v>1091.25</v>
      </c>
      <c r="U2291" s="4">
        <v>225143.42624999999</v>
      </c>
      <c r="V2291" s="10">
        <v>218264.42624999999</v>
      </c>
      <c r="W2291" s="4">
        <v>0</v>
      </c>
      <c r="X2291" s="4">
        <v>1157.9000000000001</v>
      </c>
      <c r="Y2291" s="4">
        <v>637.99</v>
      </c>
      <c r="Z2291" s="4">
        <v>181.875</v>
      </c>
      <c r="AA2291" s="10">
        <v>69.752502460900004</v>
      </c>
      <c r="AB2291" s="10">
        <v>78.491665318000003</v>
      </c>
      <c r="AC2291" s="4">
        <v>20.858602999999999</v>
      </c>
      <c r="AD2291" s="4">
        <v>17.3074550378469</v>
      </c>
      <c r="AE2291" s="4">
        <v>19.8746710276416</v>
      </c>
      <c r="AF2291" s="4">
        <v>111.64420800000001</v>
      </c>
      <c r="AG2291" s="4">
        <v>47.9705746844459</v>
      </c>
      <c r="AH2291" s="4">
        <v>57.477977244528397</v>
      </c>
      <c r="AI2291" s="4">
        <v>24.234919999999999</v>
      </c>
      <c r="AJ2291" s="4">
        <v>28.920307999999999</v>
      </c>
    </row>
    <row r="2292" spans="1:36" x14ac:dyDescent="0.3">
      <c r="A2292" s="1" t="s">
        <v>2286</v>
      </c>
      <c r="B2292" s="2">
        <v>4188426</v>
      </c>
      <c r="C2292" s="3" t="s">
        <v>2935</v>
      </c>
      <c r="D2292" s="4">
        <v>4683.86846298</v>
      </c>
      <c r="E2292" s="3" t="s">
        <v>2930</v>
      </c>
      <c r="F2292" s="3" t="s">
        <v>2931</v>
      </c>
      <c r="G2292" s="3" t="s">
        <v>2931</v>
      </c>
      <c r="H2292" s="3" t="s">
        <v>2932</v>
      </c>
      <c r="I2292" s="3" t="s">
        <v>2933</v>
      </c>
      <c r="J2292" s="4">
        <v>26.974267999999999</v>
      </c>
      <c r="K2292" s="4">
        <v>1.6094679999999999</v>
      </c>
      <c r="L2292" s="4">
        <v>-7.4086059999999998</v>
      </c>
      <c r="M2292" s="4">
        <v>-7.6774190000000004</v>
      </c>
      <c r="N2292" s="4">
        <v>22.957219251336898</v>
      </c>
      <c r="O2292" s="4">
        <v>17.327952</v>
      </c>
      <c r="P2292" s="4">
        <v>2.9837359999999999</v>
      </c>
      <c r="Q2292" s="4" t="s">
        <v>2934</v>
      </c>
      <c r="R2292" s="4" t="s">
        <v>2934</v>
      </c>
      <c r="S2292" s="3" t="s">
        <v>6027</v>
      </c>
      <c r="T2292" s="4">
        <v>85.86</v>
      </c>
      <c r="U2292" s="4">
        <v>4683.86846298</v>
      </c>
      <c r="V2292" s="10" t="s">
        <v>2934</v>
      </c>
      <c r="W2292" s="4">
        <v>1.5606801770323799</v>
      </c>
      <c r="X2292" s="4">
        <v>101.37</v>
      </c>
      <c r="Y2292" s="4">
        <v>58.05</v>
      </c>
      <c r="Z2292" s="4">
        <v>22.957218999999998</v>
      </c>
      <c r="AA2292" s="10">
        <v>17.9499508707</v>
      </c>
      <c r="AB2292" s="10">
        <v>20.9755871136</v>
      </c>
      <c r="AC2292" s="4" t="s">
        <v>2934</v>
      </c>
      <c r="AD2292" s="4" t="s">
        <v>2934</v>
      </c>
      <c r="AE2292" s="4" t="s">
        <v>2934</v>
      </c>
      <c r="AF2292" s="4" t="s">
        <v>2934</v>
      </c>
      <c r="AG2292" s="4" t="s">
        <v>2934</v>
      </c>
      <c r="AH2292" s="4" t="s">
        <v>2934</v>
      </c>
      <c r="AI2292" s="4">
        <v>2.9837359999999999</v>
      </c>
      <c r="AJ2292" s="4">
        <v>3.0098859999999998</v>
      </c>
    </row>
    <row r="2293" spans="1:36" x14ac:dyDescent="0.3">
      <c r="A2293" s="1" t="s">
        <v>2287</v>
      </c>
      <c r="B2293" s="2">
        <v>5325325</v>
      </c>
      <c r="C2293" s="3" t="s">
        <v>2956</v>
      </c>
      <c r="D2293" s="4">
        <v>1520.4033394400001</v>
      </c>
      <c r="E2293" s="3" t="s">
        <v>2930</v>
      </c>
      <c r="F2293" s="3" t="s">
        <v>2953</v>
      </c>
      <c r="G2293" s="3" t="s">
        <v>2953</v>
      </c>
      <c r="H2293" s="3" t="s">
        <v>3040</v>
      </c>
      <c r="I2293" s="3" t="s">
        <v>3211</v>
      </c>
      <c r="J2293" s="4">
        <v>1010.856207</v>
      </c>
      <c r="K2293" s="4">
        <v>65.948592000000005</v>
      </c>
      <c r="L2293" s="4">
        <v>-30.493182000000001</v>
      </c>
      <c r="M2293" s="4">
        <v>-12.248794999999999</v>
      </c>
      <c r="N2293" s="4">
        <v>28.528143</v>
      </c>
      <c r="O2293" s="4">
        <v>64.995205999999996</v>
      </c>
      <c r="P2293" s="4">
        <v>24.749908999999999</v>
      </c>
      <c r="Q2293" s="4">
        <v>15.173223999999999</v>
      </c>
      <c r="R2293" s="4">
        <v>39.217612000000003</v>
      </c>
      <c r="S2293" s="3" t="s">
        <v>6028</v>
      </c>
      <c r="T2293" s="4">
        <v>271.16000000000003</v>
      </c>
      <c r="U2293" s="4">
        <v>1520.4033394400001</v>
      </c>
      <c r="V2293" s="10">
        <v>1535.216289</v>
      </c>
      <c r="W2293" s="4">
        <v>0</v>
      </c>
      <c r="X2293" s="4">
        <v>477.52499999999998</v>
      </c>
      <c r="Y2293" s="4">
        <v>16.23</v>
      </c>
      <c r="Z2293" s="4">
        <v>28.528143</v>
      </c>
      <c r="AA2293" s="10">
        <v>24.352043107299998</v>
      </c>
      <c r="AB2293" s="10" t="s">
        <v>2934</v>
      </c>
      <c r="AC2293" s="4">
        <v>6.9214279999999997</v>
      </c>
      <c r="AD2293" s="4">
        <v>5.0458459442537</v>
      </c>
      <c r="AE2293" s="4">
        <v>6.1599857517735002</v>
      </c>
      <c r="AF2293" s="4">
        <v>15.173223999999999</v>
      </c>
      <c r="AG2293" s="4">
        <v>14.5843687947979</v>
      </c>
      <c r="AH2293" s="4">
        <v>18.980469425349899</v>
      </c>
      <c r="AI2293" s="4">
        <v>24.749908999999999</v>
      </c>
      <c r="AJ2293" s="4">
        <v>25.712118</v>
      </c>
    </row>
    <row r="2294" spans="1:36" x14ac:dyDescent="0.3">
      <c r="A2294" s="1" t="s">
        <v>2288</v>
      </c>
      <c r="B2294" s="2">
        <v>4980638</v>
      </c>
      <c r="C2294" s="3" t="s">
        <v>2935</v>
      </c>
      <c r="D2294" s="4">
        <v>1304.60172268</v>
      </c>
      <c r="E2294" s="3" t="s">
        <v>3093</v>
      </c>
      <c r="F2294" s="3" t="s">
        <v>3093</v>
      </c>
      <c r="G2294" s="3" t="s">
        <v>3094</v>
      </c>
      <c r="H2294" s="3" t="s">
        <v>3145</v>
      </c>
      <c r="I2294" s="3" t="s">
        <v>3303</v>
      </c>
      <c r="J2294" s="4">
        <v>-16.823228</v>
      </c>
      <c r="K2294" s="4">
        <v>-12.957998</v>
      </c>
      <c r="L2294" s="4">
        <v>-8.4586469999999991</v>
      </c>
      <c r="M2294" s="4">
        <v>-3.2770609999999998</v>
      </c>
      <c r="N2294" s="5">
        <v>8.8706739999999993</v>
      </c>
      <c r="O2294" s="4" t="s">
        <v>2924</v>
      </c>
      <c r="P2294" s="4">
        <v>1.1448050000000001</v>
      </c>
      <c r="Q2294" s="4">
        <v>7.1830990000000003</v>
      </c>
      <c r="R2294" s="4" t="s">
        <v>2924</v>
      </c>
      <c r="S2294" s="3" t="s">
        <v>6029</v>
      </c>
      <c r="T2294" s="4">
        <v>9.74</v>
      </c>
      <c r="U2294" s="4">
        <v>1304.60172268</v>
      </c>
      <c r="V2294" s="10">
        <v>3958.6707219999998</v>
      </c>
      <c r="W2294" s="4">
        <v>10.985626283367599</v>
      </c>
      <c r="X2294" s="4">
        <v>14.62</v>
      </c>
      <c r="Y2294" s="5">
        <v>9.64</v>
      </c>
      <c r="Z2294" s="5">
        <v>8.8706739999999993</v>
      </c>
      <c r="AA2294" s="10">
        <v>23.566416646499999</v>
      </c>
      <c r="AB2294" s="10">
        <v>9.5241820350000008</v>
      </c>
      <c r="AC2294" s="4">
        <v>4.5186799999999998</v>
      </c>
      <c r="AD2294" s="4">
        <v>4.812708457516</v>
      </c>
      <c r="AE2294" s="4">
        <v>4.4380952514418004</v>
      </c>
      <c r="AF2294" s="4">
        <v>7.1830990000000003</v>
      </c>
      <c r="AG2294" s="4">
        <v>8.3836465733255991</v>
      </c>
      <c r="AH2294" s="4">
        <v>7.2609937856937998</v>
      </c>
      <c r="AI2294" s="4">
        <v>1.1448050000000001</v>
      </c>
      <c r="AJ2294" s="4">
        <v>1.1448050000000001</v>
      </c>
    </row>
    <row r="2295" spans="1:36" x14ac:dyDescent="0.3">
      <c r="A2295" s="1" t="s">
        <v>2289</v>
      </c>
      <c r="B2295" s="2">
        <v>4912695</v>
      </c>
      <c r="C2295" s="3" t="s">
        <v>2935</v>
      </c>
      <c r="D2295" s="4">
        <v>5158.3254965899996</v>
      </c>
      <c r="E2295" s="3" t="s">
        <v>2925</v>
      </c>
      <c r="F2295" s="3" t="s">
        <v>2980</v>
      </c>
      <c r="G2295" s="3" t="s">
        <v>2981</v>
      </c>
      <c r="H2295" s="3" t="s">
        <v>3163</v>
      </c>
      <c r="I2295" s="3" t="s">
        <v>3175</v>
      </c>
      <c r="J2295" s="4">
        <v>73.492192000000003</v>
      </c>
      <c r="K2295" s="4">
        <v>20.506826</v>
      </c>
      <c r="L2295" s="4">
        <v>8.0489650000000008</v>
      </c>
      <c r="M2295" s="4">
        <v>-2.0670259999999998</v>
      </c>
      <c r="N2295" s="4" t="s">
        <v>2924</v>
      </c>
      <c r="O2295" s="4">
        <v>151.79034200000001</v>
      </c>
      <c r="P2295" s="4">
        <v>11.309346</v>
      </c>
      <c r="Q2295" s="4">
        <v>25.208537</v>
      </c>
      <c r="R2295" s="4" t="s">
        <v>2924</v>
      </c>
      <c r="S2295" s="3" t="s">
        <v>6030</v>
      </c>
      <c r="T2295" s="5">
        <v>128.87</v>
      </c>
      <c r="U2295" s="4">
        <v>5158.3254965899996</v>
      </c>
      <c r="V2295" s="10">
        <v>5683.8444959999997</v>
      </c>
      <c r="W2295" s="4">
        <v>0</v>
      </c>
      <c r="X2295" s="5">
        <v>139.88999999999999</v>
      </c>
      <c r="Y2295" s="4">
        <v>64.16</v>
      </c>
      <c r="Z2295" s="4" t="s">
        <v>2924</v>
      </c>
      <c r="AA2295" s="10">
        <v>125.5553390491</v>
      </c>
      <c r="AB2295" s="10">
        <v>159.4156285951</v>
      </c>
      <c r="AC2295" s="4">
        <v>4.6967439999999998</v>
      </c>
      <c r="AD2295" s="4">
        <v>4.1584997267709003</v>
      </c>
      <c r="AE2295" s="4">
        <v>4.5494492810612996</v>
      </c>
      <c r="AF2295" s="4">
        <v>25.208537</v>
      </c>
      <c r="AG2295" s="4">
        <v>29.251500806702701</v>
      </c>
      <c r="AH2295" s="4">
        <v>33.4065556575556</v>
      </c>
      <c r="AI2295" s="4">
        <v>11.309346</v>
      </c>
      <c r="AJ2295" s="4">
        <v>11.309346</v>
      </c>
    </row>
    <row r="2296" spans="1:36" x14ac:dyDescent="0.3">
      <c r="A2296" s="1" t="s">
        <v>2290</v>
      </c>
      <c r="B2296" s="2">
        <v>109836805</v>
      </c>
      <c r="C2296" s="3" t="s">
        <v>2935</v>
      </c>
      <c r="D2296" s="4">
        <v>13365.76401356</v>
      </c>
      <c r="E2296" s="3" t="s">
        <v>2925</v>
      </c>
      <c r="F2296" s="3" t="s">
        <v>2996</v>
      </c>
      <c r="G2296" s="3" t="s">
        <v>3230</v>
      </c>
      <c r="H2296" s="3" t="s">
        <v>3373</v>
      </c>
      <c r="I2296" s="3" t="s">
        <v>3653</v>
      </c>
      <c r="J2296" s="4">
        <v>88.230648000000002</v>
      </c>
      <c r="K2296" s="4">
        <v>-9.8799279999999996</v>
      </c>
      <c r="L2296" s="4">
        <v>0.10502</v>
      </c>
      <c r="M2296" s="4">
        <v>-4.3644030000000003</v>
      </c>
      <c r="N2296" s="4">
        <v>37.365738999999998</v>
      </c>
      <c r="O2296" s="4" t="s">
        <v>2924</v>
      </c>
      <c r="P2296" s="4">
        <v>7.4480389999999996</v>
      </c>
      <c r="Q2296" s="4">
        <v>20.642453</v>
      </c>
      <c r="R2296" s="4" t="s">
        <v>2924</v>
      </c>
      <c r="S2296" s="3" t="s">
        <v>6031</v>
      </c>
      <c r="T2296" s="4">
        <v>95.32</v>
      </c>
      <c r="U2296" s="4">
        <v>13365.76401356</v>
      </c>
      <c r="V2296" s="10">
        <v>14364.980013</v>
      </c>
      <c r="W2296" s="4">
        <v>0</v>
      </c>
      <c r="X2296" s="4">
        <v>112.93</v>
      </c>
      <c r="Y2296" s="4">
        <v>45.85</v>
      </c>
      <c r="Z2296" s="4">
        <v>37.365738999999998</v>
      </c>
      <c r="AA2296" s="10">
        <v>20.706884191699999</v>
      </c>
      <c r="AB2296" s="10">
        <v>22.415577085799999</v>
      </c>
      <c r="AC2296" s="4">
        <v>2.806235</v>
      </c>
      <c r="AD2296" s="4">
        <v>2.4841477797964999</v>
      </c>
      <c r="AE2296" s="4">
        <v>2.6761245703536001</v>
      </c>
      <c r="AF2296" s="4">
        <v>20.642453</v>
      </c>
      <c r="AG2296" s="4">
        <v>13.893489175008</v>
      </c>
      <c r="AH2296" s="4">
        <v>15.2910197669251</v>
      </c>
      <c r="AI2296" s="4">
        <v>7.4480389999999996</v>
      </c>
      <c r="AJ2296" s="4">
        <v>27.118065000000001</v>
      </c>
    </row>
    <row r="2297" spans="1:36" x14ac:dyDescent="0.3">
      <c r="A2297" s="1" t="s">
        <v>2291</v>
      </c>
      <c r="B2297" s="2">
        <v>4018931</v>
      </c>
      <c r="C2297" s="3" t="s">
        <v>2919</v>
      </c>
      <c r="D2297" s="4">
        <v>682.52682500000003</v>
      </c>
      <c r="E2297" s="3" t="s">
        <v>3102</v>
      </c>
      <c r="F2297" s="3" t="s">
        <v>3142</v>
      </c>
      <c r="G2297" s="3" t="s">
        <v>3143</v>
      </c>
      <c r="H2297" s="3" t="s">
        <v>3192</v>
      </c>
      <c r="I2297" s="3" t="s">
        <v>3224</v>
      </c>
      <c r="J2297" s="4">
        <v>-40.730204000000001</v>
      </c>
      <c r="K2297" s="4">
        <v>-19.820398000000001</v>
      </c>
      <c r="L2297" s="4">
        <v>0.32102700000000001</v>
      </c>
      <c r="M2297" s="4">
        <v>-5.7315230000000001</v>
      </c>
      <c r="N2297" s="4" t="s">
        <v>2924</v>
      </c>
      <c r="O2297" s="4" t="s">
        <v>2924</v>
      </c>
      <c r="P2297" s="4">
        <v>0.73720200000000002</v>
      </c>
      <c r="Q2297" s="4">
        <v>10.333565999999999</v>
      </c>
      <c r="R2297" s="4" t="s">
        <v>2924</v>
      </c>
      <c r="S2297" s="3" t="s">
        <v>6032</v>
      </c>
      <c r="T2297" s="4">
        <v>12.5</v>
      </c>
      <c r="U2297" s="4">
        <v>682.52682500000003</v>
      </c>
      <c r="V2297" s="10">
        <v>999.59682499999997</v>
      </c>
      <c r="W2297" s="4">
        <v>0.8</v>
      </c>
      <c r="X2297" s="4">
        <v>22.273499999999999</v>
      </c>
      <c r="Y2297" s="4">
        <v>11.87</v>
      </c>
      <c r="Z2297" s="5">
        <v>3.3333330000000001</v>
      </c>
      <c r="AA2297" s="10" t="s">
        <v>2924</v>
      </c>
      <c r="AB2297" s="10">
        <v>7.9390282629</v>
      </c>
      <c r="AC2297" s="4">
        <v>3.0400719999999999</v>
      </c>
      <c r="AD2297" s="4">
        <v>2.7027671951805998</v>
      </c>
      <c r="AE2297" s="4">
        <v>3.0079210192538999</v>
      </c>
      <c r="AF2297" s="4">
        <v>10.333565999999999</v>
      </c>
      <c r="AG2297" s="4">
        <v>8.0495798437752004</v>
      </c>
      <c r="AH2297" s="4">
        <v>8.5927321295790993</v>
      </c>
      <c r="AI2297" s="4">
        <v>0.73720200000000002</v>
      </c>
      <c r="AJ2297" s="4">
        <v>0.89458199999999999</v>
      </c>
    </row>
    <row r="2298" spans="1:36" x14ac:dyDescent="0.3">
      <c r="A2298" s="1" t="s">
        <v>2292</v>
      </c>
      <c r="B2298" s="2">
        <v>4225979</v>
      </c>
      <c r="C2298" s="3" t="s">
        <v>2935</v>
      </c>
      <c r="D2298" s="4">
        <v>7277.5325012800004</v>
      </c>
      <c r="E2298" s="3" t="s">
        <v>2930</v>
      </c>
      <c r="F2298" s="3" t="s">
        <v>2953</v>
      </c>
      <c r="G2298" s="3" t="s">
        <v>2953</v>
      </c>
      <c r="H2298" s="3" t="s">
        <v>3040</v>
      </c>
      <c r="I2298" s="3" t="s">
        <v>3211</v>
      </c>
      <c r="J2298" s="4">
        <v>39.139785000000003</v>
      </c>
      <c r="K2298" s="4">
        <v>19.125432</v>
      </c>
      <c r="L2298" s="4">
        <v>1.5897939999999999</v>
      </c>
      <c r="M2298" s="4">
        <v>1.6396660000000001</v>
      </c>
      <c r="N2298" s="4">
        <v>55.240127999999999</v>
      </c>
      <c r="O2298" s="4">
        <v>23.262920999999999</v>
      </c>
      <c r="P2298" s="4">
        <v>8.7447199999999992</v>
      </c>
      <c r="Q2298" s="4">
        <v>19.057127999999999</v>
      </c>
      <c r="R2298" s="4">
        <v>23.034407000000002</v>
      </c>
      <c r="S2298" s="3" t="s">
        <v>6033</v>
      </c>
      <c r="T2298" s="4">
        <v>103.52</v>
      </c>
      <c r="U2298" s="4">
        <v>7277.5325012800004</v>
      </c>
      <c r="V2298" s="10">
        <v>8959.2325010000004</v>
      </c>
      <c r="W2298" s="4">
        <v>0</v>
      </c>
      <c r="X2298" s="4">
        <v>116.8446</v>
      </c>
      <c r="Y2298" s="4">
        <v>55.87</v>
      </c>
      <c r="Z2298" s="4">
        <v>55.240127999999999</v>
      </c>
      <c r="AA2298" s="10">
        <v>23.888311988000002</v>
      </c>
      <c r="AB2298" s="10">
        <v>28.072763561799999</v>
      </c>
      <c r="AC2298" s="4">
        <v>2.8451040000000001</v>
      </c>
      <c r="AD2298" s="4">
        <v>2.1152192273749999</v>
      </c>
      <c r="AE2298" s="4">
        <v>2.5853649841550999</v>
      </c>
      <c r="AF2298" s="4">
        <v>19.057127999999999</v>
      </c>
      <c r="AG2298" s="4">
        <v>10.8440773750049</v>
      </c>
      <c r="AH2298" s="4">
        <v>13.193488003809501</v>
      </c>
      <c r="AI2298" s="4">
        <v>8.7447199999999992</v>
      </c>
      <c r="AJ2298" s="4" t="s">
        <v>2924</v>
      </c>
    </row>
    <row r="2299" spans="1:36" x14ac:dyDescent="0.3">
      <c r="A2299" s="1" t="s">
        <v>2293</v>
      </c>
      <c r="B2299" s="2">
        <v>4911171</v>
      </c>
      <c r="C2299" s="3" t="s">
        <v>2919</v>
      </c>
      <c r="D2299" s="4">
        <v>941.60560725000005</v>
      </c>
      <c r="E2299" s="3" t="s">
        <v>2925</v>
      </c>
      <c r="F2299" s="3" t="s">
        <v>2926</v>
      </c>
      <c r="G2299" s="3" t="s">
        <v>2927</v>
      </c>
      <c r="H2299" s="3" t="s">
        <v>2964</v>
      </c>
      <c r="I2299" s="3" t="s">
        <v>3296</v>
      </c>
      <c r="J2299" s="4">
        <v>19.318182</v>
      </c>
      <c r="K2299" s="4">
        <v>-23.695221</v>
      </c>
      <c r="L2299" s="4">
        <v>3.494624</v>
      </c>
      <c r="M2299" s="4">
        <v>1.1088420000000001</v>
      </c>
      <c r="N2299" s="4">
        <v>12.738970999999999</v>
      </c>
      <c r="O2299" s="4">
        <v>12.701613</v>
      </c>
      <c r="P2299" s="4">
        <v>1.481339</v>
      </c>
      <c r="Q2299" s="4">
        <v>5.5306769999999998</v>
      </c>
      <c r="R2299" s="4">
        <v>42.390092000000003</v>
      </c>
      <c r="S2299" s="3" t="s">
        <v>6034</v>
      </c>
      <c r="T2299" s="4">
        <v>34.65</v>
      </c>
      <c r="U2299" s="4">
        <v>941.60560725000005</v>
      </c>
      <c r="V2299" s="10">
        <v>1226.615607</v>
      </c>
      <c r="W2299" s="4">
        <v>1.5584415584415601</v>
      </c>
      <c r="X2299" s="4">
        <v>46.92</v>
      </c>
      <c r="Y2299" s="4">
        <v>24.94</v>
      </c>
      <c r="Z2299" s="4">
        <v>12.738970999999999</v>
      </c>
      <c r="AA2299" s="10">
        <v>11.398026315699999</v>
      </c>
      <c r="AB2299" s="10">
        <v>13.1916076248</v>
      </c>
      <c r="AC2299" s="4">
        <v>1.005328</v>
      </c>
      <c r="AD2299" s="4">
        <v>0.95427430797320001</v>
      </c>
      <c r="AE2299" s="4">
        <v>1.007186029803</v>
      </c>
      <c r="AF2299" s="4">
        <v>5.5306769999999998</v>
      </c>
      <c r="AG2299" s="4">
        <v>8.4711022582872992</v>
      </c>
      <c r="AH2299" s="4">
        <v>9.8404781949457991</v>
      </c>
      <c r="AI2299" s="4">
        <v>1.481339</v>
      </c>
      <c r="AJ2299" s="4">
        <v>1.6328929999999999</v>
      </c>
    </row>
    <row r="2300" spans="1:36" x14ac:dyDescent="0.3">
      <c r="A2300" s="1" t="s">
        <v>2294</v>
      </c>
      <c r="B2300" s="2">
        <v>4421687</v>
      </c>
      <c r="C2300" s="3" t="s">
        <v>2935</v>
      </c>
      <c r="D2300" s="4">
        <v>140774.24237714999</v>
      </c>
      <c r="E2300" s="3" t="s">
        <v>2945</v>
      </c>
      <c r="F2300" s="3" t="s">
        <v>2946</v>
      </c>
      <c r="G2300" s="3" t="s">
        <v>2984</v>
      </c>
      <c r="H2300" s="3" t="s">
        <v>3061</v>
      </c>
      <c r="I2300" s="3" t="s">
        <v>3654</v>
      </c>
      <c r="J2300" s="4">
        <v>41.806586000000003</v>
      </c>
      <c r="K2300" s="4">
        <v>38.401930999999998</v>
      </c>
      <c r="L2300" s="4">
        <v>4.8200890000000003</v>
      </c>
      <c r="M2300" s="4">
        <v>-4.9550729999999996</v>
      </c>
      <c r="N2300" s="4">
        <v>102.977316</v>
      </c>
      <c r="O2300" s="4">
        <v>97.976618999999999</v>
      </c>
      <c r="P2300" s="4">
        <v>13.909103</v>
      </c>
      <c r="Q2300" s="4">
        <v>121.68760399999999</v>
      </c>
      <c r="R2300" s="4">
        <v>159.117715</v>
      </c>
      <c r="S2300" s="3" t="s">
        <v>6035</v>
      </c>
      <c r="T2300" s="4">
        <v>108.95</v>
      </c>
      <c r="U2300" s="4">
        <v>140774.24237714999</v>
      </c>
      <c r="V2300" s="10">
        <v>137020.24237699999</v>
      </c>
      <c r="W2300" s="4">
        <v>0</v>
      </c>
      <c r="X2300" s="4">
        <v>120.72</v>
      </c>
      <c r="Y2300" s="4">
        <v>48.56</v>
      </c>
      <c r="Z2300" s="4">
        <v>102.977316</v>
      </c>
      <c r="AA2300" s="10">
        <v>76.936657015700007</v>
      </c>
      <c r="AB2300" s="10">
        <v>82.160686545100006</v>
      </c>
      <c r="AC2300" s="4">
        <v>16.685368</v>
      </c>
      <c r="AD2300" s="4">
        <v>13.4250655383949</v>
      </c>
      <c r="AE2300" s="4">
        <v>15.5800431004267</v>
      </c>
      <c r="AF2300" s="4">
        <v>121.68760399999999</v>
      </c>
      <c r="AG2300" s="4">
        <v>71.506724906465294</v>
      </c>
      <c r="AH2300" s="4">
        <v>91.809011955198002</v>
      </c>
      <c r="AI2300" s="4">
        <v>13.909103</v>
      </c>
      <c r="AJ2300" s="4">
        <v>14.596731</v>
      </c>
    </row>
    <row r="2301" spans="1:36" x14ac:dyDescent="0.3">
      <c r="A2301" s="1" t="s">
        <v>2295</v>
      </c>
      <c r="B2301" s="2">
        <v>1027751</v>
      </c>
      <c r="C2301" s="3" t="s">
        <v>2919</v>
      </c>
      <c r="D2301" s="4">
        <v>533.56161971999995</v>
      </c>
      <c r="E2301" s="3" t="s">
        <v>2930</v>
      </c>
      <c r="F2301" s="3" t="s">
        <v>2931</v>
      </c>
      <c r="G2301" s="3" t="s">
        <v>2931</v>
      </c>
      <c r="H2301" s="3" t="s">
        <v>2932</v>
      </c>
      <c r="I2301" s="3" t="s">
        <v>2933</v>
      </c>
      <c r="J2301" s="4">
        <v>12.825934</v>
      </c>
      <c r="K2301" s="4">
        <v>11.801676</v>
      </c>
      <c r="L2301" s="4">
        <v>0</v>
      </c>
      <c r="M2301" s="4">
        <v>-5.5457229999999997</v>
      </c>
      <c r="N2301" s="4">
        <v>12.808</v>
      </c>
      <c r="O2301" s="4">
        <v>12.01952</v>
      </c>
      <c r="P2301" s="5">
        <v>1.000562</v>
      </c>
      <c r="Q2301" s="4" t="s">
        <v>2934</v>
      </c>
      <c r="R2301" s="4" t="s">
        <v>2934</v>
      </c>
      <c r="S2301" s="3" t="s">
        <v>6036</v>
      </c>
      <c r="T2301" s="4">
        <v>16.010000000000002</v>
      </c>
      <c r="U2301" s="4">
        <v>533.56161971999995</v>
      </c>
      <c r="V2301" s="10" t="s">
        <v>2934</v>
      </c>
      <c r="W2301" s="4">
        <v>2.99812617114303</v>
      </c>
      <c r="X2301" s="4">
        <v>17.61</v>
      </c>
      <c r="Y2301" s="5">
        <v>10.06</v>
      </c>
      <c r="Z2301" s="4">
        <v>12.974068000000001</v>
      </c>
      <c r="AA2301" s="10">
        <v>10.928327645</v>
      </c>
      <c r="AB2301" s="10">
        <v>12.5078125</v>
      </c>
      <c r="AC2301" s="4" t="s">
        <v>2934</v>
      </c>
      <c r="AD2301" s="4" t="s">
        <v>2934</v>
      </c>
      <c r="AE2301" s="4" t="s">
        <v>2934</v>
      </c>
      <c r="AF2301" s="4" t="s">
        <v>2934</v>
      </c>
      <c r="AG2301" s="4" t="s">
        <v>2934</v>
      </c>
      <c r="AH2301" s="4" t="s">
        <v>2934</v>
      </c>
      <c r="AI2301" s="5">
        <v>1.000562</v>
      </c>
      <c r="AJ2301" s="4">
        <v>1.2426269999999999</v>
      </c>
    </row>
    <row r="2302" spans="1:36" x14ac:dyDescent="0.3">
      <c r="A2302" s="1" t="s">
        <v>2296</v>
      </c>
      <c r="B2302" s="2">
        <v>4329564</v>
      </c>
      <c r="C2302" s="3" t="s">
        <v>2935</v>
      </c>
      <c r="D2302" s="4">
        <v>1049.3120365</v>
      </c>
      <c r="E2302" s="3" t="s">
        <v>3102</v>
      </c>
      <c r="F2302" s="3" t="s">
        <v>3103</v>
      </c>
      <c r="G2302" s="3" t="s">
        <v>3104</v>
      </c>
      <c r="H2302" s="3" t="s">
        <v>3104</v>
      </c>
      <c r="I2302" s="3" t="s">
        <v>3205</v>
      </c>
      <c r="J2302" s="4">
        <v>-38.583962999999997</v>
      </c>
      <c r="K2302" s="4">
        <v>-14.803283</v>
      </c>
      <c r="L2302" s="4">
        <v>-1.181878</v>
      </c>
      <c r="M2302" s="4">
        <v>-6.8111459999999999</v>
      </c>
      <c r="N2302" s="4">
        <v>29.80198</v>
      </c>
      <c r="O2302" s="4">
        <v>162.70270300000001</v>
      </c>
      <c r="P2302" s="4">
        <v>2.0059979999999999</v>
      </c>
      <c r="Q2302" s="4">
        <v>8.3260129999999997</v>
      </c>
      <c r="R2302" s="4">
        <v>3.8743219999999998</v>
      </c>
      <c r="S2302" s="3" t="s">
        <v>6037</v>
      </c>
      <c r="T2302" s="4">
        <v>30.1</v>
      </c>
      <c r="U2302" s="4">
        <v>1049.3120365</v>
      </c>
      <c r="V2302" s="10">
        <v>1221.8840359999999</v>
      </c>
      <c r="W2302" s="4">
        <v>3.9867109634551499</v>
      </c>
      <c r="X2302" s="4">
        <v>54.405000000000001</v>
      </c>
      <c r="Y2302" s="4">
        <v>28.85</v>
      </c>
      <c r="Z2302" s="4">
        <v>29.80198</v>
      </c>
      <c r="AA2302" s="10">
        <v>7.0053762189000004</v>
      </c>
      <c r="AB2302" s="10">
        <v>7.0327102802999999</v>
      </c>
      <c r="AC2302" s="4">
        <v>1.354376</v>
      </c>
      <c r="AD2302" s="4">
        <v>1.1768478346400999</v>
      </c>
      <c r="AE2302" s="4">
        <v>1.3013173862023</v>
      </c>
      <c r="AF2302" s="4">
        <v>8.3260129999999997</v>
      </c>
      <c r="AG2302" s="4">
        <v>4.5574373134378003</v>
      </c>
      <c r="AH2302" s="4">
        <v>4.9024979795338002</v>
      </c>
      <c r="AI2302" s="4">
        <v>2.0059979999999999</v>
      </c>
      <c r="AJ2302" s="4" t="s">
        <v>2924</v>
      </c>
    </row>
    <row r="2303" spans="1:36" x14ac:dyDescent="0.3">
      <c r="A2303" s="1" t="s">
        <v>2297</v>
      </c>
      <c r="B2303" s="2">
        <v>7795492</v>
      </c>
      <c r="C2303" s="3" t="s">
        <v>2940</v>
      </c>
      <c r="D2303" s="4">
        <v>555.68087175000005</v>
      </c>
      <c r="E2303" s="3" t="s">
        <v>2920</v>
      </c>
      <c r="F2303" s="3" t="s">
        <v>2960</v>
      </c>
      <c r="G2303" s="3" t="s">
        <v>2961</v>
      </c>
      <c r="H2303" s="3" t="s">
        <v>2962</v>
      </c>
      <c r="I2303" s="3" t="s">
        <v>3106</v>
      </c>
      <c r="J2303" s="4">
        <v>-36.964795000000002</v>
      </c>
      <c r="K2303" s="4">
        <v>-13.905132999999999</v>
      </c>
      <c r="L2303" s="4">
        <v>9.0534979999999994</v>
      </c>
      <c r="M2303" s="4">
        <v>-1.2667660000000001</v>
      </c>
      <c r="N2303" s="4" t="s">
        <v>2924</v>
      </c>
      <c r="O2303" s="4" t="s">
        <v>2924</v>
      </c>
      <c r="P2303" s="4">
        <v>3.3561299999999998</v>
      </c>
      <c r="Q2303" s="4" t="s">
        <v>2924</v>
      </c>
      <c r="R2303" s="4" t="s">
        <v>2924</v>
      </c>
      <c r="S2303" s="3" t="s">
        <v>6038</v>
      </c>
      <c r="T2303" s="4">
        <v>13.25</v>
      </c>
      <c r="U2303" s="4">
        <v>555.68087175000005</v>
      </c>
      <c r="V2303" s="10">
        <v>443.39987100000002</v>
      </c>
      <c r="W2303" s="4">
        <v>0</v>
      </c>
      <c r="X2303" s="4">
        <v>21.7</v>
      </c>
      <c r="Y2303" s="5">
        <v>11.7</v>
      </c>
      <c r="Z2303" s="4" t="s">
        <v>2924</v>
      </c>
      <c r="AA2303" s="10" t="s">
        <v>2924</v>
      </c>
      <c r="AB2303" s="10" t="s">
        <v>2924</v>
      </c>
      <c r="AC2303" s="5">
        <v>2.8235739999999998</v>
      </c>
      <c r="AD2303" s="4">
        <v>2.374194792191</v>
      </c>
      <c r="AE2303" s="4">
        <v>2.6858612985447001</v>
      </c>
      <c r="AF2303" s="4" t="s">
        <v>2924</v>
      </c>
      <c r="AG2303" s="4" t="s">
        <v>2924</v>
      </c>
      <c r="AH2303" s="4" t="s">
        <v>2924</v>
      </c>
      <c r="AI2303" s="4">
        <v>3.3561299999999998</v>
      </c>
      <c r="AJ2303" s="4">
        <v>3.3561299999999998</v>
      </c>
    </row>
    <row r="2304" spans="1:36" x14ac:dyDescent="0.3">
      <c r="A2304" s="1" t="s">
        <v>2298</v>
      </c>
      <c r="B2304" s="2">
        <v>7941731</v>
      </c>
      <c r="C2304" s="3" t="s">
        <v>2956</v>
      </c>
      <c r="D2304" s="4">
        <v>1224.39764679</v>
      </c>
      <c r="E2304" s="3" t="s">
        <v>3031</v>
      </c>
      <c r="F2304" s="3" t="s">
        <v>3031</v>
      </c>
      <c r="G2304" s="3" t="s">
        <v>3051</v>
      </c>
      <c r="H2304" s="3" t="s">
        <v>3270</v>
      </c>
      <c r="I2304" s="3" t="s">
        <v>3557</v>
      </c>
      <c r="J2304" s="4">
        <v>-66.422690000000003</v>
      </c>
      <c r="K2304" s="4">
        <v>-3.5056970000000001</v>
      </c>
      <c r="L2304" s="4">
        <v>-23.858920999999999</v>
      </c>
      <c r="M2304" s="4">
        <v>-7.8661089999999998</v>
      </c>
      <c r="N2304" s="4" t="s">
        <v>2924</v>
      </c>
      <c r="O2304" s="4" t="s">
        <v>2924</v>
      </c>
      <c r="P2304" s="4">
        <v>11.149895000000001</v>
      </c>
      <c r="Q2304" s="4" t="s">
        <v>2924</v>
      </c>
      <c r="R2304" s="4">
        <v>40.488334999999999</v>
      </c>
      <c r="S2304" s="3" t="s">
        <v>6039</v>
      </c>
      <c r="T2304" s="4">
        <v>11.01</v>
      </c>
      <c r="U2304" s="4">
        <v>1224.39764679</v>
      </c>
      <c r="V2304" s="10">
        <v>1343.1326059999999</v>
      </c>
      <c r="W2304" s="4">
        <v>0</v>
      </c>
      <c r="X2304" s="4">
        <v>34.305</v>
      </c>
      <c r="Y2304" s="4">
        <v>8.4700000000000006</v>
      </c>
      <c r="Z2304" s="4" t="s">
        <v>2924</v>
      </c>
      <c r="AA2304" s="10">
        <v>19.531665779600001</v>
      </c>
      <c r="AB2304" s="10" t="s">
        <v>2924</v>
      </c>
      <c r="AC2304" s="4">
        <v>9.4090880000000006</v>
      </c>
      <c r="AD2304" s="4">
        <v>4.6500182026922001</v>
      </c>
      <c r="AE2304" s="4">
        <v>8.4498397127106006</v>
      </c>
      <c r="AF2304" s="4" t="s">
        <v>2924</v>
      </c>
      <c r="AG2304" s="4">
        <v>24.714927594619699</v>
      </c>
      <c r="AH2304" s="4">
        <v>200.02112803309919</v>
      </c>
      <c r="AI2304" s="4">
        <v>11.149895000000001</v>
      </c>
      <c r="AJ2304" s="4">
        <v>11.149895000000001</v>
      </c>
    </row>
    <row r="2305" spans="1:36" x14ac:dyDescent="0.3">
      <c r="A2305" s="1" t="s">
        <v>2299</v>
      </c>
      <c r="B2305" s="2">
        <v>4094676</v>
      </c>
      <c r="C2305" s="3" t="s">
        <v>2935</v>
      </c>
      <c r="D2305" s="4">
        <v>3528.8919525800002</v>
      </c>
      <c r="E2305" s="3" t="s">
        <v>2925</v>
      </c>
      <c r="F2305" s="3" t="s">
        <v>2926</v>
      </c>
      <c r="G2305" s="3" t="s">
        <v>2927</v>
      </c>
      <c r="H2305" s="3" t="s">
        <v>2928</v>
      </c>
      <c r="I2305" s="3" t="s">
        <v>3655</v>
      </c>
      <c r="J2305" s="4">
        <v>-21.656849999999999</v>
      </c>
      <c r="K2305" s="4">
        <v>-14.571489</v>
      </c>
      <c r="L2305" s="4">
        <v>-16.091003000000001</v>
      </c>
      <c r="M2305" s="4">
        <v>-3.4851909999999999</v>
      </c>
      <c r="N2305" s="4">
        <v>7.6968319999999997</v>
      </c>
      <c r="O2305" s="4">
        <v>9.3339470000000002</v>
      </c>
      <c r="P2305" s="4">
        <v>1.961989</v>
      </c>
      <c r="Q2305" s="4">
        <v>4.0125229999999998</v>
      </c>
      <c r="R2305" s="4">
        <v>17.887784</v>
      </c>
      <c r="S2305" s="3" t="s">
        <v>6040</v>
      </c>
      <c r="T2305" s="5">
        <v>81.14</v>
      </c>
      <c r="U2305" s="4">
        <v>3528.8919525800002</v>
      </c>
      <c r="V2305" s="10">
        <v>4739.5919519999998</v>
      </c>
      <c r="W2305" s="4">
        <v>1.42962780379591</v>
      </c>
      <c r="X2305" s="5">
        <v>112.06</v>
      </c>
      <c r="Y2305" s="4">
        <v>72.260000000000005</v>
      </c>
      <c r="Z2305" s="4">
        <v>7.6968319999999997</v>
      </c>
      <c r="AA2305" s="10">
        <v>7.6475023562000004</v>
      </c>
      <c r="AB2305" s="10">
        <v>8.1453923419999992</v>
      </c>
      <c r="AC2305" s="4">
        <v>0.69203199999999998</v>
      </c>
      <c r="AD2305" s="4">
        <v>0.68945814180010001</v>
      </c>
      <c r="AE2305" s="4">
        <v>0.69940008426489997</v>
      </c>
      <c r="AF2305" s="4">
        <v>4.0125229999999998</v>
      </c>
      <c r="AG2305" s="4">
        <v>6.2653798601192996</v>
      </c>
      <c r="AH2305" s="4">
        <v>6.5367370764202004</v>
      </c>
      <c r="AI2305" s="4">
        <v>1.961989</v>
      </c>
      <c r="AJ2305" s="4">
        <v>4.3640080000000001</v>
      </c>
    </row>
    <row r="2306" spans="1:36" x14ac:dyDescent="0.3">
      <c r="A2306" s="1" t="s">
        <v>2300</v>
      </c>
      <c r="B2306" s="2">
        <v>4415522</v>
      </c>
      <c r="C2306" s="3" t="s">
        <v>2935</v>
      </c>
      <c r="D2306" s="4">
        <v>1345.7510913199999</v>
      </c>
      <c r="E2306" s="3" t="s">
        <v>2976</v>
      </c>
      <c r="F2306" s="3" t="s">
        <v>2977</v>
      </c>
      <c r="G2306" s="3" t="s">
        <v>3078</v>
      </c>
      <c r="H2306" s="3" t="s">
        <v>3078</v>
      </c>
      <c r="I2306" s="3" t="s">
        <v>2979</v>
      </c>
      <c r="J2306" s="4">
        <v>12.201835000000001</v>
      </c>
      <c r="K2306" s="4">
        <v>-2.9365079999999999</v>
      </c>
      <c r="L2306" s="4">
        <v>-3.88998</v>
      </c>
      <c r="M2306" s="4">
        <v>-3.6628590000000001</v>
      </c>
      <c r="N2306" s="4">
        <v>62.717948717948701</v>
      </c>
      <c r="O2306" s="4">
        <v>10.808661000000001</v>
      </c>
      <c r="P2306" s="4">
        <v>0.96091099999999996</v>
      </c>
      <c r="Q2306" s="4">
        <v>13.015238</v>
      </c>
      <c r="R2306" s="4">
        <v>14.250442</v>
      </c>
      <c r="S2306" s="3" t="s">
        <v>6041</v>
      </c>
      <c r="T2306" s="4">
        <v>24.46</v>
      </c>
      <c r="U2306" s="4">
        <v>1345.7510913199999</v>
      </c>
      <c r="V2306" s="10">
        <v>1873.9990909999999</v>
      </c>
      <c r="W2306" s="4">
        <v>6.5396565821749801</v>
      </c>
      <c r="X2306" s="4">
        <v>26.75</v>
      </c>
      <c r="Y2306" s="4">
        <v>4.0000000000000002E-4</v>
      </c>
      <c r="Z2306" s="4">
        <v>66.287262999999996</v>
      </c>
      <c r="AA2306" s="10">
        <v>28.4418604651</v>
      </c>
      <c r="AB2306" s="10" t="s">
        <v>2934</v>
      </c>
      <c r="AC2306" s="4">
        <v>10.063091</v>
      </c>
      <c r="AD2306" s="4">
        <v>9.9204830599994001</v>
      </c>
      <c r="AE2306" s="4">
        <v>10.077702083837501</v>
      </c>
      <c r="AF2306" s="4">
        <v>13.015238</v>
      </c>
      <c r="AG2306" s="4">
        <v>12.6835809881557</v>
      </c>
      <c r="AH2306" s="4">
        <v>13.0138825763889</v>
      </c>
      <c r="AI2306" s="4">
        <v>0.96091099999999996</v>
      </c>
      <c r="AJ2306" s="4">
        <v>1.07507</v>
      </c>
    </row>
    <row r="2307" spans="1:36" x14ac:dyDescent="0.3">
      <c r="A2307" s="1" t="s">
        <v>2301</v>
      </c>
      <c r="B2307" s="2">
        <v>4983480</v>
      </c>
      <c r="C2307" s="3" t="s">
        <v>2935</v>
      </c>
      <c r="D2307" s="4">
        <v>5572.5448370000004</v>
      </c>
      <c r="E2307" s="3" t="s">
        <v>3031</v>
      </c>
      <c r="F2307" s="3" t="s">
        <v>3031</v>
      </c>
      <c r="G2307" s="3" t="s">
        <v>3115</v>
      </c>
      <c r="H2307" s="3" t="s">
        <v>3161</v>
      </c>
      <c r="I2307" s="3" t="s">
        <v>3222</v>
      </c>
      <c r="J2307" s="4">
        <v>14.782226</v>
      </c>
      <c r="K2307" s="4">
        <v>1.5767960000000001</v>
      </c>
      <c r="L2307" s="4">
        <v>-4.728866</v>
      </c>
      <c r="M2307" s="4">
        <v>-4.8157610000000002</v>
      </c>
      <c r="N2307" s="4">
        <v>18.933236999999998</v>
      </c>
      <c r="O2307" s="4">
        <v>8.9903510000000004</v>
      </c>
      <c r="P2307" s="4">
        <v>2.7130450000000002</v>
      </c>
      <c r="Q2307" s="4">
        <v>9.5489789999999992</v>
      </c>
      <c r="R2307" s="4">
        <v>14.176882000000001</v>
      </c>
      <c r="S2307" s="3" t="s">
        <v>6042</v>
      </c>
      <c r="T2307" s="4">
        <v>52.18</v>
      </c>
      <c r="U2307" s="4">
        <v>5572.5448370000004</v>
      </c>
      <c r="V2307" s="10">
        <v>9012.0878369999991</v>
      </c>
      <c r="W2307" s="4">
        <v>1.4564967420467601</v>
      </c>
      <c r="X2307" s="4">
        <v>58.14</v>
      </c>
      <c r="Y2307" s="4">
        <v>41.14</v>
      </c>
      <c r="Z2307" s="4">
        <v>18.933236999999998</v>
      </c>
      <c r="AA2307" s="10">
        <v>12.998854068</v>
      </c>
      <c r="AB2307" s="10">
        <v>14.489654808499999</v>
      </c>
      <c r="AC2307" s="4">
        <v>1.558208</v>
      </c>
      <c r="AD2307" s="4">
        <v>1.4284890011619</v>
      </c>
      <c r="AE2307" s="4">
        <v>1.5438744246778999</v>
      </c>
      <c r="AF2307" s="4">
        <v>9.5489789999999992</v>
      </c>
      <c r="AG2307" s="4">
        <v>8.8070233440523999</v>
      </c>
      <c r="AH2307" s="4">
        <v>10.054504923212001</v>
      </c>
      <c r="AI2307" s="4">
        <v>2.7130450000000002</v>
      </c>
      <c r="AJ2307" s="4" t="s">
        <v>2924</v>
      </c>
    </row>
    <row r="2308" spans="1:36" x14ac:dyDescent="0.3">
      <c r="A2308" s="1" t="s">
        <v>2476</v>
      </c>
      <c r="B2308" s="2">
        <v>4112734</v>
      </c>
      <c r="C2308" s="3" t="s">
        <v>2919</v>
      </c>
      <c r="D2308" s="4">
        <v>170465.91865817999</v>
      </c>
      <c r="E2308" s="3" t="s">
        <v>2945</v>
      </c>
      <c r="F2308" s="3" t="s">
        <v>2990</v>
      </c>
      <c r="G2308" s="3" t="s">
        <v>2990</v>
      </c>
      <c r="H2308" s="3" t="s">
        <v>3029</v>
      </c>
      <c r="I2308" s="3" t="s">
        <v>3030</v>
      </c>
      <c r="J2308" s="18">
        <v>11.073467000000001</v>
      </c>
      <c r="K2308" s="18">
        <v>-8.0816529999999993</v>
      </c>
      <c r="L2308" s="18">
        <v>-5.7116910000000001</v>
      </c>
      <c r="M2308" s="18">
        <v>-2.4635940000000001</v>
      </c>
      <c r="N2308" s="4">
        <v>34.740658000000003</v>
      </c>
      <c r="O2308" s="4">
        <v>115.99627599999999</v>
      </c>
      <c r="P2308" s="4">
        <v>9.8695470000000007</v>
      </c>
      <c r="Q2308" s="4">
        <v>25.097937999999999</v>
      </c>
      <c r="R2308" s="4" t="s">
        <v>2924</v>
      </c>
      <c r="S2308" s="3" t="s">
        <v>6216</v>
      </c>
      <c r="T2308" s="4">
        <v>186.87</v>
      </c>
      <c r="U2308" s="4">
        <v>170465.91865817999</v>
      </c>
      <c r="V2308" s="10">
        <v>176287.91865800001</v>
      </c>
      <c r="W2308" s="4">
        <v>2.9111146786536102</v>
      </c>
      <c r="X2308" s="18">
        <v>220.38499999999999</v>
      </c>
      <c r="Y2308" s="18">
        <v>155.46</v>
      </c>
      <c r="Z2308" s="4">
        <v>34.740658000000003</v>
      </c>
      <c r="AA2308" s="10">
        <v>33.723133560699999</v>
      </c>
      <c r="AB2308" s="10">
        <v>36.176485961600001</v>
      </c>
      <c r="AC2308" s="4">
        <v>11.220668</v>
      </c>
      <c r="AD2308" s="4">
        <v>10.6787713307326</v>
      </c>
      <c r="AE2308" s="4">
        <v>11.365382257319</v>
      </c>
      <c r="AF2308" s="4">
        <v>25.097937999999999</v>
      </c>
      <c r="AG2308" s="4">
        <v>22.092554504174799</v>
      </c>
      <c r="AH2308" s="4">
        <v>25.261015784706</v>
      </c>
      <c r="AI2308" s="4">
        <v>9.8695470000000007</v>
      </c>
      <c r="AJ2308" s="4">
        <v>13.443885</v>
      </c>
    </row>
    <row r="2309" spans="1:36" x14ac:dyDescent="0.3">
      <c r="A2309" s="1" t="s">
        <v>1562</v>
      </c>
      <c r="B2309" s="2">
        <v>4079718</v>
      </c>
      <c r="C2309" s="3" t="s">
        <v>2919</v>
      </c>
      <c r="D2309" s="4">
        <v>7984.3928810400002</v>
      </c>
      <c r="E2309" s="3" t="s">
        <v>2945</v>
      </c>
      <c r="F2309" s="3" t="s">
        <v>2990</v>
      </c>
      <c r="G2309" s="3" t="s">
        <v>2990</v>
      </c>
      <c r="H2309" s="3" t="s">
        <v>3029</v>
      </c>
      <c r="I2309" s="3" t="s">
        <v>3030</v>
      </c>
      <c r="J2309" s="18">
        <v>-17.517104</v>
      </c>
      <c r="K2309" s="18">
        <v>9.560772</v>
      </c>
      <c r="L2309" s="18">
        <v>14.029557</v>
      </c>
      <c r="M2309" s="18">
        <v>-8.7943259999999999</v>
      </c>
      <c r="N2309" s="4">
        <v>56.513672</v>
      </c>
      <c r="O2309" s="4">
        <v>60.470219</v>
      </c>
      <c r="P2309" s="4">
        <v>11.344834000000001</v>
      </c>
      <c r="Q2309" s="4">
        <v>53.449663999999999</v>
      </c>
      <c r="R2309" s="4">
        <v>63.756630000000001</v>
      </c>
      <c r="S2309" s="3" t="s">
        <v>5305</v>
      </c>
      <c r="T2309" s="4">
        <v>57.87</v>
      </c>
      <c r="U2309" s="4">
        <v>7984.3928810400002</v>
      </c>
      <c r="V2309" s="10">
        <v>7881.259881</v>
      </c>
      <c r="W2309" s="4">
        <v>0</v>
      </c>
      <c r="X2309" s="18">
        <v>85.69</v>
      </c>
      <c r="Y2309" s="18">
        <v>40.65</v>
      </c>
      <c r="Z2309" s="4">
        <v>56.513672</v>
      </c>
      <c r="AA2309" s="10">
        <v>63.025484643799999</v>
      </c>
      <c r="AB2309" s="10">
        <v>61.743147652200001</v>
      </c>
      <c r="AC2309" s="4">
        <v>14.009186</v>
      </c>
      <c r="AD2309" s="4">
        <v>15.962966735295099</v>
      </c>
      <c r="AE2309" s="4">
        <v>15.477581814517601</v>
      </c>
      <c r="AF2309" s="4">
        <v>53.449663999999999</v>
      </c>
      <c r="AG2309" s="4">
        <v>49.0111947864903</v>
      </c>
      <c r="AH2309" s="4">
        <v>46.0416788236993</v>
      </c>
      <c r="AI2309" s="4">
        <v>11.344834000000001</v>
      </c>
      <c r="AJ2309" s="4">
        <v>21.666042999999998</v>
      </c>
    </row>
    <row r="2310" spans="1:36" x14ac:dyDescent="0.3">
      <c r="A2310" s="1" t="s">
        <v>2304</v>
      </c>
      <c r="B2310" s="2">
        <v>5180848</v>
      </c>
      <c r="C2310" s="3" t="s">
        <v>2935</v>
      </c>
      <c r="D2310" s="4">
        <v>1189.0222489600001</v>
      </c>
      <c r="E2310" s="3" t="s">
        <v>2945</v>
      </c>
      <c r="F2310" s="3" t="s">
        <v>2946</v>
      </c>
      <c r="G2310" s="3" t="s">
        <v>2947</v>
      </c>
      <c r="H2310" s="3" t="s">
        <v>2989</v>
      </c>
      <c r="I2310" s="3" t="s">
        <v>2949</v>
      </c>
      <c r="J2310" s="4">
        <v>179.46257199999999</v>
      </c>
      <c r="K2310" s="4">
        <v>67.741935999999995</v>
      </c>
      <c r="L2310" s="4">
        <v>19.051513</v>
      </c>
      <c r="M2310" s="4">
        <v>13.928013</v>
      </c>
      <c r="N2310" s="4" t="s">
        <v>2924</v>
      </c>
      <c r="O2310" s="4">
        <v>41.129944000000002</v>
      </c>
      <c r="P2310" s="4">
        <v>45.358255</v>
      </c>
      <c r="Q2310" s="4">
        <v>100.171261</v>
      </c>
      <c r="R2310" s="4">
        <v>32.749470000000002</v>
      </c>
      <c r="S2310" s="3" t="s">
        <v>6045</v>
      </c>
      <c r="T2310" s="4">
        <v>14.56</v>
      </c>
      <c r="U2310" s="4">
        <v>1189.0222489600001</v>
      </c>
      <c r="V2310" s="10">
        <v>1169.9502480000001</v>
      </c>
      <c r="W2310" s="4">
        <v>0</v>
      </c>
      <c r="X2310" s="4">
        <v>14.72</v>
      </c>
      <c r="Y2310" s="4">
        <v>5.03</v>
      </c>
      <c r="Z2310" s="4" t="s">
        <v>2924</v>
      </c>
      <c r="AA2310" s="10">
        <v>66.453674121399999</v>
      </c>
      <c r="AB2310" s="10">
        <v>79.506361600999995</v>
      </c>
      <c r="AC2310" s="4">
        <v>4.8529340000000003</v>
      </c>
      <c r="AD2310" s="4">
        <v>4.2467774771834996</v>
      </c>
      <c r="AE2310" s="4">
        <v>4.6844462763054002</v>
      </c>
      <c r="AF2310" s="4">
        <v>100.171261</v>
      </c>
      <c r="AG2310" s="4">
        <v>46.642782739044499</v>
      </c>
      <c r="AH2310" s="4">
        <v>51.290481660023502</v>
      </c>
      <c r="AI2310" s="4">
        <v>45.358255</v>
      </c>
      <c r="AJ2310" s="4" t="s">
        <v>2924</v>
      </c>
    </row>
    <row r="2311" spans="1:36" x14ac:dyDescent="0.3">
      <c r="A2311" s="1" t="s">
        <v>2305</v>
      </c>
      <c r="B2311" s="2">
        <v>100431</v>
      </c>
      <c r="C2311" s="3" t="s">
        <v>2919</v>
      </c>
      <c r="D2311" s="4">
        <v>2824.1443266400001</v>
      </c>
      <c r="E2311" s="3" t="s">
        <v>2930</v>
      </c>
      <c r="F2311" s="3" t="s">
        <v>2931</v>
      </c>
      <c r="G2311" s="3" t="s">
        <v>2931</v>
      </c>
      <c r="H2311" s="3" t="s">
        <v>2932</v>
      </c>
      <c r="I2311" s="3" t="s">
        <v>2933</v>
      </c>
      <c r="J2311" s="4">
        <v>13.128773000000001</v>
      </c>
      <c r="K2311" s="4">
        <v>4.1203700000000003</v>
      </c>
      <c r="L2311" s="4">
        <v>-6.7192040000000004</v>
      </c>
      <c r="M2311" s="4">
        <v>-5.3849390000000001</v>
      </c>
      <c r="N2311" s="4">
        <v>22.0490196078431</v>
      </c>
      <c r="O2311" s="4">
        <v>3.9045139999999998</v>
      </c>
      <c r="P2311" s="4">
        <v>0.80018500000000004</v>
      </c>
      <c r="Q2311" s="4" t="s">
        <v>2934</v>
      </c>
      <c r="R2311" s="4" t="s">
        <v>2934</v>
      </c>
      <c r="S2311" s="3" t="s">
        <v>6046</v>
      </c>
      <c r="T2311" s="4">
        <v>22.49</v>
      </c>
      <c r="U2311" s="4">
        <v>2824.1443266400001</v>
      </c>
      <c r="V2311" s="10" t="s">
        <v>2934</v>
      </c>
      <c r="W2311" s="4">
        <v>3.7349933303690501</v>
      </c>
      <c r="X2311" s="4">
        <v>25.95</v>
      </c>
      <c r="Y2311" s="4">
        <v>16.03</v>
      </c>
      <c r="Z2311" s="4">
        <v>22.092338000000002</v>
      </c>
      <c r="AA2311" s="10">
        <v>15.1142473118</v>
      </c>
      <c r="AB2311" s="10">
        <v>16.326678765800001</v>
      </c>
      <c r="AC2311" s="4" t="s">
        <v>2934</v>
      </c>
      <c r="AD2311" s="4" t="s">
        <v>2934</v>
      </c>
      <c r="AE2311" s="4" t="s">
        <v>2934</v>
      </c>
      <c r="AF2311" s="4" t="s">
        <v>2934</v>
      </c>
      <c r="AG2311" s="4" t="s">
        <v>2934</v>
      </c>
      <c r="AH2311" s="4" t="s">
        <v>2934</v>
      </c>
      <c r="AI2311" s="4">
        <v>0.80018500000000004</v>
      </c>
      <c r="AJ2311" s="4">
        <v>1.340206</v>
      </c>
    </row>
    <row r="2312" spans="1:36" x14ac:dyDescent="0.3">
      <c r="A2312" s="1" t="s">
        <v>2306</v>
      </c>
      <c r="B2312" s="2">
        <v>103117</v>
      </c>
      <c r="C2312" s="3" t="s">
        <v>2935</v>
      </c>
      <c r="D2312" s="4">
        <v>55992.591262180002</v>
      </c>
      <c r="E2312" s="3" t="s">
        <v>2976</v>
      </c>
      <c r="F2312" s="3" t="s">
        <v>2977</v>
      </c>
      <c r="G2312" s="3" t="s">
        <v>2978</v>
      </c>
      <c r="H2312" s="3" t="s">
        <v>2978</v>
      </c>
      <c r="I2312" s="3" t="s">
        <v>2979</v>
      </c>
      <c r="J2312" s="4">
        <v>20.597329999999999</v>
      </c>
      <c r="K2312" s="4">
        <v>3.0381269999999998</v>
      </c>
      <c r="L2312" s="4">
        <v>-5.1406780000000003</v>
      </c>
      <c r="M2312" s="4">
        <v>-4.4487750000000004</v>
      </c>
      <c r="N2312" s="4">
        <v>22.850865512649801</v>
      </c>
      <c r="O2312" s="4">
        <v>18.344201000000002</v>
      </c>
      <c r="P2312" s="4">
        <v>20.953602</v>
      </c>
      <c r="Q2312" s="4">
        <v>17.332293</v>
      </c>
      <c r="R2312" s="4">
        <v>31.677859999999999</v>
      </c>
      <c r="S2312" s="3" t="s">
        <v>6047</v>
      </c>
      <c r="T2312" s="4">
        <v>171.61</v>
      </c>
      <c r="U2312" s="4">
        <v>55992.591262180002</v>
      </c>
      <c r="V2312" s="10">
        <v>80412.098262</v>
      </c>
      <c r="W2312" s="4">
        <v>4.8948196492045897</v>
      </c>
      <c r="X2312" s="4">
        <v>186</v>
      </c>
      <c r="Y2312" s="4">
        <v>135.15</v>
      </c>
      <c r="Z2312" s="4">
        <v>24.515713999999999</v>
      </c>
      <c r="AA2312" s="10">
        <v>26.908241344699999</v>
      </c>
      <c r="AB2312" s="10">
        <v>25.9599399144</v>
      </c>
      <c r="AC2312" s="4">
        <v>13.608401000000001</v>
      </c>
      <c r="AD2312" s="4">
        <v>14.7515171252371</v>
      </c>
      <c r="AE2312" s="4">
        <v>14.9807902808436</v>
      </c>
      <c r="AF2312" s="4">
        <v>17.332293</v>
      </c>
      <c r="AG2312" s="4">
        <v>19.060327898299001</v>
      </c>
      <c r="AH2312" s="4">
        <v>18.757983499363</v>
      </c>
      <c r="AI2312" s="4">
        <v>20.953602</v>
      </c>
      <c r="AJ2312" s="4">
        <v>20.953602</v>
      </c>
    </row>
    <row r="2313" spans="1:36" x14ac:dyDescent="0.3">
      <c r="A2313" s="1" t="s">
        <v>2307</v>
      </c>
      <c r="B2313" s="2">
        <v>4014951</v>
      </c>
      <c r="C2313" s="3" t="s">
        <v>2935</v>
      </c>
      <c r="D2313" s="4">
        <v>7092.8428833600001</v>
      </c>
      <c r="E2313" s="3" t="s">
        <v>2936</v>
      </c>
      <c r="F2313" s="3" t="s">
        <v>2937</v>
      </c>
      <c r="G2313" s="3" t="s">
        <v>2943</v>
      </c>
      <c r="H2313" s="3" t="s">
        <v>2943</v>
      </c>
      <c r="I2313" s="3" t="s">
        <v>3630</v>
      </c>
      <c r="J2313" s="4">
        <v>-14.868421</v>
      </c>
      <c r="K2313" s="4">
        <v>-11.116982</v>
      </c>
      <c r="L2313" s="4">
        <v>-6.0223459999999998</v>
      </c>
      <c r="M2313" s="4">
        <v>-8.7595600000000005</v>
      </c>
      <c r="N2313" s="4">
        <v>24.031428999999999</v>
      </c>
      <c r="O2313" s="4">
        <v>84.11</v>
      </c>
      <c r="P2313" s="4">
        <v>3.8195359999999998</v>
      </c>
      <c r="Q2313" s="4">
        <v>13.745851999999999</v>
      </c>
      <c r="R2313" s="4">
        <v>99.163942000000006</v>
      </c>
      <c r="S2313" s="3" t="s">
        <v>6048</v>
      </c>
      <c r="T2313" s="4">
        <v>168.22</v>
      </c>
      <c r="U2313" s="4">
        <v>7092.8428833600001</v>
      </c>
      <c r="V2313" s="10">
        <v>7307.390883</v>
      </c>
      <c r="W2313" s="4">
        <v>0.66579479253358698</v>
      </c>
      <c r="X2313" s="4">
        <v>218.38</v>
      </c>
      <c r="Y2313" s="4">
        <v>157.41999999999999</v>
      </c>
      <c r="Z2313" s="4">
        <v>24.031428999999999</v>
      </c>
      <c r="AA2313" s="10">
        <v>20.4398541919</v>
      </c>
      <c r="AB2313" s="10">
        <v>22.090610636899999</v>
      </c>
      <c r="AC2313" s="4">
        <v>3.2969339999999998</v>
      </c>
      <c r="AD2313" s="4">
        <v>3.1715731841186998</v>
      </c>
      <c r="AE2313" s="4">
        <v>3.3016861704387002</v>
      </c>
      <c r="AF2313" s="4">
        <v>13.745851999999999</v>
      </c>
      <c r="AG2313" s="4">
        <v>12.812948123223601</v>
      </c>
      <c r="AH2313" s="4">
        <v>14.0637770451481</v>
      </c>
      <c r="AI2313" s="4">
        <v>3.8195359999999998</v>
      </c>
      <c r="AJ2313" s="4">
        <v>7.790127</v>
      </c>
    </row>
    <row r="2314" spans="1:36" x14ac:dyDescent="0.3">
      <c r="A2314" s="1" t="s">
        <v>2308</v>
      </c>
      <c r="B2314" s="2">
        <v>4811248</v>
      </c>
      <c r="C2314" s="3" t="s">
        <v>2919</v>
      </c>
      <c r="D2314" s="4">
        <v>573.52011872000003</v>
      </c>
      <c r="E2314" s="3" t="s">
        <v>2920</v>
      </c>
      <c r="F2314" s="3" t="s">
        <v>2960</v>
      </c>
      <c r="G2314" s="3" t="s">
        <v>3330</v>
      </c>
      <c r="H2314" s="3" t="s">
        <v>3330</v>
      </c>
      <c r="I2314" s="3" t="s">
        <v>2949</v>
      </c>
      <c r="J2314" s="4">
        <v>-37.062320999999997</v>
      </c>
      <c r="K2314" s="4">
        <v>-8.4854310000000002</v>
      </c>
      <c r="L2314" s="4">
        <v>3.6258159999999999</v>
      </c>
      <c r="M2314" s="4">
        <v>-7.5978019999999997</v>
      </c>
      <c r="N2314" s="4">
        <v>58.326531000000003</v>
      </c>
      <c r="O2314" s="4">
        <v>63.370288000000002</v>
      </c>
      <c r="P2314" s="4">
        <v>3.1413500000000001</v>
      </c>
      <c r="Q2314" s="4">
        <v>43.315967000000001</v>
      </c>
      <c r="R2314" s="4">
        <v>60.045349999999999</v>
      </c>
      <c r="S2314" s="3" t="s">
        <v>6049</v>
      </c>
      <c r="T2314" s="4">
        <v>28.58</v>
      </c>
      <c r="U2314" s="4">
        <v>573.52011872000003</v>
      </c>
      <c r="V2314" s="10">
        <v>554.271118</v>
      </c>
      <c r="W2314" s="4">
        <v>0</v>
      </c>
      <c r="X2314" s="4">
        <v>51.22</v>
      </c>
      <c r="Y2314" s="4">
        <v>27.065200000000001</v>
      </c>
      <c r="Z2314" s="4">
        <v>58.326531000000003</v>
      </c>
      <c r="AA2314" s="10">
        <v>37.441211533599997</v>
      </c>
      <c r="AB2314" s="10">
        <v>37.441211533599997</v>
      </c>
      <c r="AC2314" s="4">
        <v>7.9166889999999999</v>
      </c>
      <c r="AD2314" s="4">
        <v>6.1098925008542997</v>
      </c>
      <c r="AE2314" s="4">
        <v>6.1098925008542997</v>
      </c>
      <c r="AF2314" s="4">
        <v>43.315967000000001</v>
      </c>
      <c r="AG2314" s="4">
        <v>18.717679859328101</v>
      </c>
      <c r="AH2314" s="4">
        <v>18.717679859328101</v>
      </c>
      <c r="AI2314" s="4">
        <v>3.1413500000000001</v>
      </c>
      <c r="AJ2314" s="4">
        <v>20.830904</v>
      </c>
    </row>
    <row r="2315" spans="1:36" x14ac:dyDescent="0.3">
      <c r="A2315" s="1" t="s">
        <v>2309</v>
      </c>
      <c r="B2315" s="2">
        <v>4121692</v>
      </c>
      <c r="C2315" s="3" t="s">
        <v>2919</v>
      </c>
      <c r="D2315" s="4">
        <v>1068.0432479999999</v>
      </c>
      <c r="E2315" s="3" t="s">
        <v>3102</v>
      </c>
      <c r="F2315" s="3" t="s">
        <v>3103</v>
      </c>
      <c r="G2315" s="3" t="s">
        <v>3292</v>
      </c>
      <c r="H2315" s="3" t="s">
        <v>3455</v>
      </c>
      <c r="I2315" s="3" t="s">
        <v>3456</v>
      </c>
      <c r="J2315" s="4">
        <v>23.218391</v>
      </c>
      <c r="K2315" s="4">
        <v>9.6114519999999999</v>
      </c>
      <c r="L2315" s="4">
        <v>-2.545455</v>
      </c>
      <c r="M2315" s="4">
        <v>-6.620209</v>
      </c>
      <c r="N2315" s="4" t="s">
        <v>2924</v>
      </c>
      <c r="O2315" s="4" t="s">
        <v>2924</v>
      </c>
      <c r="P2315" s="4">
        <v>2.5711539999999999</v>
      </c>
      <c r="Q2315" s="4">
        <v>16.099029000000002</v>
      </c>
      <c r="R2315" s="4">
        <v>16.047402999999999</v>
      </c>
      <c r="S2315" s="3" t="s">
        <v>6050</v>
      </c>
      <c r="T2315" s="4">
        <v>16.079999999999998</v>
      </c>
      <c r="U2315" s="4">
        <v>1068.0432479999999</v>
      </c>
      <c r="V2315" s="10">
        <v>4754.0432479999999</v>
      </c>
      <c r="W2315" s="4">
        <v>6.2189054726368198</v>
      </c>
      <c r="X2315" s="4">
        <v>18.454999999999998</v>
      </c>
      <c r="Y2315" s="5">
        <v>11.13</v>
      </c>
      <c r="Z2315" s="4" t="s">
        <v>2924</v>
      </c>
      <c r="AA2315" s="10">
        <v>9.9504950495000006</v>
      </c>
      <c r="AB2315" s="10">
        <v>4.0209047035000003</v>
      </c>
      <c r="AC2315" s="4">
        <v>1.410695</v>
      </c>
      <c r="AD2315" s="4">
        <v>1.3879098410991999</v>
      </c>
      <c r="AE2315" s="4">
        <v>1.3450950254589</v>
      </c>
      <c r="AF2315" s="4">
        <v>16.099029000000002</v>
      </c>
      <c r="AG2315" s="4">
        <v>6.9061712746854997</v>
      </c>
      <c r="AH2315" s="4">
        <v>5.4909018501329996</v>
      </c>
      <c r="AI2315" s="4">
        <v>2.5711539999999999</v>
      </c>
      <c r="AJ2315" s="4" t="s">
        <v>2924</v>
      </c>
    </row>
    <row r="2316" spans="1:36" x14ac:dyDescent="0.3">
      <c r="A2316" s="1" t="s">
        <v>2310</v>
      </c>
      <c r="B2316" s="2">
        <v>4104069</v>
      </c>
      <c r="C2316" s="3" t="s">
        <v>2919</v>
      </c>
      <c r="D2316" s="4">
        <v>7828.7836601999998</v>
      </c>
      <c r="E2316" s="3" t="s">
        <v>3102</v>
      </c>
      <c r="F2316" s="3" t="s">
        <v>3103</v>
      </c>
      <c r="G2316" s="3" t="s">
        <v>3292</v>
      </c>
      <c r="H2316" s="3" t="s">
        <v>3293</v>
      </c>
      <c r="I2316" s="3" t="s">
        <v>3656</v>
      </c>
      <c r="J2316" s="4">
        <v>-57.806215999999999</v>
      </c>
      <c r="K2316" s="4">
        <v>-7.4949899999999996</v>
      </c>
      <c r="L2316" s="4">
        <v>-8.4490280000000002</v>
      </c>
      <c r="M2316" s="4">
        <v>-4.2720859999999998</v>
      </c>
      <c r="N2316" s="4" t="s">
        <v>2924</v>
      </c>
      <c r="O2316" s="4">
        <v>9.6528650000000003</v>
      </c>
      <c r="P2316" s="4">
        <v>0.72052899999999998</v>
      </c>
      <c r="Q2316" s="4">
        <v>7.206798</v>
      </c>
      <c r="R2316" s="4">
        <v>17.930219999999998</v>
      </c>
      <c r="S2316" s="3" t="s">
        <v>6051</v>
      </c>
      <c r="T2316" s="4">
        <v>23.08</v>
      </c>
      <c r="U2316" s="4">
        <v>7828.7836601999998</v>
      </c>
      <c r="V2316" s="10">
        <v>18427.783660000001</v>
      </c>
      <c r="W2316" s="4">
        <v>4.6793760831889104</v>
      </c>
      <c r="X2316" s="4">
        <v>56.8</v>
      </c>
      <c r="Y2316" s="4">
        <v>20.47</v>
      </c>
      <c r="Z2316" s="4" t="s">
        <v>2924</v>
      </c>
      <c r="AA2316" s="10">
        <v>8.3544487076999996</v>
      </c>
      <c r="AB2316" s="10" t="s">
        <v>2924</v>
      </c>
      <c r="AC2316" s="4">
        <v>2.0943040000000002</v>
      </c>
      <c r="AD2316" s="4">
        <v>2.1521968940846001</v>
      </c>
      <c r="AE2316" s="4">
        <v>2.1223216028395999</v>
      </c>
      <c r="AF2316" s="4">
        <v>7.206798</v>
      </c>
      <c r="AG2316" s="4">
        <v>7.0112570500524001</v>
      </c>
      <c r="AH2316" s="4">
        <v>6.8147806413477001</v>
      </c>
      <c r="AI2316" s="4">
        <v>0.72052899999999998</v>
      </c>
      <c r="AJ2316" s="4" t="s">
        <v>2924</v>
      </c>
    </row>
    <row r="2317" spans="1:36" x14ac:dyDescent="0.3">
      <c r="A2317" s="1" t="s">
        <v>2311</v>
      </c>
      <c r="B2317" s="2">
        <v>4316478</v>
      </c>
      <c r="C2317" s="3" t="s">
        <v>2935</v>
      </c>
      <c r="D2317" s="4">
        <v>2332.5015534700001</v>
      </c>
      <c r="E2317" s="3" t="s">
        <v>2930</v>
      </c>
      <c r="F2317" s="3" t="s">
        <v>2957</v>
      </c>
      <c r="G2317" s="3" t="s">
        <v>2957</v>
      </c>
      <c r="H2317" s="3" t="s">
        <v>3281</v>
      </c>
      <c r="I2317" s="3" t="s">
        <v>3282</v>
      </c>
      <c r="J2317" s="4">
        <v>24.117139999999999</v>
      </c>
      <c r="K2317" s="4">
        <v>1.1228070000000001</v>
      </c>
      <c r="L2317" s="4">
        <v>-5.8169940000000002</v>
      </c>
      <c r="M2317" s="4">
        <v>-7.3311900000000003</v>
      </c>
      <c r="N2317" s="4">
        <v>9.0628930817610094</v>
      </c>
      <c r="O2317" s="4">
        <v>14.719101</v>
      </c>
      <c r="P2317" s="4">
        <v>0.93492500000000001</v>
      </c>
      <c r="Q2317" s="4">
        <v>7.564686</v>
      </c>
      <c r="R2317" s="4">
        <v>2.2027619999999999</v>
      </c>
      <c r="S2317" s="3" t="s">
        <v>6052</v>
      </c>
      <c r="T2317" s="4">
        <v>14.41</v>
      </c>
      <c r="U2317" s="4">
        <v>2332.5015534700001</v>
      </c>
      <c r="V2317" s="10">
        <v>2578.8015529999998</v>
      </c>
      <c r="W2317" s="4">
        <v>0</v>
      </c>
      <c r="X2317" s="4">
        <v>16.2</v>
      </c>
      <c r="Y2317" s="5">
        <v>10.84</v>
      </c>
      <c r="Z2317" s="5">
        <v>9.0062499999999996</v>
      </c>
      <c r="AA2317" s="10" t="s">
        <v>2934</v>
      </c>
      <c r="AB2317" s="10" t="s">
        <v>2934</v>
      </c>
      <c r="AC2317" s="4">
        <v>0.98630799999999996</v>
      </c>
      <c r="AD2317" s="4">
        <v>0.74178651078158364</v>
      </c>
      <c r="AE2317" s="4">
        <v>0.74178651078158364</v>
      </c>
      <c r="AF2317" s="4">
        <v>7.564686</v>
      </c>
      <c r="AG2317" s="4" t="s">
        <v>2934</v>
      </c>
      <c r="AH2317" s="4" t="s">
        <v>2934</v>
      </c>
      <c r="AI2317" s="4">
        <v>0.93492500000000001</v>
      </c>
      <c r="AJ2317" s="4">
        <v>0.99208300000000005</v>
      </c>
    </row>
    <row r="2318" spans="1:36" x14ac:dyDescent="0.3">
      <c r="A2318" s="1" t="s">
        <v>2312</v>
      </c>
      <c r="B2318" s="2">
        <v>103044</v>
      </c>
      <c r="C2318" s="3" t="s">
        <v>2935</v>
      </c>
      <c r="D2318" s="4">
        <v>810.57028906000005</v>
      </c>
      <c r="E2318" s="3" t="s">
        <v>2976</v>
      </c>
      <c r="F2318" s="3" t="s">
        <v>2977</v>
      </c>
      <c r="G2318" s="3" t="s">
        <v>2978</v>
      </c>
      <c r="H2318" s="3" t="s">
        <v>2978</v>
      </c>
      <c r="I2318" s="3" t="s">
        <v>2979</v>
      </c>
      <c r="J2318" s="4">
        <v>-71.931736000000001</v>
      </c>
      <c r="K2318" s="4">
        <v>-73.752122</v>
      </c>
      <c r="L2318" s="4">
        <v>-4.0942930000000004</v>
      </c>
      <c r="M2318" s="4">
        <v>-0.96092299999999997</v>
      </c>
      <c r="N2318" s="4">
        <v>1.1309436722750501</v>
      </c>
      <c r="O2318" s="4" t="s">
        <v>2934</v>
      </c>
      <c r="P2318" s="4">
        <v>0.32705699999999999</v>
      </c>
      <c r="Q2318" s="4">
        <v>0.96362999999999999</v>
      </c>
      <c r="R2318" s="4" t="s">
        <v>2934</v>
      </c>
      <c r="S2318" s="3" t="s">
        <v>6053</v>
      </c>
      <c r="T2318" s="4">
        <v>15.46</v>
      </c>
      <c r="U2318" s="4">
        <v>810.57028906000005</v>
      </c>
      <c r="V2318" s="10">
        <v>259.14328899999998</v>
      </c>
      <c r="W2318" s="4">
        <v>0</v>
      </c>
      <c r="X2318" s="4">
        <v>64.44</v>
      </c>
      <c r="Y2318" s="4">
        <v>14.84</v>
      </c>
      <c r="Z2318" s="4">
        <v>1.1272329999999999</v>
      </c>
      <c r="AA2318" s="10" t="s">
        <v>2924</v>
      </c>
      <c r="AB2318" s="10">
        <v>1.6012428793</v>
      </c>
      <c r="AC2318" s="4">
        <v>0.57372800000000002</v>
      </c>
      <c r="AD2318" s="4">
        <v>0.84146091984140003</v>
      </c>
      <c r="AE2318" s="4">
        <v>0.70592303972909998</v>
      </c>
      <c r="AF2318" s="4">
        <v>0.96362999999999999</v>
      </c>
      <c r="AG2318" s="4">
        <v>2.1340433737122999</v>
      </c>
      <c r="AH2318" s="4">
        <v>1.2648478336205</v>
      </c>
      <c r="AI2318" s="4">
        <v>0.32705699999999999</v>
      </c>
      <c r="AJ2318" s="4">
        <v>0.33755499999999999</v>
      </c>
    </row>
    <row r="2319" spans="1:36" x14ac:dyDescent="0.3">
      <c r="A2319" s="1" t="s">
        <v>2313</v>
      </c>
      <c r="B2319" s="2">
        <v>4417117</v>
      </c>
      <c r="C2319" s="3" t="s">
        <v>2935</v>
      </c>
      <c r="D2319" s="4">
        <v>6119.7456325499998</v>
      </c>
      <c r="E2319" s="3" t="s">
        <v>2936</v>
      </c>
      <c r="F2319" s="3" t="s">
        <v>2937</v>
      </c>
      <c r="G2319" s="3" t="s">
        <v>3037</v>
      </c>
      <c r="H2319" s="3" t="s">
        <v>3037</v>
      </c>
      <c r="I2319" s="3" t="s">
        <v>3159</v>
      </c>
      <c r="J2319" s="4">
        <v>-17.334064999999999</v>
      </c>
      <c r="K2319" s="4">
        <v>-9.0829869999999993</v>
      </c>
      <c r="L2319" s="5">
        <v>-2.8020640000000001</v>
      </c>
      <c r="M2319" s="4">
        <v>-4.0059449999999996</v>
      </c>
      <c r="N2319" s="4">
        <v>43.624960000000002</v>
      </c>
      <c r="O2319" s="4">
        <v>26.604551000000001</v>
      </c>
      <c r="P2319" s="4">
        <v>3.7698040000000002</v>
      </c>
      <c r="Q2319" s="4">
        <v>14.924549000000001</v>
      </c>
      <c r="R2319" s="4">
        <v>39.195449000000004</v>
      </c>
      <c r="S2319" s="3" t="s">
        <v>6054</v>
      </c>
      <c r="T2319" s="4">
        <v>135.63</v>
      </c>
      <c r="U2319" s="4">
        <v>6119.7456325499998</v>
      </c>
      <c r="V2319" s="10">
        <v>7013.0456320000003</v>
      </c>
      <c r="W2319" s="4">
        <v>0</v>
      </c>
      <c r="X2319" s="5">
        <v>188.01</v>
      </c>
      <c r="Y2319" s="5">
        <v>114.6</v>
      </c>
      <c r="Z2319" s="4">
        <v>43.624960000000002</v>
      </c>
      <c r="AA2319" s="10">
        <v>35.138216015899999</v>
      </c>
      <c r="AB2319" s="10">
        <v>41.2458603607</v>
      </c>
      <c r="AC2319" s="4">
        <v>1.561056</v>
      </c>
      <c r="AD2319" s="4">
        <v>1.4843353859063</v>
      </c>
      <c r="AE2319" s="4">
        <v>1.5502438423970999</v>
      </c>
      <c r="AF2319" s="4">
        <v>14.924549000000001</v>
      </c>
      <c r="AG2319" s="4">
        <v>16.712092136336199</v>
      </c>
      <c r="AH2319" s="4">
        <v>18.607274423222002</v>
      </c>
      <c r="AI2319" s="4">
        <v>3.7698040000000002</v>
      </c>
      <c r="AJ2319" s="4">
        <v>7.3111959999999998</v>
      </c>
    </row>
    <row r="2320" spans="1:36" x14ac:dyDescent="0.3">
      <c r="A2320" s="1" t="s">
        <v>428</v>
      </c>
      <c r="B2320" s="2">
        <v>4970473</v>
      </c>
      <c r="C2320" s="3" t="s">
        <v>2919</v>
      </c>
      <c r="D2320" s="4">
        <v>1031216.49336557</v>
      </c>
      <c r="E2320" s="3" t="s">
        <v>2945</v>
      </c>
      <c r="F2320" s="3" t="s">
        <v>2990</v>
      </c>
      <c r="G2320" s="3" t="s">
        <v>2990</v>
      </c>
      <c r="H2320" s="3" t="s">
        <v>3029</v>
      </c>
      <c r="I2320" s="3" t="s">
        <v>3030</v>
      </c>
      <c r="J2320" s="18">
        <v>96.786039000000002</v>
      </c>
      <c r="K2320" s="18">
        <v>29.041495999999999</v>
      </c>
      <c r="L2320" s="18">
        <v>35.246554000000003</v>
      </c>
      <c r="M2320" s="18">
        <v>-1.7838080000000001</v>
      </c>
      <c r="N2320" s="4">
        <v>171.15503899999999</v>
      </c>
      <c r="O2320" s="4">
        <v>52.581567</v>
      </c>
      <c r="P2320" s="4">
        <v>15.26163</v>
      </c>
      <c r="Q2320" s="4">
        <v>42.211418000000002</v>
      </c>
      <c r="R2320" s="4">
        <v>34.943111999999999</v>
      </c>
      <c r="S2320" s="3" t="s">
        <v>4172</v>
      </c>
      <c r="T2320" s="4">
        <v>220.79</v>
      </c>
      <c r="U2320" s="4">
        <v>1031216.49336557</v>
      </c>
      <c r="V2320" s="10">
        <v>1089434.493365</v>
      </c>
      <c r="W2320" s="4">
        <v>1.0688889895375699</v>
      </c>
      <c r="X2320" s="18">
        <v>251.88</v>
      </c>
      <c r="Y2320" s="18">
        <v>104.151</v>
      </c>
      <c r="Z2320" s="4">
        <v>179.06731500000001</v>
      </c>
      <c r="AA2320" s="10">
        <v>34.833052510599998</v>
      </c>
      <c r="AB2320" s="10">
        <v>34.833052510599998</v>
      </c>
      <c r="AC2320" s="4">
        <v>21.123715000000001</v>
      </c>
      <c r="AD2320" s="4">
        <v>17.8149137075699</v>
      </c>
      <c r="AE2320" s="4">
        <v>17.8149137075699</v>
      </c>
      <c r="AF2320" s="4">
        <v>42.211418000000002</v>
      </c>
      <c r="AG2320" s="4">
        <v>27.013813936452401</v>
      </c>
      <c r="AH2320" s="4">
        <v>27.013813936452401</v>
      </c>
      <c r="AI2320" s="4">
        <v>15.26163</v>
      </c>
      <c r="AJ2320" s="4" t="s">
        <v>2924</v>
      </c>
    </row>
    <row r="2321" spans="1:36" x14ac:dyDescent="0.3">
      <c r="A2321" s="1" t="s">
        <v>2315</v>
      </c>
      <c r="B2321" s="2">
        <v>19517579</v>
      </c>
      <c r="C2321" s="3" t="s">
        <v>2935</v>
      </c>
      <c r="D2321" s="4">
        <v>1485.7090687499999</v>
      </c>
      <c r="E2321" s="3" t="s">
        <v>3093</v>
      </c>
      <c r="F2321" s="3" t="s">
        <v>3093</v>
      </c>
      <c r="G2321" s="3" t="s">
        <v>3094</v>
      </c>
      <c r="H2321" s="3" t="s">
        <v>3147</v>
      </c>
      <c r="I2321" s="3" t="s">
        <v>3148</v>
      </c>
      <c r="J2321" s="4">
        <v>-19.768934999999999</v>
      </c>
      <c r="K2321" s="4">
        <v>-13.872301</v>
      </c>
      <c r="L2321" s="4">
        <v>-24.027553000000001</v>
      </c>
      <c r="M2321" s="4">
        <v>-11.681583</v>
      </c>
      <c r="N2321" s="4" t="s">
        <v>2924</v>
      </c>
      <c r="O2321" s="4">
        <v>5.0826779999999996</v>
      </c>
      <c r="P2321" s="4">
        <v>1.0036400000000001</v>
      </c>
      <c r="Q2321" s="4">
        <v>8.1726209999999995</v>
      </c>
      <c r="R2321" s="4">
        <v>13.727857999999999</v>
      </c>
      <c r="S2321" s="3" t="s">
        <v>6056</v>
      </c>
      <c r="T2321" s="4">
        <v>18.75</v>
      </c>
      <c r="U2321" s="4">
        <v>1485.7090687499999</v>
      </c>
      <c r="V2321" s="10">
        <v>4383.753068</v>
      </c>
      <c r="W2321" s="4">
        <v>5.9733333333333301</v>
      </c>
      <c r="X2321" s="4">
        <v>25.949000000000002</v>
      </c>
      <c r="Y2321" s="4">
        <v>18.579999999999998</v>
      </c>
      <c r="Z2321" s="4" t="s">
        <v>2924</v>
      </c>
      <c r="AA2321" s="10">
        <v>38.948899044400001</v>
      </c>
      <c r="AB2321" s="10">
        <v>30.991735537099999</v>
      </c>
      <c r="AC2321" s="4">
        <v>7.0857919999999996</v>
      </c>
      <c r="AD2321" s="4">
        <v>7.3686838308624001</v>
      </c>
      <c r="AE2321" s="4">
        <v>6.9916316874003002</v>
      </c>
      <c r="AF2321" s="4">
        <v>8.1726209999999995</v>
      </c>
      <c r="AG2321" s="4">
        <v>8.5838125474838005</v>
      </c>
      <c r="AH2321" s="4">
        <v>7.9523865179137996</v>
      </c>
      <c r="AI2321" s="4">
        <v>1.0036400000000001</v>
      </c>
      <c r="AJ2321" s="4">
        <v>1.0036400000000001</v>
      </c>
    </row>
    <row r="2322" spans="1:36" x14ac:dyDescent="0.3">
      <c r="A2322" s="1" t="s">
        <v>2316</v>
      </c>
      <c r="B2322" s="2">
        <v>4121677</v>
      </c>
      <c r="C2322" s="3" t="s">
        <v>2935</v>
      </c>
      <c r="D2322" s="4">
        <v>4877.5585459200001</v>
      </c>
      <c r="E2322" s="3" t="s">
        <v>2925</v>
      </c>
      <c r="F2322" s="3" t="s">
        <v>2980</v>
      </c>
      <c r="G2322" s="3" t="s">
        <v>2981</v>
      </c>
      <c r="H2322" s="3" t="s">
        <v>3264</v>
      </c>
      <c r="I2322" s="3" t="s">
        <v>3657</v>
      </c>
      <c r="J2322" s="4">
        <v>27.463311999999998</v>
      </c>
      <c r="K2322" s="4">
        <v>17.317896999999999</v>
      </c>
      <c r="L2322" s="4">
        <v>5.5097610000000001</v>
      </c>
      <c r="M2322" s="4">
        <v>5.5097610000000001</v>
      </c>
      <c r="N2322" s="4">
        <v>132.896175</v>
      </c>
      <c r="O2322" s="4">
        <v>24.854368999999998</v>
      </c>
      <c r="P2322" s="4">
        <v>2.0829049999999998</v>
      </c>
      <c r="Q2322" s="4">
        <v>14.064886</v>
      </c>
      <c r="R2322" s="4">
        <v>17.279772000000001</v>
      </c>
      <c r="S2322" s="3" t="s">
        <v>6057</v>
      </c>
      <c r="T2322" s="4">
        <v>48.64</v>
      </c>
      <c r="U2322" s="4">
        <v>4877.5585459200001</v>
      </c>
      <c r="V2322" s="10">
        <v>10354.551545</v>
      </c>
      <c r="W2322" s="4">
        <v>0</v>
      </c>
      <c r="X2322" s="4">
        <v>58.7</v>
      </c>
      <c r="Y2322" s="4">
        <v>35.93</v>
      </c>
      <c r="Z2322" s="4">
        <v>132.896175</v>
      </c>
      <c r="AA2322" s="10">
        <v>19.457556604499999</v>
      </c>
      <c r="AB2322" s="10">
        <v>44.038026256199998</v>
      </c>
      <c r="AC2322" s="4">
        <v>4.3274889999999999</v>
      </c>
      <c r="AD2322" s="4">
        <v>3.0563880479808998</v>
      </c>
      <c r="AE2322" s="4">
        <v>3.1430126006905001</v>
      </c>
      <c r="AF2322" s="4">
        <v>14.064886</v>
      </c>
      <c r="AG2322" s="4">
        <v>9.3629640304645001</v>
      </c>
      <c r="AH2322" s="4">
        <v>10.303492792536399</v>
      </c>
      <c r="AI2322" s="4">
        <v>2.0829049999999998</v>
      </c>
      <c r="AJ2322" s="4" t="s">
        <v>2924</v>
      </c>
    </row>
    <row r="2323" spans="1:36" x14ac:dyDescent="0.3">
      <c r="A2323" s="1" t="s">
        <v>2317</v>
      </c>
      <c r="B2323" s="2">
        <v>4278914</v>
      </c>
      <c r="C2323" s="3" t="s">
        <v>2935</v>
      </c>
      <c r="D2323" s="4">
        <v>1959.6700410000001</v>
      </c>
      <c r="E2323" s="3" t="s">
        <v>2930</v>
      </c>
      <c r="F2323" s="3" t="s">
        <v>2953</v>
      </c>
      <c r="G2323" s="3" t="s">
        <v>2954</v>
      </c>
      <c r="H2323" s="3" t="s">
        <v>2955</v>
      </c>
      <c r="I2323" s="3" t="s">
        <v>2971</v>
      </c>
      <c r="J2323" s="4">
        <v>-1.4547159999999999</v>
      </c>
      <c r="K2323" s="4">
        <v>2.3890790000000002</v>
      </c>
      <c r="L2323" s="4">
        <v>2.5390630000000001</v>
      </c>
      <c r="M2323" s="4">
        <v>-1.7313989999999999</v>
      </c>
      <c r="N2323" s="4">
        <v>10.189228999999999</v>
      </c>
      <c r="O2323" s="4" t="s">
        <v>2924</v>
      </c>
      <c r="P2323" s="4">
        <v>1.2269220000000001</v>
      </c>
      <c r="Q2323" s="4" t="s">
        <v>2934</v>
      </c>
      <c r="R2323" s="4">
        <v>18.45157</v>
      </c>
      <c r="S2323" s="3" t="s">
        <v>6058</v>
      </c>
      <c r="T2323" s="4">
        <v>21</v>
      </c>
      <c r="U2323" s="4">
        <v>1959.6700410000001</v>
      </c>
      <c r="V2323" s="10">
        <v>3823.5850409999998</v>
      </c>
      <c r="W2323" s="4">
        <v>8.7619047619047592</v>
      </c>
      <c r="X2323" s="4">
        <v>22.35</v>
      </c>
      <c r="Y2323" s="4">
        <v>19.5001</v>
      </c>
      <c r="Z2323" s="4">
        <v>10.189228999999999</v>
      </c>
      <c r="AA2323" s="10">
        <v>9.4314201023000006</v>
      </c>
      <c r="AB2323" s="10">
        <v>9.1099176635999992</v>
      </c>
      <c r="AC2323" s="4">
        <v>7.9930620000000001</v>
      </c>
      <c r="AD2323" s="4">
        <v>8.1791134474598</v>
      </c>
      <c r="AE2323" s="4">
        <v>7.9932790655378003</v>
      </c>
      <c r="AF2323" s="4" t="s">
        <v>2934</v>
      </c>
      <c r="AG2323" s="4" t="s">
        <v>2934</v>
      </c>
      <c r="AH2323" s="4" t="s">
        <v>2934</v>
      </c>
      <c r="AI2323" s="4">
        <v>1.2269220000000001</v>
      </c>
      <c r="AJ2323" s="4">
        <v>1.2269220000000001</v>
      </c>
    </row>
    <row r="2324" spans="1:36" x14ac:dyDescent="0.3">
      <c r="A2324" s="1" t="s">
        <v>2318</v>
      </c>
      <c r="B2324" s="2">
        <v>5000889</v>
      </c>
      <c r="C2324" s="3" t="s">
        <v>2919</v>
      </c>
      <c r="D2324" s="4">
        <v>1669.3275071999999</v>
      </c>
      <c r="E2324" s="3" t="s">
        <v>3090</v>
      </c>
      <c r="F2324" s="3" t="s">
        <v>3090</v>
      </c>
      <c r="G2324" s="3" t="s">
        <v>3130</v>
      </c>
      <c r="H2324" s="3" t="s">
        <v>3130</v>
      </c>
      <c r="I2324" s="3" t="s">
        <v>3131</v>
      </c>
      <c r="J2324" s="4">
        <v>-24.522628000000001</v>
      </c>
      <c r="K2324" s="4">
        <v>-14.011647999999999</v>
      </c>
      <c r="L2324" s="4">
        <v>-8.7272730000000003</v>
      </c>
      <c r="M2324" s="4">
        <v>-7.601693</v>
      </c>
      <c r="N2324" s="4">
        <v>18.103137</v>
      </c>
      <c r="O2324" s="4" t="s">
        <v>2924</v>
      </c>
      <c r="P2324" s="4">
        <v>1.250529</v>
      </c>
      <c r="Q2324" s="4">
        <v>12.320622999999999</v>
      </c>
      <c r="R2324" s="4" t="s">
        <v>2924</v>
      </c>
      <c r="S2324" s="3" t="s">
        <v>6059</v>
      </c>
      <c r="T2324" s="4">
        <v>50.2</v>
      </c>
      <c r="U2324" s="4">
        <v>1669.3275071999999</v>
      </c>
      <c r="V2324" s="10">
        <v>3440.3985069999999</v>
      </c>
      <c r="W2324" s="4">
        <v>3.1872509960159401</v>
      </c>
      <c r="X2324" s="4">
        <v>67.8</v>
      </c>
      <c r="Y2324" s="4">
        <v>50.03</v>
      </c>
      <c r="Z2324" s="4">
        <v>18.103137</v>
      </c>
      <c r="AA2324" s="10">
        <v>17.372045540999999</v>
      </c>
      <c r="AB2324" s="10">
        <v>18.270557106399998</v>
      </c>
      <c r="AC2324" s="4">
        <v>4.7653790000000003</v>
      </c>
      <c r="AD2324" s="4">
        <v>4.5160515313680003</v>
      </c>
      <c r="AE2324" s="4">
        <v>4.7846933069226996</v>
      </c>
      <c r="AF2324" s="4">
        <v>12.320622999999999</v>
      </c>
      <c r="AG2324" s="4">
        <v>11.1436877090617</v>
      </c>
      <c r="AH2324" s="4">
        <v>11.9443342780531</v>
      </c>
      <c r="AI2324" s="4">
        <v>1.250529</v>
      </c>
      <c r="AJ2324" s="4">
        <v>2.4051360000000002</v>
      </c>
    </row>
    <row r="2325" spans="1:36" x14ac:dyDescent="0.3">
      <c r="A2325" s="1" t="s">
        <v>2319</v>
      </c>
      <c r="B2325" s="2">
        <v>4081203</v>
      </c>
      <c r="C2325" s="3" t="s">
        <v>2935</v>
      </c>
      <c r="D2325" s="4">
        <v>10213.255529399999</v>
      </c>
      <c r="E2325" s="3" t="s">
        <v>2925</v>
      </c>
      <c r="F2325" s="3" t="s">
        <v>2996</v>
      </c>
      <c r="G2325" s="3" t="s">
        <v>3120</v>
      </c>
      <c r="H2325" s="3" t="s">
        <v>3247</v>
      </c>
      <c r="I2325" s="3" t="s">
        <v>3658</v>
      </c>
      <c r="J2325" s="4">
        <v>8.8145410000000002</v>
      </c>
      <c r="K2325" s="4">
        <v>7.3639109999999999</v>
      </c>
      <c r="L2325" s="4">
        <v>13.183871999999999</v>
      </c>
      <c r="M2325" s="4">
        <v>-3.8379530000000002</v>
      </c>
      <c r="N2325" s="4">
        <v>16.683107</v>
      </c>
      <c r="O2325" s="4">
        <v>25.899694</v>
      </c>
      <c r="P2325" s="4">
        <v>2.343019</v>
      </c>
      <c r="Q2325" s="4">
        <v>7.6590020000000001</v>
      </c>
      <c r="R2325" s="4">
        <v>47.733699999999999</v>
      </c>
      <c r="S2325" s="3" t="s">
        <v>6060</v>
      </c>
      <c r="T2325" s="4">
        <v>67.650000000000006</v>
      </c>
      <c r="U2325" s="4">
        <v>10213.255529399999</v>
      </c>
      <c r="V2325" s="10">
        <v>11392.876528999999</v>
      </c>
      <c r="W2325" s="4">
        <v>0</v>
      </c>
      <c r="X2325" s="4">
        <v>75.09</v>
      </c>
      <c r="Y2325" s="4">
        <v>55.67</v>
      </c>
      <c r="Z2325" s="4">
        <v>16.683107</v>
      </c>
      <c r="AA2325" s="10">
        <v>14.2415056208</v>
      </c>
      <c r="AB2325" s="10">
        <v>15.932680011</v>
      </c>
      <c r="AC2325" s="4">
        <v>1.3068409999999999</v>
      </c>
      <c r="AD2325" s="4">
        <v>1.1781076793195999</v>
      </c>
      <c r="AE2325" s="4">
        <v>1.2696734841724</v>
      </c>
      <c r="AF2325" s="4">
        <v>7.6590020000000001</v>
      </c>
      <c r="AG2325" s="4">
        <v>9.7117046949989998</v>
      </c>
      <c r="AH2325" s="4">
        <v>10.3113393261693</v>
      </c>
      <c r="AI2325" s="4">
        <v>2.343019</v>
      </c>
      <c r="AJ2325" s="4">
        <v>2.3979159999999999</v>
      </c>
    </row>
    <row r="2326" spans="1:36" x14ac:dyDescent="0.3">
      <c r="A2326" s="1" t="s">
        <v>2320</v>
      </c>
      <c r="B2326" s="2">
        <v>4277771</v>
      </c>
      <c r="C2326" s="3" t="s">
        <v>2919</v>
      </c>
      <c r="D2326" s="4">
        <v>2045.096481</v>
      </c>
      <c r="E2326" s="3" t="s">
        <v>2930</v>
      </c>
      <c r="F2326" s="3" t="s">
        <v>2957</v>
      </c>
      <c r="G2326" s="3" t="s">
        <v>2957</v>
      </c>
      <c r="H2326" s="3" t="s">
        <v>3113</v>
      </c>
      <c r="I2326" s="3" t="s">
        <v>3125</v>
      </c>
      <c r="J2326" s="4">
        <v>50.265174000000002</v>
      </c>
      <c r="K2326" s="4">
        <v>26.300149000000001</v>
      </c>
      <c r="L2326" s="4">
        <v>-0.83608800000000005</v>
      </c>
      <c r="M2326" s="4">
        <v>-2.2051769999999999</v>
      </c>
      <c r="N2326" s="4">
        <v>15.548780487804899</v>
      </c>
      <c r="O2326" s="4">
        <v>5.2051978478060699</v>
      </c>
      <c r="P2326" s="4">
        <v>2.5643600000000002</v>
      </c>
      <c r="Q2326" s="4">
        <v>10.92878</v>
      </c>
      <c r="R2326" s="4">
        <v>38.112138999999999</v>
      </c>
      <c r="S2326" s="3" t="s">
        <v>6061</v>
      </c>
      <c r="T2326" s="4">
        <v>51</v>
      </c>
      <c r="U2326" s="4">
        <v>2045.096481</v>
      </c>
      <c r="V2326" s="10">
        <v>2058.4794809999999</v>
      </c>
      <c r="W2326" s="4">
        <v>0</v>
      </c>
      <c r="X2326" s="4">
        <v>55.615000000000002</v>
      </c>
      <c r="Y2326" s="4">
        <v>29.4</v>
      </c>
      <c r="Z2326" s="4">
        <v>15.601101</v>
      </c>
      <c r="AA2326" s="10">
        <v>16.141283706700001</v>
      </c>
      <c r="AB2326" s="10">
        <v>16.884901256399999</v>
      </c>
      <c r="AC2326" s="4">
        <v>1.8848940000000001</v>
      </c>
      <c r="AD2326" s="4">
        <v>1.6789705242918</v>
      </c>
      <c r="AE2326" s="4">
        <v>1.8076402245328</v>
      </c>
      <c r="AF2326" s="4">
        <v>10.92878</v>
      </c>
      <c r="AG2326" s="4" t="s">
        <v>2934</v>
      </c>
      <c r="AH2326" s="4" t="s">
        <v>2934</v>
      </c>
      <c r="AI2326" s="4">
        <v>2.5643600000000002</v>
      </c>
      <c r="AJ2326" s="4">
        <v>2.880868</v>
      </c>
    </row>
    <row r="2327" spans="1:36" x14ac:dyDescent="0.3">
      <c r="A2327" s="1" t="s">
        <v>2321</v>
      </c>
      <c r="B2327" s="2">
        <v>4994493</v>
      </c>
      <c r="C2327" s="3" t="s">
        <v>2919</v>
      </c>
      <c r="D2327" s="4">
        <v>4105.3711598</v>
      </c>
      <c r="E2327" s="3" t="s">
        <v>2936</v>
      </c>
      <c r="F2327" s="3" t="s">
        <v>3056</v>
      </c>
      <c r="G2327" s="3" t="s">
        <v>3064</v>
      </c>
      <c r="H2327" s="3" t="s">
        <v>3064</v>
      </c>
      <c r="I2327" s="3" t="s">
        <v>3065</v>
      </c>
      <c r="J2327" s="4">
        <v>96.905221999999995</v>
      </c>
      <c r="K2327" s="4">
        <v>24.313103000000002</v>
      </c>
      <c r="L2327" s="4">
        <v>-6.5883649999999996</v>
      </c>
      <c r="M2327" s="4">
        <v>-4.5028139999999999</v>
      </c>
      <c r="N2327" s="4">
        <v>17.395762000000001</v>
      </c>
      <c r="O2327" s="4">
        <v>8.5202539999999996</v>
      </c>
      <c r="P2327" s="4">
        <v>1.776521</v>
      </c>
      <c r="Q2327" s="4">
        <v>7.6397969999999997</v>
      </c>
      <c r="R2327" s="4">
        <v>12.270208999999999</v>
      </c>
      <c r="S2327" s="3" t="s">
        <v>6062</v>
      </c>
      <c r="T2327" s="5">
        <v>101.8</v>
      </c>
      <c r="U2327" s="4">
        <v>4105.3711598</v>
      </c>
      <c r="V2327" s="10">
        <v>6047.9691590000002</v>
      </c>
      <c r="W2327" s="4">
        <v>0</v>
      </c>
      <c r="X2327" s="4">
        <v>117.51</v>
      </c>
      <c r="Y2327" s="4">
        <v>48.28</v>
      </c>
      <c r="Z2327" s="4">
        <v>17.395762000000001</v>
      </c>
      <c r="AA2327" s="10">
        <v>12.0188902007</v>
      </c>
      <c r="AB2327" s="10">
        <v>14.144114353300001</v>
      </c>
      <c r="AC2327" s="4">
        <v>1.813318</v>
      </c>
      <c r="AD2327" s="4">
        <v>1.6243611690399999</v>
      </c>
      <c r="AE2327" s="4">
        <v>1.7324809621987001</v>
      </c>
      <c r="AF2327" s="4">
        <v>7.6397969999999997</v>
      </c>
      <c r="AG2327" s="4">
        <v>6.6098023595628002</v>
      </c>
      <c r="AH2327" s="4">
        <v>7.0638166283185004</v>
      </c>
      <c r="AI2327" s="4">
        <v>1.776521</v>
      </c>
      <c r="AJ2327" s="4">
        <v>1.776521</v>
      </c>
    </row>
    <row r="2328" spans="1:36" x14ac:dyDescent="0.3">
      <c r="A2328" s="1" t="s">
        <v>1753</v>
      </c>
      <c r="B2328" s="2">
        <v>4967353</v>
      </c>
      <c r="C2328" s="3" t="s">
        <v>2919</v>
      </c>
      <c r="D2328" s="4">
        <v>28937.2716</v>
      </c>
      <c r="E2328" s="3" t="s">
        <v>2945</v>
      </c>
      <c r="F2328" s="3" t="s">
        <v>2990</v>
      </c>
      <c r="G2328" s="3" t="s">
        <v>2990</v>
      </c>
      <c r="H2328" s="3" t="s">
        <v>3029</v>
      </c>
      <c r="I2328" s="3" t="s">
        <v>3030</v>
      </c>
      <c r="J2328" s="18">
        <v>-3.9537599999999999</v>
      </c>
      <c r="K2328" s="18">
        <v>-33.444778999999997</v>
      </c>
      <c r="L2328" s="18">
        <v>5.9207939999999999</v>
      </c>
      <c r="M2328" s="18">
        <v>-2.5014789999999998</v>
      </c>
      <c r="N2328" s="4">
        <v>74.152500000000003</v>
      </c>
      <c r="O2328" s="4">
        <v>42.381939000000003</v>
      </c>
      <c r="P2328" s="4">
        <v>12.304660999999999</v>
      </c>
      <c r="Q2328" s="4">
        <v>52.022559999999999</v>
      </c>
      <c r="R2328" s="4">
        <v>53.205427</v>
      </c>
      <c r="S2328" s="3" t="s">
        <v>5496</v>
      </c>
      <c r="T2328" s="4">
        <v>593.22</v>
      </c>
      <c r="U2328" s="4">
        <v>28937.2716</v>
      </c>
      <c r="V2328" s="10">
        <v>27491.2176</v>
      </c>
      <c r="W2328" s="4">
        <v>0.84285762449007096</v>
      </c>
      <c r="X2328" s="18">
        <v>959.64</v>
      </c>
      <c r="Y2328" s="18">
        <v>546.70500000000004</v>
      </c>
      <c r="Z2328" s="4">
        <v>74.152500000000003</v>
      </c>
      <c r="AA2328" s="10">
        <v>37.149155217100002</v>
      </c>
      <c r="AB2328" s="10">
        <v>42.246690419499998</v>
      </c>
      <c r="AC2328" s="4">
        <v>13.479741000000001</v>
      </c>
      <c r="AD2328" s="4">
        <v>11.0543099243523</v>
      </c>
      <c r="AE2328" s="4">
        <v>12.532145124036701</v>
      </c>
      <c r="AF2328" s="4">
        <v>52.022559999999999</v>
      </c>
      <c r="AG2328" s="4">
        <v>30.308939704859799</v>
      </c>
      <c r="AH2328" s="4">
        <v>34.3728730148013</v>
      </c>
      <c r="AI2328" s="4">
        <v>12.304660999999999</v>
      </c>
      <c r="AJ2328" s="4">
        <v>12.497525</v>
      </c>
    </row>
    <row r="2329" spans="1:36" x14ac:dyDescent="0.3">
      <c r="A2329" s="1" t="s">
        <v>2323</v>
      </c>
      <c r="B2329" s="2">
        <v>113065</v>
      </c>
      <c r="C2329" s="3" t="s">
        <v>2935</v>
      </c>
      <c r="D2329" s="4">
        <v>4807.0509913200003</v>
      </c>
      <c r="E2329" s="3" t="s">
        <v>2976</v>
      </c>
      <c r="F2329" s="3" t="s">
        <v>2977</v>
      </c>
      <c r="G2329" s="3" t="s">
        <v>3269</v>
      </c>
      <c r="H2329" s="3" t="s">
        <v>3269</v>
      </c>
      <c r="I2329" s="3" t="s">
        <v>2979</v>
      </c>
      <c r="J2329" s="4">
        <v>47.815691999999999</v>
      </c>
      <c r="K2329" s="4">
        <v>-5.5285460000000004</v>
      </c>
      <c r="L2329" s="4">
        <v>-12.504823999999999</v>
      </c>
      <c r="M2329" s="4">
        <v>-8.8704269999999994</v>
      </c>
      <c r="N2329" s="4" t="s">
        <v>2924</v>
      </c>
      <c r="O2329" s="4">
        <v>36.407922999999997</v>
      </c>
      <c r="P2329" s="4">
        <v>1.330581</v>
      </c>
      <c r="Q2329" s="4">
        <v>23.140352</v>
      </c>
      <c r="R2329" s="4" t="s">
        <v>2924</v>
      </c>
      <c r="S2329" s="3" t="s">
        <v>6064</v>
      </c>
      <c r="T2329" s="4">
        <v>68.010000000000005</v>
      </c>
      <c r="U2329" s="4">
        <v>4807.0509913200003</v>
      </c>
      <c r="V2329" s="10">
        <v>10119.807991</v>
      </c>
      <c r="W2329" s="4">
        <v>4.5434494927216598</v>
      </c>
      <c r="X2329" s="4">
        <v>82.81</v>
      </c>
      <c r="Y2329" s="4">
        <v>41.81</v>
      </c>
      <c r="Z2329" s="4" t="s">
        <v>2924</v>
      </c>
      <c r="AA2329" s="10" t="s">
        <v>2924</v>
      </c>
      <c r="AB2329" s="10" t="s">
        <v>2924</v>
      </c>
      <c r="AC2329" s="4">
        <v>10.998177</v>
      </c>
      <c r="AD2329" s="4">
        <v>16.160158498712001</v>
      </c>
      <c r="AE2329" s="4">
        <v>16.7030840271517</v>
      </c>
      <c r="AF2329" s="4">
        <v>23.140352</v>
      </c>
      <c r="AG2329" s="4">
        <v>37.6071861970089</v>
      </c>
      <c r="AH2329" s="4">
        <v>32.458015116869703</v>
      </c>
      <c r="AI2329" s="4">
        <v>1.330581</v>
      </c>
      <c r="AJ2329" s="4">
        <v>1.3631720000000001</v>
      </c>
    </row>
    <row r="2330" spans="1:36" x14ac:dyDescent="0.3">
      <c r="A2330" s="1" t="s">
        <v>2324</v>
      </c>
      <c r="B2330" s="2">
        <v>4536259</v>
      </c>
      <c r="C2330" s="3" t="s">
        <v>2919</v>
      </c>
      <c r="D2330" s="4">
        <v>5900.6636779299997</v>
      </c>
      <c r="E2330" s="3" t="s">
        <v>2930</v>
      </c>
      <c r="F2330" s="3" t="s">
        <v>2953</v>
      </c>
      <c r="G2330" s="3" t="s">
        <v>3101</v>
      </c>
      <c r="H2330" s="3" t="s">
        <v>3101</v>
      </c>
      <c r="I2330" s="3" t="s">
        <v>3111</v>
      </c>
      <c r="J2330" s="4">
        <v>47.348886999999998</v>
      </c>
      <c r="K2330" s="4">
        <v>25.917535000000001</v>
      </c>
      <c r="L2330" s="4">
        <v>15.936586999999999</v>
      </c>
      <c r="M2330" s="4">
        <v>2.244297</v>
      </c>
      <c r="N2330" s="4">
        <v>9.5662649999999996</v>
      </c>
      <c r="O2330" s="4" t="s">
        <v>2924</v>
      </c>
      <c r="P2330" s="4">
        <v>3.134093</v>
      </c>
      <c r="Q2330" s="4" t="s">
        <v>2934</v>
      </c>
      <c r="R2330" s="4" t="s">
        <v>2934</v>
      </c>
      <c r="S2330" s="3" t="s">
        <v>6065</v>
      </c>
      <c r="T2330" s="4">
        <v>27.79</v>
      </c>
      <c r="U2330" s="4">
        <v>5900.6636779299997</v>
      </c>
      <c r="V2330" s="10" t="s">
        <v>2934</v>
      </c>
      <c r="W2330" s="4">
        <v>1.8711766822598099</v>
      </c>
      <c r="X2330" s="4">
        <v>28.234999999999999</v>
      </c>
      <c r="Y2330" s="4">
        <v>18.04</v>
      </c>
      <c r="Z2330" s="4">
        <v>9.5662649999999996</v>
      </c>
      <c r="AA2330" s="10">
        <v>9.8486727858999998</v>
      </c>
      <c r="AB2330" s="10">
        <v>10.159280259399999</v>
      </c>
      <c r="AC2330" s="4" t="s">
        <v>2934</v>
      </c>
      <c r="AD2330" s="4" t="s">
        <v>2934</v>
      </c>
      <c r="AE2330" s="4" t="s">
        <v>2934</v>
      </c>
      <c r="AF2330" s="4" t="s">
        <v>2934</v>
      </c>
      <c r="AG2330" s="4" t="s">
        <v>2934</v>
      </c>
      <c r="AH2330" s="4" t="s">
        <v>2934</v>
      </c>
      <c r="AI2330" s="4">
        <v>3.134093</v>
      </c>
      <c r="AJ2330" s="4">
        <v>3.2461159999999998</v>
      </c>
    </row>
    <row r="2331" spans="1:36" x14ac:dyDescent="0.3">
      <c r="A2331" s="1" t="s">
        <v>2325</v>
      </c>
      <c r="B2331" s="2">
        <v>4208747</v>
      </c>
      <c r="C2331" s="3" t="s">
        <v>2919</v>
      </c>
      <c r="D2331" s="4">
        <v>875.60187570000005</v>
      </c>
      <c r="E2331" s="3" t="s">
        <v>2930</v>
      </c>
      <c r="F2331" s="3" t="s">
        <v>2953</v>
      </c>
      <c r="G2331" s="3" t="s">
        <v>2954</v>
      </c>
      <c r="H2331" s="3" t="s">
        <v>2955</v>
      </c>
      <c r="I2331" s="3" t="s">
        <v>3343</v>
      </c>
      <c r="J2331" s="4">
        <v>5.7312250000000002</v>
      </c>
      <c r="K2331" s="4">
        <v>6.5737050000000004</v>
      </c>
      <c r="L2331" s="4">
        <v>-2.3128419999999998</v>
      </c>
      <c r="M2331" s="4">
        <v>-2.4316110000000002</v>
      </c>
      <c r="N2331" s="4">
        <v>9.0677966101694896</v>
      </c>
      <c r="O2331" s="4">
        <v>4.7639669852567996</v>
      </c>
      <c r="P2331" s="4" t="s">
        <v>2934</v>
      </c>
      <c r="Q2331" s="4" t="s">
        <v>2934</v>
      </c>
      <c r="R2331" s="4" t="s">
        <v>2934</v>
      </c>
      <c r="S2331" s="3" t="s">
        <v>6066</v>
      </c>
      <c r="T2331" s="4">
        <v>16.05</v>
      </c>
      <c r="U2331" s="4">
        <v>875.60187570000005</v>
      </c>
      <c r="V2331" s="10">
        <v>1631.922875</v>
      </c>
      <c r="W2331" s="4">
        <v>10.2180685358255</v>
      </c>
      <c r="X2331" s="4">
        <v>16.905000000000001</v>
      </c>
      <c r="Y2331" s="4">
        <v>14.41</v>
      </c>
      <c r="Z2331" s="4" t="s">
        <v>2934</v>
      </c>
      <c r="AA2331" s="10">
        <v>9.6107784430999992</v>
      </c>
      <c r="AB2331" s="10">
        <v>9.1069513557999997</v>
      </c>
      <c r="AC2331" s="4" t="s">
        <v>2934</v>
      </c>
      <c r="AD2331" s="4">
        <v>7.3371228981207004</v>
      </c>
      <c r="AE2331" s="4">
        <v>6.9764827767851001</v>
      </c>
      <c r="AF2331" s="4" t="s">
        <v>2934</v>
      </c>
      <c r="AG2331" s="4" t="s">
        <v>2934</v>
      </c>
      <c r="AH2331" s="4" t="s">
        <v>2934</v>
      </c>
      <c r="AI2331" s="4" t="s">
        <v>2934</v>
      </c>
      <c r="AJ2331" s="4" t="s">
        <v>2934</v>
      </c>
    </row>
    <row r="2332" spans="1:36" x14ac:dyDescent="0.3">
      <c r="A2332" s="1" t="s">
        <v>2326</v>
      </c>
      <c r="B2332" s="2">
        <v>4011069</v>
      </c>
      <c r="C2332" s="3" t="s">
        <v>2935</v>
      </c>
      <c r="D2332" s="4">
        <v>4186.5697316699998</v>
      </c>
      <c r="E2332" s="3" t="s">
        <v>3093</v>
      </c>
      <c r="F2332" s="3" t="s">
        <v>3093</v>
      </c>
      <c r="G2332" s="3" t="s">
        <v>3094</v>
      </c>
      <c r="H2332" s="3" t="s">
        <v>3147</v>
      </c>
      <c r="I2332" s="3" t="s">
        <v>3148</v>
      </c>
      <c r="J2332" s="4">
        <v>-5.2318049999999996</v>
      </c>
      <c r="K2332" s="4">
        <v>-11.895016</v>
      </c>
      <c r="L2332" s="4">
        <v>-18.252904000000001</v>
      </c>
      <c r="M2332" s="4">
        <v>-9.4978979999999993</v>
      </c>
      <c r="N2332" s="4">
        <v>5.1139060000000001</v>
      </c>
      <c r="O2332" s="4">
        <v>8.4269920000000003</v>
      </c>
      <c r="P2332" s="4">
        <v>1.030791</v>
      </c>
      <c r="Q2332" s="4">
        <v>2.4464800000000002</v>
      </c>
      <c r="R2332" s="4">
        <v>21.794124</v>
      </c>
      <c r="S2332" s="3" t="s">
        <v>6067</v>
      </c>
      <c r="T2332" s="4">
        <v>36.590000000000003</v>
      </c>
      <c r="U2332" s="4">
        <v>4186.5697316699998</v>
      </c>
      <c r="V2332" s="10">
        <v>5175.8157309999997</v>
      </c>
      <c r="W2332" s="4">
        <v>2.1863897239683001</v>
      </c>
      <c r="X2332" s="4">
        <v>53.26</v>
      </c>
      <c r="Y2332" s="4">
        <v>34.76</v>
      </c>
      <c r="Z2332" s="4">
        <v>5.1139060000000001</v>
      </c>
      <c r="AA2332" s="10">
        <v>4.8459083263</v>
      </c>
      <c r="AB2332" s="10">
        <v>5.3277536797999998</v>
      </c>
      <c r="AC2332" s="4">
        <v>2.2143820000000001</v>
      </c>
      <c r="AD2332" s="4">
        <v>1.541471016871</v>
      </c>
      <c r="AE2332" s="4">
        <v>1.8954989916875</v>
      </c>
      <c r="AF2332" s="4">
        <v>2.4464800000000002</v>
      </c>
      <c r="AG2332" s="4">
        <v>2.2290089971019</v>
      </c>
      <c r="AH2332" s="4">
        <v>2.6222198482137</v>
      </c>
      <c r="AI2332" s="4">
        <v>1.030791</v>
      </c>
      <c r="AJ2332" s="4">
        <v>1.030791</v>
      </c>
    </row>
    <row r="2333" spans="1:36" x14ac:dyDescent="0.3">
      <c r="A2333" s="1" t="s">
        <v>2327</v>
      </c>
      <c r="B2333" s="2">
        <v>4254612</v>
      </c>
      <c r="C2333" s="3" t="s">
        <v>2935</v>
      </c>
      <c r="D2333" s="4">
        <v>532.84225351999999</v>
      </c>
      <c r="E2333" s="3" t="s">
        <v>2930</v>
      </c>
      <c r="F2333" s="3" t="s">
        <v>2931</v>
      </c>
      <c r="G2333" s="3" t="s">
        <v>2931</v>
      </c>
      <c r="H2333" s="3" t="s">
        <v>2932</v>
      </c>
      <c r="I2333" s="3" t="s">
        <v>2933</v>
      </c>
      <c r="J2333" s="4">
        <v>25.92</v>
      </c>
      <c r="K2333" s="4">
        <v>5.1436210000000004</v>
      </c>
      <c r="L2333" s="4">
        <v>-11.746566</v>
      </c>
      <c r="M2333" s="4">
        <v>-7.4117649999999999</v>
      </c>
      <c r="N2333" s="4">
        <v>16.2268041237113</v>
      </c>
      <c r="O2333" s="4">
        <v>13.083957</v>
      </c>
      <c r="P2333" s="4">
        <v>1.0896129999999999</v>
      </c>
      <c r="Q2333" s="4" t="s">
        <v>2934</v>
      </c>
      <c r="R2333" s="4" t="s">
        <v>2934</v>
      </c>
      <c r="S2333" s="3" t="s">
        <v>6068</v>
      </c>
      <c r="T2333" s="4">
        <v>31.48</v>
      </c>
      <c r="U2333" s="4">
        <v>532.84225351999999</v>
      </c>
      <c r="V2333" s="10" t="s">
        <v>2934</v>
      </c>
      <c r="W2333" s="4">
        <v>1.01651842439644</v>
      </c>
      <c r="X2333" s="4">
        <v>37.72</v>
      </c>
      <c r="Y2333" s="4">
        <v>19</v>
      </c>
      <c r="Z2333" s="4">
        <v>16.310880999999998</v>
      </c>
      <c r="AA2333" s="10">
        <v>14.3744292237</v>
      </c>
      <c r="AB2333" s="10">
        <v>15.74</v>
      </c>
      <c r="AC2333" s="4" t="s">
        <v>2934</v>
      </c>
      <c r="AD2333" s="4" t="s">
        <v>2934</v>
      </c>
      <c r="AE2333" s="4" t="s">
        <v>2934</v>
      </c>
      <c r="AF2333" s="4" t="s">
        <v>2934</v>
      </c>
      <c r="AG2333" s="4" t="s">
        <v>2934</v>
      </c>
      <c r="AH2333" s="4" t="s">
        <v>2934</v>
      </c>
      <c r="AI2333" s="4">
        <v>1.0896129999999999</v>
      </c>
      <c r="AJ2333" s="4">
        <v>1.3886810000000001</v>
      </c>
    </row>
    <row r="2334" spans="1:36" x14ac:dyDescent="0.3">
      <c r="A2334" s="1" t="s">
        <v>2328</v>
      </c>
      <c r="B2334" s="2">
        <v>5128523</v>
      </c>
      <c r="C2334" s="3" t="s">
        <v>2935</v>
      </c>
      <c r="D2334" s="4">
        <v>7841.4990816899999</v>
      </c>
      <c r="E2334" s="3" t="s">
        <v>2945</v>
      </c>
      <c r="F2334" s="3" t="s">
        <v>2946</v>
      </c>
      <c r="G2334" s="3" t="s">
        <v>2947</v>
      </c>
      <c r="H2334" s="3" t="s">
        <v>2989</v>
      </c>
      <c r="I2334" s="3" t="s">
        <v>3063</v>
      </c>
      <c r="J2334" s="4">
        <v>17.519933000000002</v>
      </c>
      <c r="K2334" s="4">
        <v>8.8841370000000008</v>
      </c>
      <c r="L2334" s="4">
        <v>0.125134</v>
      </c>
      <c r="M2334" s="4">
        <v>-1.7850999999999999E-2</v>
      </c>
      <c r="N2334" s="4" t="s">
        <v>2924</v>
      </c>
      <c r="O2334" s="4">
        <v>34.918953000000002</v>
      </c>
      <c r="P2334" s="4">
        <v>11.001768</v>
      </c>
      <c r="Q2334" s="4" t="s">
        <v>2924</v>
      </c>
      <c r="R2334" s="4">
        <v>24.160125000000001</v>
      </c>
      <c r="S2334" s="3" t="s">
        <v>6069</v>
      </c>
      <c r="T2334" s="4">
        <v>56.01</v>
      </c>
      <c r="U2334" s="4">
        <v>7841.4990816899999</v>
      </c>
      <c r="V2334" s="10">
        <v>7120.3360810000004</v>
      </c>
      <c r="W2334" s="4">
        <v>0</v>
      </c>
      <c r="X2334" s="4">
        <v>56.55</v>
      </c>
      <c r="Y2334" s="4">
        <v>35.520000000000003</v>
      </c>
      <c r="Z2334" s="4" t="s">
        <v>2924</v>
      </c>
      <c r="AA2334" s="10">
        <v>36.838989739500001</v>
      </c>
      <c r="AB2334" s="10">
        <v>39.023200724500001</v>
      </c>
      <c r="AC2334" s="4">
        <v>6.5733300000000003</v>
      </c>
      <c r="AD2334" s="4">
        <v>5.7374458249925002</v>
      </c>
      <c r="AE2334" s="4">
        <v>6.3398332501328998</v>
      </c>
      <c r="AF2334" s="4" t="s">
        <v>2924</v>
      </c>
      <c r="AG2334" s="4">
        <v>28.506133257480698</v>
      </c>
      <c r="AH2334" s="4">
        <v>32.893649829531597</v>
      </c>
      <c r="AI2334" s="4">
        <v>11.001768</v>
      </c>
      <c r="AJ2334" s="4">
        <v>14.262796</v>
      </c>
    </row>
    <row r="2335" spans="1:36" x14ac:dyDescent="0.3">
      <c r="A2335" s="1" t="s">
        <v>2329</v>
      </c>
      <c r="B2335" s="2">
        <v>4910871</v>
      </c>
      <c r="C2335" s="3" t="s">
        <v>2919</v>
      </c>
      <c r="D2335" s="4">
        <v>441.78713812000001</v>
      </c>
      <c r="E2335" s="3" t="s">
        <v>2925</v>
      </c>
      <c r="F2335" s="3" t="s">
        <v>2996</v>
      </c>
      <c r="G2335" s="3" t="s">
        <v>2997</v>
      </c>
      <c r="H2335" s="3" t="s">
        <v>2997</v>
      </c>
      <c r="I2335" s="3" t="s">
        <v>3294</v>
      </c>
      <c r="J2335" s="4">
        <v>-26.230713000000002</v>
      </c>
      <c r="K2335" s="4">
        <v>-24.962630999999998</v>
      </c>
      <c r="L2335" s="4">
        <v>-22.709776999999999</v>
      </c>
      <c r="M2335" s="4">
        <v>-8.8929220000000004</v>
      </c>
      <c r="N2335" s="4">
        <v>12.741116999999999</v>
      </c>
      <c r="O2335" s="4">
        <v>85.084745999999996</v>
      </c>
      <c r="P2335" s="4">
        <v>1.202971</v>
      </c>
      <c r="Q2335" s="4">
        <v>7.0730890000000004</v>
      </c>
      <c r="R2335" s="4" t="s">
        <v>2924</v>
      </c>
      <c r="S2335" s="3" t="s">
        <v>6070</v>
      </c>
      <c r="T2335" s="4">
        <v>10.039999999999999</v>
      </c>
      <c r="U2335" s="4">
        <v>441.78713812000001</v>
      </c>
      <c r="V2335" s="10">
        <v>538.32713799999999</v>
      </c>
      <c r="W2335" s="4">
        <v>5.1792828685258998</v>
      </c>
      <c r="X2335" s="4">
        <v>18.05</v>
      </c>
      <c r="Y2335" s="4">
        <v>10.01</v>
      </c>
      <c r="Z2335" s="4">
        <v>12.741116999999999</v>
      </c>
      <c r="AA2335" s="10">
        <v>22.311111111100001</v>
      </c>
      <c r="AB2335" s="10">
        <v>25.1</v>
      </c>
      <c r="AC2335" s="4">
        <v>1.0460160000000001</v>
      </c>
      <c r="AD2335" s="4">
        <v>1.0813566635873</v>
      </c>
      <c r="AE2335" s="4">
        <v>1.0959770751803</v>
      </c>
      <c r="AF2335" s="4">
        <v>7.0730890000000004</v>
      </c>
      <c r="AG2335" s="4">
        <v>7.4874458150722996</v>
      </c>
      <c r="AH2335" s="4">
        <v>7.9760440045634002</v>
      </c>
      <c r="AI2335" s="4">
        <v>1.202971</v>
      </c>
      <c r="AJ2335" s="4">
        <v>1.2775160000000001</v>
      </c>
    </row>
    <row r="2336" spans="1:36" x14ac:dyDescent="0.3">
      <c r="A2336" s="1" t="s">
        <v>2330</v>
      </c>
      <c r="B2336" s="2">
        <v>4217596</v>
      </c>
      <c r="C2336" s="3" t="s">
        <v>2935</v>
      </c>
      <c r="D2336" s="4">
        <v>27605.354905439999</v>
      </c>
      <c r="E2336" s="3" t="s">
        <v>3031</v>
      </c>
      <c r="F2336" s="3" t="s">
        <v>3031</v>
      </c>
      <c r="G2336" s="3" t="s">
        <v>3115</v>
      </c>
      <c r="H2336" s="3" t="s">
        <v>3116</v>
      </c>
      <c r="I2336" s="3" t="s">
        <v>3117</v>
      </c>
      <c r="J2336" s="4">
        <v>37.852879000000001</v>
      </c>
      <c r="K2336" s="4">
        <v>12.381354</v>
      </c>
      <c r="L2336" s="4">
        <v>-4.3447040000000001</v>
      </c>
      <c r="M2336" s="4">
        <v>-0.83752099999999996</v>
      </c>
      <c r="N2336" s="4" t="s">
        <v>2934</v>
      </c>
      <c r="O2336" s="4" t="s">
        <v>2934</v>
      </c>
      <c r="P2336" s="4">
        <v>1.567059</v>
      </c>
      <c r="Q2336" s="4">
        <v>15.519759000000001</v>
      </c>
      <c r="R2336" s="4" t="s">
        <v>2934</v>
      </c>
      <c r="S2336" s="3" t="s">
        <v>6071</v>
      </c>
      <c r="T2336" s="4">
        <v>53.28</v>
      </c>
      <c r="U2336" s="4">
        <v>27605.354905439999</v>
      </c>
      <c r="V2336" s="10">
        <v>41612.354905</v>
      </c>
      <c r="W2336" s="4">
        <v>1.1355105105105101</v>
      </c>
      <c r="X2336" s="4">
        <v>56.985700000000001</v>
      </c>
      <c r="Y2336" s="4">
        <v>35.417000000000002</v>
      </c>
      <c r="Z2336" s="4" t="s">
        <v>2934</v>
      </c>
      <c r="AA2336" s="10">
        <v>16.9881707744</v>
      </c>
      <c r="AB2336" s="10" t="s">
        <v>2934</v>
      </c>
      <c r="AC2336" s="4">
        <v>2.532397</v>
      </c>
      <c r="AD2336" s="4">
        <v>1.3430400729416001</v>
      </c>
      <c r="AE2336" s="4">
        <v>1.3745643139309001</v>
      </c>
      <c r="AF2336" s="4">
        <v>15.519759000000001</v>
      </c>
      <c r="AG2336" s="4">
        <v>8.0271127002675993</v>
      </c>
      <c r="AH2336" s="4">
        <v>9.0823862952341994</v>
      </c>
      <c r="AI2336" s="4">
        <v>1.567059</v>
      </c>
      <c r="AJ2336" s="4">
        <v>2.96</v>
      </c>
    </row>
    <row r="2337" spans="1:36" x14ac:dyDescent="0.3">
      <c r="A2337" s="1" t="s">
        <v>2331</v>
      </c>
      <c r="B2337" s="2">
        <v>4616846</v>
      </c>
      <c r="C2337" s="3" t="s">
        <v>2935</v>
      </c>
      <c r="D2337" s="4">
        <v>19120.1517972</v>
      </c>
      <c r="E2337" s="3" t="s">
        <v>3102</v>
      </c>
      <c r="F2337" s="3" t="s">
        <v>3103</v>
      </c>
      <c r="G2337" s="3" t="s">
        <v>3104</v>
      </c>
      <c r="H2337" s="3" t="s">
        <v>3104</v>
      </c>
      <c r="I2337" s="3" t="s">
        <v>3205</v>
      </c>
      <c r="J2337" s="4">
        <v>-33.137830000000001</v>
      </c>
      <c r="K2337" s="4">
        <v>13.432836</v>
      </c>
      <c r="L2337" s="4">
        <v>7.6487249999999998</v>
      </c>
      <c r="M2337" s="4">
        <v>0.79575600000000002</v>
      </c>
      <c r="N2337" s="4" t="s">
        <v>2924</v>
      </c>
      <c r="O2337" s="4">
        <v>128.089888</v>
      </c>
      <c r="P2337" s="4">
        <v>8.6232980000000001</v>
      </c>
      <c r="Q2337" s="4" t="s">
        <v>2924</v>
      </c>
      <c r="R2337" s="4">
        <v>40.683784000000003</v>
      </c>
      <c r="S2337" s="3" t="s">
        <v>6072</v>
      </c>
      <c r="T2337" s="4">
        <v>11.4</v>
      </c>
      <c r="U2337" s="4">
        <v>19120.1517972</v>
      </c>
      <c r="V2337" s="10">
        <v>20168.573797000001</v>
      </c>
      <c r="W2337" s="4">
        <v>0</v>
      </c>
      <c r="X2337" s="4">
        <v>17.75</v>
      </c>
      <c r="Y2337" s="5">
        <v>8.2899999999999991</v>
      </c>
      <c r="Z2337" s="4" t="s">
        <v>2924</v>
      </c>
      <c r="AA2337" s="10">
        <v>31.318681318599999</v>
      </c>
      <c r="AB2337" s="10">
        <v>43.322945960299997</v>
      </c>
      <c r="AC2337" s="4">
        <v>3.9045510000000001</v>
      </c>
      <c r="AD2337" s="4">
        <v>3.450025683212</v>
      </c>
      <c r="AE2337" s="4">
        <v>3.7664609361275998</v>
      </c>
      <c r="AF2337" s="4" t="s">
        <v>2924</v>
      </c>
      <c r="AG2337" s="4">
        <v>30.594347149799301</v>
      </c>
      <c r="AH2337" s="4">
        <v>41.982496197213898</v>
      </c>
      <c r="AI2337" s="4">
        <v>8.6232980000000001</v>
      </c>
      <c r="AJ2337" s="4">
        <v>45.783132999999999</v>
      </c>
    </row>
    <row r="2338" spans="1:36" x14ac:dyDescent="0.3">
      <c r="A2338" s="1" t="s">
        <v>2332</v>
      </c>
      <c r="B2338" s="2">
        <v>4007403</v>
      </c>
      <c r="C2338" s="3" t="s">
        <v>2935</v>
      </c>
      <c r="D2338" s="4">
        <v>18038.122519199998</v>
      </c>
      <c r="E2338" s="3" t="s">
        <v>2936</v>
      </c>
      <c r="F2338" s="3" t="s">
        <v>2937</v>
      </c>
      <c r="G2338" s="3" t="s">
        <v>3044</v>
      </c>
      <c r="H2338" s="3" t="s">
        <v>3066</v>
      </c>
      <c r="I2338" s="3" t="s">
        <v>3659</v>
      </c>
      <c r="J2338" s="4">
        <v>19.260802000000002</v>
      </c>
      <c r="K2338" s="4">
        <v>21.349623999999999</v>
      </c>
      <c r="L2338" s="4">
        <v>-3.9627759999999999</v>
      </c>
      <c r="M2338" s="4">
        <v>-3.227169</v>
      </c>
      <c r="N2338" s="4">
        <v>17.668379999999999</v>
      </c>
      <c r="O2338" s="4">
        <v>15.963673999999999</v>
      </c>
      <c r="P2338" s="4">
        <v>3.2956439999999998</v>
      </c>
      <c r="Q2338" s="4">
        <v>11.943515</v>
      </c>
      <c r="R2338" s="4">
        <v>21.221551999999999</v>
      </c>
      <c r="S2338" s="3" t="s">
        <v>6073</v>
      </c>
      <c r="T2338" s="4">
        <v>343.65</v>
      </c>
      <c r="U2338" s="4">
        <v>18038.122519199998</v>
      </c>
      <c r="V2338" s="10">
        <v>18031.422519</v>
      </c>
      <c r="W2338" s="4">
        <v>2.49090644551142</v>
      </c>
      <c r="X2338" s="5">
        <v>373.89499999999998</v>
      </c>
      <c r="Y2338" s="4">
        <v>252.98</v>
      </c>
      <c r="Z2338" s="4">
        <v>17.668379999999999</v>
      </c>
      <c r="AA2338" s="10">
        <v>17.289522141999999</v>
      </c>
      <c r="AB2338" s="10">
        <v>17.802627836700001</v>
      </c>
      <c r="AC2338" s="4">
        <v>3.5334949999999998</v>
      </c>
      <c r="AD2338" s="4">
        <v>3.7328143686406001</v>
      </c>
      <c r="AE2338" s="4">
        <v>3.8236442732421998</v>
      </c>
      <c r="AF2338" s="4">
        <v>11.943515</v>
      </c>
      <c r="AG2338" s="4">
        <v>12.1008137165291</v>
      </c>
      <c r="AH2338" s="4">
        <v>12.489318609382901</v>
      </c>
      <c r="AI2338" s="4">
        <v>3.2956439999999998</v>
      </c>
      <c r="AJ2338" s="4">
        <v>4.3890010000000004</v>
      </c>
    </row>
    <row r="2339" spans="1:36" x14ac:dyDescent="0.3">
      <c r="A2339" s="1" t="s">
        <v>2333</v>
      </c>
      <c r="B2339" s="2">
        <v>5285926</v>
      </c>
      <c r="C2339" s="3" t="s">
        <v>2935</v>
      </c>
      <c r="D2339" s="4">
        <v>54892.328999999998</v>
      </c>
      <c r="E2339" s="3" t="s">
        <v>2945</v>
      </c>
      <c r="F2339" s="3" t="s">
        <v>2946</v>
      </c>
      <c r="G2339" s="3" t="s">
        <v>2984</v>
      </c>
      <c r="H2339" s="3" t="s">
        <v>3061</v>
      </c>
      <c r="I2339" s="3" t="s">
        <v>3660</v>
      </c>
      <c r="J2339" s="4">
        <v>-15.015076000000001</v>
      </c>
      <c r="K2339" s="4">
        <v>50.802576000000002</v>
      </c>
      <c r="L2339" s="4">
        <v>28.787175000000001</v>
      </c>
      <c r="M2339" s="4">
        <v>-0.82304500000000003</v>
      </c>
      <c r="N2339" s="4" t="s">
        <v>2924</v>
      </c>
      <c r="O2339" s="4">
        <v>69.752516999999997</v>
      </c>
      <c r="P2339" s="4">
        <v>18.736901</v>
      </c>
      <c r="Q2339" s="4" t="s">
        <v>2924</v>
      </c>
      <c r="R2339" s="4">
        <v>42.039363000000002</v>
      </c>
      <c r="S2339" s="3" t="s">
        <v>6074</v>
      </c>
      <c r="T2339" s="4">
        <v>166.29</v>
      </c>
      <c r="U2339" s="4">
        <v>54892.328999999998</v>
      </c>
      <c r="V2339" s="10">
        <v>52443.154000000002</v>
      </c>
      <c r="W2339" s="4">
        <v>0</v>
      </c>
      <c r="X2339" s="4">
        <v>237.72</v>
      </c>
      <c r="Y2339" s="4">
        <v>107.13</v>
      </c>
      <c r="Z2339" s="4" t="s">
        <v>2924</v>
      </c>
      <c r="AA2339" s="10">
        <v>192.6882966396</v>
      </c>
      <c r="AB2339" s="10">
        <v>237.54696227299999</v>
      </c>
      <c r="AC2339" s="4">
        <v>15.359743</v>
      </c>
      <c r="AD2339" s="4">
        <v>12.550388550445501</v>
      </c>
      <c r="AE2339" s="4">
        <v>14.6189595264103</v>
      </c>
      <c r="AF2339" s="4" t="s">
        <v>2924</v>
      </c>
      <c r="AG2339" s="4">
        <v>134.6802102364158</v>
      </c>
      <c r="AH2339" s="4">
        <v>153.1518412101328</v>
      </c>
      <c r="AI2339" s="4">
        <v>18.736901</v>
      </c>
      <c r="AJ2339" s="4">
        <v>35.792079000000001</v>
      </c>
    </row>
    <row r="2340" spans="1:36" x14ac:dyDescent="0.3">
      <c r="A2340" s="1" t="s">
        <v>2334</v>
      </c>
      <c r="B2340" s="2">
        <v>4354366</v>
      </c>
      <c r="C2340" s="3" t="s">
        <v>2935</v>
      </c>
      <c r="D2340" s="4">
        <v>10648.57748224</v>
      </c>
      <c r="E2340" s="3" t="s">
        <v>3031</v>
      </c>
      <c r="F2340" s="3" t="s">
        <v>3031</v>
      </c>
      <c r="G2340" s="3" t="s">
        <v>3032</v>
      </c>
      <c r="H2340" s="3" t="s">
        <v>3068</v>
      </c>
      <c r="I2340" s="3" t="s">
        <v>3661</v>
      </c>
      <c r="J2340" s="4">
        <v>-38.011307000000002</v>
      </c>
      <c r="K2340" s="4">
        <v>1.0571969999999999</v>
      </c>
      <c r="L2340" s="4">
        <v>-3.7687149999999998</v>
      </c>
      <c r="M2340" s="4">
        <v>-1.297326</v>
      </c>
      <c r="N2340" s="4" t="s">
        <v>2924</v>
      </c>
      <c r="O2340" s="4" t="s">
        <v>2924</v>
      </c>
      <c r="P2340" s="4">
        <v>2.094382</v>
      </c>
      <c r="Q2340" s="4">
        <v>8.5242459999999998</v>
      </c>
      <c r="R2340" s="4" t="s">
        <v>2924</v>
      </c>
      <c r="S2340" s="3" t="s">
        <v>6075</v>
      </c>
      <c r="T2340" s="4">
        <v>37.28</v>
      </c>
      <c r="U2340" s="4">
        <v>10648.57748224</v>
      </c>
      <c r="V2340" s="10">
        <v>13022.627482</v>
      </c>
      <c r="W2340" s="4">
        <v>3.5608234978540798</v>
      </c>
      <c r="X2340" s="4">
        <v>64.62</v>
      </c>
      <c r="Y2340" s="4">
        <v>32.24</v>
      </c>
      <c r="Z2340" s="4" t="s">
        <v>2924</v>
      </c>
      <c r="AA2340" s="10">
        <v>12.429566898899999</v>
      </c>
      <c r="AB2340" s="10" t="s">
        <v>2924</v>
      </c>
      <c r="AC2340" s="4">
        <v>2.7320329999999999</v>
      </c>
      <c r="AD2340" s="4">
        <v>2.8415232549536</v>
      </c>
      <c r="AE2340" s="4">
        <v>2.9282310759031001</v>
      </c>
      <c r="AF2340" s="4">
        <v>8.5242459999999998</v>
      </c>
      <c r="AG2340" s="4">
        <v>7.6673906327864998</v>
      </c>
      <c r="AH2340" s="4">
        <v>8.9052510747793008</v>
      </c>
      <c r="AI2340" s="4">
        <v>2.094382</v>
      </c>
      <c r="AJ2340" s="4">
        <v>2.1640450000000002</v>
      </c>
    </row>
    <row r="2341" spans="1:36" x14ac:dyDescent="0.3">
      <c r="A2341" s="1" t="s">
        <v>2335</v>
      </c>
      <c r="B2341" s="2">
        <v>4346995</v>
      </c>
      <c r="C2341" s="3" t="s">
        <v>2919</v>
      </c>
      <c r="D2341" s="4">
        <v>16657.004531250001</v>
      </c>
      <c r="E2341" s="3" t="s">
        <v>2930</v>
      </c>
      <c r="F2341" s="3" t="s">
        <v>2953</v>
      </c>
      <c r="G2341" s="3" t="s">
        <v>3101</v>
      </c>
      <c r="H2341" s="3" t="s">
        <v>3101</v>
      </c>
      <c r="I2341" s="3" t="s">
        <v>3440</v>
      </c>
      <c r="J2341" s="4">
        <v>58.084448999999999</v>
      </c>
      <c r="K2341" s="4">
        <v>90.683229999999995</v>
      </c>
      <c r="L2341" s="4">
        <v>4.6353099999999996</v>
      </c>
      <c r="M2341" s="4">
        <v>-5.538462</v>
      </c>
      <c r="N2341" s="4">
        <v>130.084746</v>
      </c>
      <c r="O2341" s="4" t="s">
        <v>2924</v>
      </c>
      <c r="P2341" s="4">
        <v>2.7187389999999998</v>
      </c>
      <c r="Q2341" s="4" t="s">
        <v>2934</v>
      </c>
      <c r="R2341" s="4" t="s">
        <v>2934</v>
      </c>
      <c r="S2341" s="3" t="s">
        <v>6076</v>
      </c>
      <c r="T2341" s="4">
        <v>15.35</v>
      </c>
      <c r="U2341" s="4">
        <v>16657.004531250001</v>
      </c>
      <c r="V2341" s="10" t="s">
        <v>2934</v>
      </c>
      <c r="W2341" s="4">
        <v>0</v>
      </c>
      <c r="X2341" s="4">
        <v>17.190000000000001</v>
      </c>
      <c r="Y2341" s="5">
        <v>6.01</v>
      </c>
      <c r="Z2341" s="4">
        <v>130.084746</v>
      </c>
      <c r="AA2341" s="10">
        <v>64.522908785200002</v>
      </c>
      <c r="AB2341" s="10">
        <v>116.8010957236</v>
      </c>
      <c r="AC2341" s="4" t="s">
        <v>2934</v>
      </c>
      <c r="AD2341" s="4" t="s">
        <v>2934</v>
      </c>
      <c r="AE2341" s="4" t="s">
        <v>2934</v>
      </c>
      <c r="AF2341" s="4" t="s">
        <v>2934</v>
      </c>
      <c r="AG2341" s="4" t="s">
        <v>2934</v>
      </c>
      <c r="AH2341" s="4" t="s">
        <v>2934</v>
      </c>
      <c r="AI2341" s="4">
        <v>2.7187389999999998</v>
      </c>
      <c r="AJ2341" s="4">
        <v>3.770572</v>
      </c>
    </row>
    <row r="2342" spans="1:36" x14ac:dyDescent="0.3">
      <c r="A2342" s="1" t="s">
        <v>2336</v>
      </c>
      <c r="B2342" s="2">
        <v>28587878</v>
      </c>
      <c r="C2342" s="3" t="s">
        <v>2935</v>
      </c>
      <c r="D2342" s="4">
        <v>1377.84546935</v>
      </c>
      <c r="E2342" s="3" t="s">
        <v>2925</v>
      </c>
      <c r="F2342" s="3" t="s">
        <v>2980</v>
      </c>
      <c r="G2342" s="3" t="s">
        <v>2981</v>
      </c>
      <c r="H2342" s="3" t="s">
        <v>3059</v>
      </c>
      <c r="I2342" s="3" t="s">
        <v>3504</v>
      </c>
      <c r="J2342" s="4">
        <v>-3.2831739999999998</v>
      </c>
      <c r="K2342" s="4">
        <v>38.085937999999999</v>
      </c>
      <c r="L2342" s="4">
        <v>48.529412000000001</v>
      </c>
      <c r="M2342" s="4">
        <v>42.540323000000001</v>
      </c>
      <c r="N2342" s="4" t="s">
        <v>2934</v>
      </c>
      <c r="O2342" s="4" t="s">
        <v>2934</v>
      </c>
      <c r="P2342" s="4" t="s">
        <v>2934</v>
      </c>
      <c r="Q2342" s="4" t="s">
        <v>2934</v>
      </c>
      <c r="R2342" s="4" t="s">
        <v>2934</v>
      </c>
      <c r="S2342" s="3" t="s">
        <v>6077</v>
      </c>
      <c r="T2342" s="5">
        <v>7.07</v>
      </c>
      <c r="U2342" s="4">
        <v>1377.84546935</v>
      </c>
      <c r="V2342" s="10">
        <v>3594.9014689999999</v>
      </c>
      <c r="W2342" s="4">
        <v>0</v>
      </c>
      <c r="X2342" s="4">
        <v>8.09</v>
      </c>
      <c r="Y2342" s="4">
        <v>4.3499999999999996</v>
      </c>
      <c r="Z2342" s="4" t="s">
        <v>2934</v>
      </c>
      <c r="AA2342" s="10" t="s">
        <v>2924</v>
      </c>
      <c r="AB2342" s="10" t="s">
        <v>2924</v>
      </c>
      <c r="AC2342" s="4" t="s">
        <v>2934</v>
      </c>
      <c r="AD2342" s="4">
        <v>2.7904258749039998</v>
      </c>
      <c r="AE2342" s="4">
        <v>2.9863797405622998</v>
      </c>
      <c r="AF2342" s="4" t="s">
        <v>2934</v>
      </c>
      <c r="AG2342" s="4">
        <v>23.375969163683099</v>
      </c>
      <c r="AH2342" s="4">
        <v>25.694031016511602</v>
      </c>
      <c r="AI2342" s="4" t="s">
        <v>2934</v>
      </c>
      <c r="AJ2342" s="4" t="s">
        <v>2934</v>
      </c>
    </row>
    <row r="2343" spans="1:36" x14ac:dyDescent="0.3">
      <c r="A2343" s="1" t="s">
        <v>2337</v>
      </c>
      <c r="B2343" s="2">
        <v>4877075</v>
      </c>
      <c r="C2343" s="3" t="s">
        <v>2919</v>
      </c>
      <c r="D2343" s="4">
        <v>855.92347917999996</v>
      </c>
      <c r="E2343" s="3" t="s">
        <v>2945</v>
      </c>
      <c r="F2343" s="3" t="s">
        <v>2990</v>
      </c>
      <c r="G2343" s="3" t="s">
        <v>2990</v>
      </c>
      <c r="H2343" s="3" t="s">
        <v>2991</v>
      </c>
      <c r="I2343" s="3" t="s">
        <v>2992</v>
      </c>
      <c r="J2343" s="4">
        <v>-84.619389999999996</v>
      </c>
      <c r="K2343" s="4">
        <v>-27.491409000000001</v>
      </c>
      <c r="L2343" s="4">
        <v>35.878565000000002</v>
      </c>
      <c r="M2343" s="4">
        <v>10.636704</v>
      </c>
      <c r="N2343" s="4" t="s">
        <v>2924</v>
      </c>
      <c r="O2343" s="4" t="s">
        <v>2924</v>
      </c>
      <c r="P2343" s="4">
        <v>0.88310900000000003</v>
      </c>
      <c r="Q2343" s="4" t="s">
        <v>2924</v>
      </c>
      <c r="R2343" s="4" t="s">
        <v>2924</v>
      </c>
      <c r="S2343" s="3" t="s">
        <v>6078</v>
      </c>
      <c r="T2343" s="4">
        <v>14.77</v>
      </c>
      <c r="U2343" s="4">
        <v>855.92347917999996</v>
      </c>
      <c r="V2343" s="10">
        <v>879.55247899999995</v>
      </c>
      <c r="W2343" s="4">
        <v>0</v>
      </c>
      <c r="X2343" s="4">
        <v>98.499899999999997</v>
      </c>
      <c r="Y2343" s="5">
        <v>10.24</v>
      </c>
      <c r="Z2343" s="4" t="s">
        <v>2924</v>
      </c>
      <c r="AA2343" s="10" t="s">
        <v>2924</v>
      </c>
      <c r="AB2343" s="10" t="s">
        <v>2924</v>
      </c>
      <c r="AC2343" s="4">
        <v>0.84026900000000004</v>
      </c>
      <c r="AD2343" s="4">
        <v>0.89210456870260002</v>
      </c>
      <c r="AE2343" s="4">
        <v>0.95637379721289995</v>
      </c>
      <c r="AF2343" s="4" t="s">
        <v>2924</v>
      </c>
      <c r="AG2343" s="4" t="s">
        <v>2924</v>
      </c>
      <c r="AH2343" s="4" t="s">
        <v>2924</v>
      </c>
      <c r="AI2343" s="4">
        <v>0.88310900000000003</v>
      </c>
      <c r="AJ2343" s="4">
        <v>0.94546200000000002</v>
      </c>
    </row>
    <row r="2344" spans="1:36" x14ac:dyDescent="0.3">
      <c r="A2344" s="1" t="s">
        <v>2338</v>
      </c>
      <c r="B2344" s="2">
        <v>6643905</v>
      </c>
      <c r="C2344" s="3" t="s">
        <v>2935</v>
      </c>
      <c r="D2344" s="4">
        <v>818.34197200000006</v>
      </c>
      <c r="E2344" s="3" t="s">
        <v>3093</v>
      </c>
      <c r="F2344" s="3" t="s">
        <v>3093</v>
      </c>
      <c r="G2344" s="3" t="s">
        <v>3172</v>
      </c>
      <c r="H2344" s="3" t="s">
        <v>3173</v>
      </c>
      <c r="I2344" s="3" t="s">
        <v>3174</v>
      </c>
      <c r="J2344" s="4">
        <v>226.88564500000001</v>
      </c>
      <c r="K2344" s="4">
        <v>99.628529</v>
      </c>
      <c r="L2344" s="4">
        <v>31.009264000000002</v>
      </c>
      <c r="M2344" s="4">
        <v>-4.1384230000000004</v>
      </c>
      <c r="N2344" s="4">
        <v>62.343387</v>
      </c>
      <c r="O2344" s="4" t="s">
        <v>2924</v>
      </c>
      <c r="P2344" s="4">
        <v>3.6914410000000002</v>
      </c>
      <c r="Q2344" s="4">
        <v>18.029195000000001</v>
      </c>
      <c r="R2344" s="4" t="s">
        <v>2924</v>
      </c>
      <c r="S2344" s="3" t="s">
        <v>6079</v>
      </c>
      <c r="T2344" s="4">
        <v>26.87</v>
      </c>
      <c r="U2344" s="4">
        <v>818.34197200000006</v>
      </c>
      <c r="V2344" s="10">
        <v>1405.2179719999999</v>
      </c>
      <c r="W2344" s="4">
        <v>1.7863788611834801</v>
      </c>
      <c r="X2344" s="4">
        <v>32.61</v>
      </c>
      <c r="Y2344" s="4">
        <v>6.59</v>
      </c>
      <c r="Z2344" s="4">
        <v>62.343387</v>
      </c>
      <c r="AA2344" s="10">
        <v>34.012658227800003</v>
      </c>
      <c r="AB2344" s="10">
        <v>68.897435897400001</v>
      </c>
      <c r="AC2344" s="4">
        <v>5.0161100000000003</v>
      </c>
      <c r="AD2344" s="4">
        <v>2.9645948776370998</v>
      </c>
      <c r="AE2344" s="4">
        <v>4.4230971734341002</v>
      </c>
      <c r="AF2344" s="4">
        <v>18.029195000000001</v>
      </c>
      <c r="AG2344" s="4">
        <v>7.8459964935790003</v>
      </c>
      <c r="AH2344" s="4">
        <v>13.6960815984405</v>
      </c>
      <c r="AI2344" s="4">
        <v>3.6914410000000002</v>
      </c>
      <c r="AJ2344" s="4">
        <v>17.414128000000002</v>
      </c>
    </row>
    <row r="2345" spans="1:36" x14ac:dyDescent="0.3">
      <c r="A2345" s="1" t="s">
        <v>2339</v>
      </c>
      <c r="B2345" s="2">
        <v>4229150</v>
      </c>
      <c r="C2345" s="3" t="s">
        <v>2935</v>
      </c>
      <c r="D2345" s="4">
        <v>2464.7616574499998</v>
      </c>
      <c r="E2345" s="3" t="s">
        <v>2945</v>
      </c>
      <c r="F2345" s="3" t="s">
        <v>2946</v>
      </c>
      <c r="G2345" s="3" t="s">
        <v>2947</v>
      </c>
      <c r="H2345" s="3" t="s">
        <v>2948</v>
      </c>
      <c r="I2345" s="3" t="s">
        <v>2949</v>
      </c>
      <c r="J2345" s="4">
        <v>18.930040999999999</v>
      </c>
      <c r="K2345" s="4">
        <v>12.363918999999999</v>
      </c>
      <c r="L2345" s="4">
        <v>11.325116</v>
      </c>
      <c r="M2345" s="4">
        <v>-1.834239</v>
      </c>
      <c r="N2345" s="4">
        <v>64.798205999999993</v>
      </c>
      <c r="O2345" s="4">
        <v>15.146751</v>
      </c>
      <c r="P2345" s="5">
        <v>1.8062499999999999</v>
      </c>
      <c r="Q2345" s="4">
        <v>12.633224999999999</v>
      </c>
      <c r="R2345" s="4">
        <v>12.290535</v>
      </c>
      <c r="S2345" s="3" t="s">
        <v>6080</v>
      </c>
      <c r="T2345" s="4">
        <v>14.45</v>
      </c>
      <c r="U2345" s="4">
        <v>2464.7616574499998</v>
      </c>
      <c r="V2345" s="10">
        <v>3524.8056569999999</v>
      </c>
      <c r="W2345" s="4">
        <v>0</v>
      </c>
      <c r="X2345" s="4">
        <v>14.94</v>
      </c>
      <c r="Y2345" s="5">
        <v>10.1365</v>
      </c>
      <c r="Z2345" s="4">
        <v>64.798205999999993</v>
      </c>
      <c r="AA2345" s="10">
        <v>13.536299765800001</v>
      </c>
      <c r="AB2345" s="10">
        <v>13.2464294226</v>
      </c>
      <c r="AC2345" s="4">
        <v>4.4917720000000001</v>
      </c>
      <c r="AD2345" s="4">
        <v>4.3608526227675997</v>
      </c>
      <c r="AE2345" s="4">
        <v>4.4650874337657998</v>
      </c>
      <c r="AF2345" s="4">
        <v>12.633224999999999</v>
      </c>
      <c r="AG2345" s="4">
        <v>9.1075472190994002</v>
      </c>
      <c r="AH2345" s="4">
        <v>9.3433508863711001</v>
      </c>
      <c r="AI2345" s="5">
        <v>1.8062499999999999</v>
      </c>
      <c r="AJ2345" s="4" t="s">
        <v>2924</v>
      </c>
    </row>
    <row r="2346" spans="1:36" x14ac:dyDescent="0.3">
      <c r="A2346" s="1" t="s">
        <v>2340</v>
      </c>
      <c r="B2346" s="2">
        <v>4810426</v>
      </c>
      <c r="C2346" s="3" t="s">
        <v>2956</v>
      </c>
      <c r="D2346" s="4">
        <v>1948.04557776</v>
      </c>
      <c r="E2346" s="3" t="s">
        <v>2920</v>
      </c>
      <c r="F2346" s="3" t="s">
        <v>2921</v>
      </c>
      <c r="G2346" s="3" t="s">
        <v>2941</v>
      </c>
      <c r="H2346" s="3" t="s">
        <v>2941</v>
      </c>
      <c r="I2346" s="3" t="s">
        <v>2942</v>
      </c>
      <c r="J2346" s="4">
        <v>19.239905</v>
      </c>
      <c r="K2346" s="4">
        <v>-12.458826</v>
      </c>
      <c r="L2346" s="4">
        <v>-17.599854000000001</v>
      </c>
      <c r="M2346" s="4">
        <v>-3.2755299999999998</v>
      </c>
      <c r="N2346" s="4" t="s">
        <v>2924</v>
      </c>
      <c r="O2346" s="4" t="s">
        <v>2924</v>
      </c>
      <c r="P2346" s="4">
        <v>7.004651</v>
      </c>
      <c r="Q2346" s="4" t="s">
        <v>2924</v>
      </c>
      <c r="R2346" s="4" t="s">
        <v>2924</v>
      </c>
      <c r="S2346" s="3" t="s">
        <v>6081</v>
      </c>
      <c r="T2346" s="4">
        <v>45.18</v>
      </c>
      <c r="U2346" s="4">
        <v>1948.04557776</v>
      </c>
      <c r="V2346" s="10">
        <v>1666.3535770000001</v>
      </c>
      <c r="W2346" s="4">
        <v>0</v>
      </c>
      <c r="X2346" s="4">
        <v>60.92</v>
      </c>
      <c r="Y2346" s="4">
        <v>35.700000000000003</v>
      </c>
      <c r="Z2346" s="4" t="s">
        <v>2924</v>
      </c>
      <c r="AA2346" s="10" t="s">
        <v>2924</v>
      </c>
      <c r="AB2346" s="10" t="s">
        <v>2924</v>
      </c>
      <c r="AC2346" s="4" t="s">
        <v>2934</v>
      </c>
      <c r="AD2346" s="4">
        <v>122.02801633041631</v>
      </c>
      <c r="AE2346" s="4" t="s">
        <v>2934</v>
      </c>
      <c r="AF2346" s="4" t="s">
        <v>2924</v>
      </c>
      <c r="AG2346" s="4" t="s">
        <v>2934</v>
      </c>
      <c r="AH2346" s="4" t="s">
        <v>2934</v>
      </c>
      <c r="AI2346" s="4">
        <v>7.004651</v>
      </c>
      <c r="AJ2346" s="4">
        <v>7.2034440000000002</v>
      </c>
    </row>
    <row r="2347" spans="1:36" x14ac:dyDescent="0.3">
      <c r="A2347" s="1" t="s">
        <v>2341</v>
      </c>
      <c r="B2347" s="2">
        <v>116229413</v>
      </c>
      <c r="C2347" s="3" t="s">
        <v>2935</v>
      </c>
      <c r="D2347" s="4">
        <v>11545.154498100001</v>
      </c>
      <c r="E2347" s="3" t="s">
        <v>2920</v>
      </c>
      <c r="F2347" s="3" t="s">
        <v>2960</v>
      </c>
      <c r="G2347" s="3" t="s">
        <v>2961</v>
      </c>
      <c r="H2347" s="3" t="s">
        <v>3085</v>
      </c>
      <c r="I2347" s="3" t="s">
        <v>2923</v>
      </c>
      <c r="J2347" s="4">
        <v>-16.462499999999999</v>
      </c>
      <c r="K2347" s="4">
        <v>-4.4603289999999998</v>
      </c>
      <c r="L2347" s="4">
        <v>-2.2810350000000001</v>
      </c>
      <c r="M2347" s="4">
        <v>-3.9246690000000002</v>
      </c>
      <c r="N2347" s="4">
        <v>16.7075</v>
      </c>
      <c r="O2347" s="4">
        <v>9.8511199999999999</v>
      </c>
      <c r="P2347" s="4">
        <v>3.6169289999999998</v>
      </c>
      <c r="Q2347" s="4">
        <v>10.108219999999999</v>
      </c>
      <c r="R2347" s="4">
        <v>9.7180409999999995</v>
      </c>
      <c r="S2347" s="3" t="s">
        <v>6082</v>
      </c>
      <c r="T2347" s="4">
        <v>66.83</v>
      </c>
      <c r="U2347" s="4">
        <v>11545.154498100001</v>
      </c>
      <c r="V2347" s="10">
        <v>18882.154498</v>
      </c>
      <c r="W2347" s="4">
        <v>0</v>
      </c>
      <c r="X2347" s="4">
        <v>96.05</v>
      </c>
      <c r="Y2347" s="4">
        <v>47.16</v>
      </c>
      <c r="Z2347" s="4">
        <v>16.7075</v>
      </c>
      <c r="AA2347" s="10">
        <v>12.418932228199999</v>
      </c>
      <c r="AB2347" s="10" t="s">
        <v>2934</v>
      </c>
      <c r="AC2347" s="4">
        <v>2.2984969999999998</v>
      </c>
      <c r="AD2347" s="4">
        <v>2.2949701256452002</v>
      </c>
      <c r="AE2347" s="4">
        <v>2.2938894866663002</v>
      </c>
      <c r="AF2347" s="4">
        <v>10.108219999999999</v>
      </c>
      <c r="AG2347" s="4">
        <v>9.4970476243216009</v>
      </c>
      <c r="AH2347" s="4">
        <v>8.9438629540090009</v>
      </c>
      <c r="AI2347" s="4">
        <v>3.6169289999999998</v>
      </c>
      <c r="AJ2347" s="4" t="s">
        <v>2924</v>
      </c>
    </row>
    <row r="2348" spans="1:36" x14ac:dyDescent="0.3">
      <c r="A2348" s="1" t="s">
        <v>2342</v>
      </c>
      <c r="B2348" s="2">
        <v>4070924</v>
      </c>
      <c r="C2348" s="3" t="s">
        <v>2935</v>
      </c>
      <c r="D2348" s="4">
        <v>2153.9739060000002</v>
      </c>
      <c r="E2348" s="3" t="s">
        <v>2925</v>
      </c>
      <c r="F2348" s="3" t="s">
        <v>2926</v>
      </c>
      <c r="G2348" s="3" t="s">
        <v>2927</v>
      </c>
      <c r="H2348" s="3" t="s">
        <v>3024</v>
      </c>
      <c r="I2348" s="3" t="s">
        <v>3207</v>
      </c>
      <c r="J2348" s="4">
        <v>11.702128</v>
      </c>
      <c r="K2348" s="4">
        <v>9.3370359999999994</v>
      </c>
      <c r="L2348" s="4">
        <v>2.1400779999999999</v>
      </c>
      <c r="M2348" s="4">
        <v>-5.2916420000000004</v>
      </c>
      <c r="N2348" s="4">
        <v>12.6</v>
      </c>
      <c r="O2348" s="4" t="s">
        <v>2924</v>
      </c>
      <c r="P2348" s="4">
        <v>2.121855</v>
      </c>
      <c r="Q2348" s="4">
        <v>9.2203510000000009</v>
      </c>
      <c r="R2348" s="4" t="s">
        <v>2924</v>
      </c>
      <c r="S2348" s="3" t="s">
        <v>6083</v>
      </c>
      <c r="T2348" s="4">
        <v>63</v>
      </c>
      <c r="U2348" s="4">
        <v>2153.9739060000002</v>
      </c>
      <c r="V2348" s="10">
        <v>5823.5739059999996</v>
      </c>
      <c r="W2348" s="4">
        <v>2.2222222222222201</v>
      </c>
      <c r="X2348" s="4">
        <v>70.88</v>
      </c>
      <c r="Y2348" s="4">
        <v>47.82</v>
      </c>
      <c r="Z2348" s="4">
        <v>12.6</v>
      </c>
      <c r="AA2348" s="10">
        <v>10.611419909</v>
      </c>
      <c r="AB2348" s="10">
        <v>11.3036925395</v>
      </c>
      <c r="AC2348" s="4">
        <v>0.41856199999999999</v>
      </c>
      <c r="AD2348" s="4">
        <v>0.40983499929299999</v>
      </c>
      <c r="AE2348" s="4">
        <v>0.41790325411500001</v>
      </c>
      <c r="AF2348" s="4">
        <v>9.2203510000000009</v>
      </c>
      <c r="AG2348" s="4">
        <v>10.1021072796004</v>
      </c>
      <c r="AH2348" s="4">
        <v>10.4860048157043</v>
      </c>
      <c r="AI2348" s="4">
        <v>2.121855</v>
      </c>
      <c r="AJ2348" s="4">
        <v>8.5971620000000009</v>
      </c>
    </row>
    <row r="2349" spans="1:36" x14ac:dyDescent="0.3">
      <c r="A2349" s="1" t="s">
        <v>2343</v>
      </c>
      <c r="B2349" s="2">
        <v>4063000</v>
      </c>
      <c r="C2349" s="3" t="s">
        <v>2935</v>
      </c>
      <c r="D2349" s="4">
        <v>4855.9893331599997</v>
      </c>
      <c r="E2349" s="3" t="s">
        <v>3031</v>
      </c>
      <c r="F2349" s="3" t="s">
        <v>3031</v>
      </c>
      <c r="G2349" s="3" t="s">
        <v>3115</v>
      </c>
      <c r="H2349" s="3" t="s">
        <v>3116</v>
      </c>
      <c r="I2349" s="3" t="s">
        <v>3482</v>
      </c>
      <c r="J2349" s="4">
        <v>-11.985752</v>
      </c>
      <c r="K2349" s="4">
        <v>-9.3876050000000006</v>
      </c>
      <c r="L2349" s="4">
        <v>-1.10066</v>
      </c>
      <c r="M2349" s="4">
        <v>-4.8334299999999999</v>
      </c>
      <c r="N2349" s="4">
        <v>16.976984000000002</v>
      </c>
      <c r="O2349" s="4">
        <v>15.025843999999999</v>
      </c>
      <c r="P2349" s="4">
        <v>1.9588570000000001</v>
      </c>
      <c r="Q2349" s="4">
        <v>7.1733390000000004</v>
      </c>
      <c r="R2349" s="4">
        <v>19.266071</v>
      </c>
      <c r="S2349" s="3" t="s">
        <v>6084</v>
      </c>
      <c r="T2349" s="4">
        <v>49.42</v>
      </c>
      <c r="U2349" s="4">
        <v>4855.9893331599997</v>
      </c>
      <c r="V2349" s="10">
        <v>8056.6783329999998</v>
      </c>
      <c r="W2349" s="4">
        <v>4.2088223391339499</v>
      </c>
      <c r="X2349" s="4">
        <v>61.73</v>
      </c>
      <c r="Y2349" s="4">
        <v>48.22</v>
      </c>
      <c r="Z2349" s="4">
        <v>16.976984000000002</v>
      </c>
      <c r="AA2349" s="10">
        <v>8.4281255862000002</v>
      </c>
      <c r="AB2349" s="10">
        <v>9.6738453828999997</v>
      </c>
      <c r="AC2349" s="4">
        <v>1.225781</v>
      </c>
      <c r="AD2349" s="4">
        <v>0.95830254435020001</v>
      </c>
      <c r="AE2349" s="4">
        <v>1.2320571016196999</v>
      </c>
      <c r="AF2349" s="4">
        <v>7.1733390000000004</v>
      </c>
      <c r="AG2349" s="4">
        <v>5.8079009154315004</v>
      </c>
      <c r="AH2349" s="4">
        <v>7.6918392447004997</v>
      </c>
      <c r="AI2349" s="4">
        <v>1.9588570000000001</v>
      </c>
      <c r="AJ2349" s="4" t="s">
        <v>2924</v>
      </c>
    </row>
    <row r="2350" spans="1:36" x14ac:dyDescent="0.3">
      <c r="A2350" s="1" t="s">
        <v>2344</v>
      </c>
      <c r="B2350" s="2">
        <v>6356269</v>
      </c>
      <c r="C2350" s="3" t="s">
        <v>2919</v>
      </c>
      <c r="D2350" s="4">
        <v>1772.88057856</v>
      </c>
      <c r="E2350" s="3" t="s">
        <v>2925</v>
      </c>
      <c r="F2350" s="3" t="s">
        <v>2996</v>
      </c>
      <c r="G2350" s="3" t="s">
        <v>3230</v>
      </c>
      <c r="H2350" s="3" t="s">
        <v>3469</v>
      </c>
      <c r="I2350" s="3" t="s">
        <v>3662</v>
      </c>
      <c r="J2350" s="4">
        <v>-15.348837</v>
      </c>
      <c r="K2350" s="4">
        <v>15.189873</v>
      </c>
      <c r="L2350" s="5">
        <v>12.432432</v>
      </c>
      <c r="M2350" s="4">
        <v>-6.8634000000000001E-2</v>
      </c>
      <c r="N2350" s="4" t="s">
        <v>2924</v>
      </c>
      <c r="O2350" s="4">
        <v>13.321134000000001</v>
      </c>
      <c r="P2350" s="4">
        <v>4.1363640000000004</v>
      </c>
      <c r="Q2350" s="4">
        <v>50.001905000000001</v>
      </c>
      <c r="R2350" s="4">
        <v>9.2965319999999991</v>
      </c>
      <c r="S2350" s="3" t="s">
        <v>6085</v>
      </c>
      <c r="T2350" s="4">
        <v>14.56</v>
      </c>
      <c r="U2350" s="4">
        <v>1772.88057856</v>
      </c>
      <c r="V2350" s="10">
        <v>1615.861578</v>
      </c>
      <c r="W2350" s="4">
        <v>0</v>
      </c>
      <c r="X2350" s="4">
        <v>19.760000000000002</v>
      </c>
      <c r="Y2350" s="5">
        <v>10.228</v>
      </c>
      <c r="Z2350" s="4" t="s">
        <v>2924</v>
      </c>
      <c r="AA2350" s="10">
        <v>33.090909090899999</v>
      </c>
      <c r="AB2350" s="10">
        <v>33.090909090899999</v>
      </c>
      <c r="AC2350" s="4">
        <v>1.0644279999999999</v>
      </c>
      <c r="AD2350" s="4">
        <v>1.0933110627902001</v>
      </c>
      <c r="AE2350" s="4">
        <v>1.0933110627902001</v>
      </c>
      <c r="AF2350" s="4">
        <v>50.001905000000001</v>
      </c>
      <c r="AG2350" s="4">
        <v>16.410498886356802</v>
      </c>
      <c r="AH2350" s="4">
        <v>16.410498886356802</v>
      </c>
      <c r="AI2350" s="4">
        <v>4.1363640000000004</v>
      </c>
      <c r="AJ2350" s="4">
        <v>7.3129080000000002</v>
      </c>
    </row>
    <row r="2351" spans="1:36" x14ac:dyDescent="0.3">
      <c r="A2351" s="1" t="s">
        <v>2345</v>
      </c>
      <c r="B2351" s="2">
        <v>5005648</v>
      </c>
      <c r="C2351" s="3" t="s">
        <v>2919</v>
      </c>
      <c r="D2351" s="4">
        <v>3750.0847439600002</v>
      </c>
      <c r="E2351" s="3" t="s">
        <v>2920</v>
      </c>
      <c r="F2351" s="3" t="s">
        <v>2921</v>
      </c>
      <c r="G2351" s="3" t="s">
        <v>2922</v>
      </c>
      <c r="H2351" s="3" t="s">
        <v>2922</v>
      </c>
      <c r="I2351" s="3" t="s">
        <v>3217</v>
      </c>
      <c r="J2351" s="4">
        <v>-20.384847000000001</v>
      </c>
      <c r="K2351" s="4">
        <v>-20.528210999999999</v>
      </c>
      <c r="L2351" s="4">
        <v>0.227101</v>
      </c>
      <c r="M2351" s="4">
        <v>0.68441099999999999</v>
      </c>
      <c r="N2351" s="4">
        <v>52.96</v>
      </c>
      <c r="O2351" s="4">
        <v>36.076293999999997</v>
      </c>
      <c r="P2351" s="4">
        <v>7.9759039999999999</v>
      </c>
      <c r="Q2351" s="4">
        <v>10.359855</v>
      </c>
      <c r="R2351" s="4">
        <v>21.232177</v>
      </c>
      <c r="S2351" s="3" t="s">
        <v>6086</v>
      </c>
      <c r="T2351" s="4">
        <v>13.24</v>
      </c>
      <c r="U2351" s="4">
        <v>3750.0847439600002</v>
      </c>
      <c r="V2351" s="10">
        <v>5800.301743</v>
      </c>
      <c r="W2351" s="4">
        <v>0</v>
      </c>
      <c r="X2351" s="4">
        <v>17.440000000000001</v>
      </c>
      <c r="Y2351" s="4">
        <v>10.71</v>
      </c>
      <c r="Z2351" s="4">
        <v>52.96</v>
      </c>
      <c r="AA2351" s="10">
        <v>17.4486030574</v>
      </c>
      <c r="AB2351" s="10">
        <v>19.086885694900001</v>
      </c>
      <c r="AC2351" s="4">
        <v>5.1766360000000002</v>
      </c>
      <c r="AD2351" s="4">
        <v>5.1017632210153998</v>
      </c>
      <c r="AE2351" s="4">
        <v>5.2661513270251996</v>
      </c>
      <c r="AF2351" s="4">
        <v>10.359855</v>
      </c>
      <c r="AG2351" s="4">
        <v>10.171529971046001</v>
      </c>
      <c r="AH2351" s="4">
        <v>10.5833861906439</v>
      </c>
      <c r="AI2351" s="4">
        <v>7.9759039999999999</v>
      </c>
      <c r="AJ2351" s="4" t="s">
        <v>2924</v>
      </c>
    </row>
    <row r="2352" spans="1:36" x14ac:dyDescent="0.3">
      <c r="A2352" s="1" t="s">
        <v>2346</v>
      </c>
      <c r="B2352" s="2">
        <v>5109836</v>
      </c>
      <c r="C2352" s="3" t="s">
        <v>2940</v>
      </c>
      <c r="D2352" s="4">
        <v>8043.9161448750001</v>
      </c>
      <c r="E2352" s="3" t="s">
        <v>2945</v>
      </c>
      <c r="F2352" s="3" t="s">
        <v>2946</v>
      </c>
      <c r="G2352" s="3" t="s">
        <v>2947</v>
      </c>
      <c r="H2352" s="3" t="s">
        <v>2989</v>
      </c>
      <c r="I2352" s="3" t="s">
        <v>2949</v>
      </c>
      <c r="J2352" s="4">
        <v>950.966184</v>
      </c>
      <c r="K2352" s="4">
        <v>337.726358</v>
      </c>
      <c r="L2352" s="4">
        <v>237.81055900000001</v>
      </c>
      <c r="M2352" s="4">
        <v>28.651685000000001</v>
      </c>
      <c r="N2352" s="4" t="s">
        <v>2924</v>
      </c>
      <c r="O2352" s="4" t="s">
        <v>2924</v>
      </c>
      <c r="P2352" s="4">
        <v>27.125934999999998</v>
      </c>
      <c r="Q2352" s="4" t="s">
        <v>2924</v>
      </c>
      <c r="R2352" s="4" t="s">
        <v>2924</v>
      </c>
      <c r="S2352" s="3" t="s">
        <v>6087</v>
      </c>
      <c r="T2352" s="5">
        <v>21.754999999999999</v>
      </c>
      <c r="U2352" s="4">
        <v>8043.9161448750001</v>
      </c>
      <c r="V2352" s="10">
        <v>7952.1511440000004</v>
      </c>
      <c r="W2352" s="4">
        <v>0</v>
      </c>
      <c r="X2352" s="5">
        <v>24.08</v>
      </c>
      <c r="Y2352" s="4">
        <v>1.62</v>
      </c>
      <c r="Z2352" s="4" t="s">
        <v>2924</v>
      </c>
      <c r="AA2352" s="10" t="s">
        <v>2924</v>
      </c>
      <c r="AB2352" s="10" t="s">
        <v>2924</v>
      </c>
      <c r="AC2352" s="4">
        <v>118.16501700000001</v>
      </c>
      <c r="AD2352" s="4">
        <v>54.726477036237704</v>
      </c>
      <c r="AE2352" s="4">
        <v>94.815769069804901</v>
      </c>
      <c r="AF2352" s="4" t="s">
        <v>2924</v>
      </c>
      <c r="AG2352" s="4" t="s">
        <v>2924</v>
      </c>
      <c r="AH2352" s="4" t="s">
        <v>2924</v>
      </c>
      <c r="AI2352" s="4">
        <v>27.125934999999998</v>
      </c>
      <c r="AJ2352" s="4" t="s">
        <v>2924</v>
      </c>
    </row>
    <row r="2353" spans="1:36" x14ac:dyDescent="0.3">
      <c r="A2353" s="1" t="s">
        <v>2347</v>
      </c>
      <c r="B2353" s="2">
        <v>1023897</v>
      </c>
      <c r="C2353" s="3" t="s">
        <v>2919</v>
      </c>
      <c r="D2353" s="4">
        <v>587.24148197</v>
      </c>
      <c r="E2353" s="3" t="s">
        <v>2930</v>
      </c>
      <c r="F2353" s="3" t="s">
        <v>2931</v>
      </c>
      <c r="G2353" s="3" t="s">
        <v>2931</v>
      </c>
      <c r="H2353" s="3" t="s">
        <v>2932</v>
      </c>
      <c r="I2353" s="3" t="s">
        <v>2933</v>
      </c>
      <c r="J2353" s="4">
        <v>21.293161999999999</v>
      </c>
      <c r="K2353" s="4">
        <v>5.7244029999999997</v>
      </c>
      <c r="L2353" s="4">
        <v>-5.4367910000000004</v>
      </c>
      <c r="M2353" s="4">
        <v>-7.2722569999999997</v>
      </c>
      <c r="N2353" s="4">
        <v>13.941634241245101</v>
      </c>
      <c r="O2353" s="4">
        <v>9.8977900000000005</v>
      </c>
      <c r="P2353" s="4">
        <v>1.3249759999999999</v>
      </c>
      <c r="Q2353" s="4" t="s">
        <v>2934</v>
      </c>
      <c r="R2353" s="4" t="s">
        <v>2934</v>
      </c>
      <c r="S2353" s="3" t="s">
        <v>6088</v>
      </c>
      <c r="T2353" s="4">
        <v>35.83</v>
      </c>
      <c r="U2353" s="4">
        <v>587.24148197</v>
      </c>
      <c r="V2353" s="10" t="s">
        <v>2934</v>
      </c>
      <c r="W2353" s="4">
        <v>1.674574379012</v>
      </c>
      <c r="X2353" s="4">
        <v>40.905000000000001</v>
      </c>
      <c r="Y2353" s="4">
        <v>24.05</v>
      </c>
      <c r="Z2353" s="4">
        <v>13.985168</v>
      </c>
      <c r="AA2353" s="10">
        <v>13.406922357299999</v>
      </c>
      <c r="AB2353" s="10">
        <v>13.5591296121</v>
      </c>
      <c r="AC2353" s="4" t="s">
        <v>2934</v>
      </c>
      <c r="AD2353" s="4" t="s">
        <v>2934</v>
      </c>
      <c r="AE2353" s="4" t="s">
        <v>2934</v>
      </c>
      <c r="AF2353" s="4" t="s">
        <v>2934</v>
      </c>
      <c r="AG2353" s="4" t="s">
        <v>2934</v>
      </c>
      <c r="AH2353" s="4" t="s">
        <v>2934</v>
      </c>
      <c r="AI2353" s="4">
        <v>1.3249759999999999</v>
      </c>
      <c r="AJ2353" s="4">
        <v>1.391564</v>
      </c>
    </row>
    <row r="2354" spans="1:36" x14ac:dyDescent="0.3">
      <c r="A2354" s="1" t="s">
        <v>2348</v>
      </c>
      <c r="B2354" s="2">
        <v>4354459</v>
      </c>
      <c r="C2354" s="3" t="s">
        <v>2935</v>
      </c>
      <c r="D2354" s="4">
        <v>73516.083209279997</v>
      </c>
      <c r="E2354" s="3" t="s">
        <v>3031</v>
      </c>
      <c r="F2354" s="3" t="s">
        <v>3031</v>
      </c>
      <c r="G2354" s="3" t="s">
        <v>3051</v>
      </c>
      <c r="H2354" s="3" t="s">
        <v>3457</v>
      </c>
      <c r="I2354" s="3" t="s">
        <v>3458</v>
      </c>
      <c r="J2354" s="4">
        <v>8.5496569999999998</v>
      </c>
      <c r="K2354" s="4">
        <v>-9.6653830000000003</v>
      </c>
      <c r="L2354" s="4">
        <v>-9.6990289999999995</v>
      </c>
      <c r="M2354" s="4">
        <v>-6.99</v>
      </c>
      <c r="N2354" s="4">
        <v>24.102098999999999</v>
      </c>
      <c r="O2354" s="4">
        <v>28.565725</v>
      </c>
      <c r="P2354" s="4">
        <v>8.3732450000000007</v>
      </c>
      <c r="Q2354" s="4">
        <v>12.766043</v>
      </c>
      <c r="R2354" s="4">
        <v>26.531245999999999</v>
      </c>
      <c r="S2354" s="3" t="s">
        <v>6089</v>
      </c>
      <c r="T2354" s="4">
        <v>93.01</v>
      </c>
      <c r="U2354" s="4">
        <v>73516.083209279997</v>
      </c>
      <c r="V2354" s="10">
        <v>77593.283209000001</v>
      </c>
      <c r="W2354" s="4">
        <v>2.9918791527792701</v>
      </c>
      <c r="X2354" s="4">
        <v>128.27193600000001</v>
      </c>
      <c r="Y2354" s="4">
        <v>75.453034000000002</v>
      </c>
      <c r="Z2354" s="4">
        <v>24.102098999999999</v>
      </c>
      <c r="AA2354" s="10">
        <v>19.537042871800001</v>
      </c>
      <c r="AB2354" s="10">
        <v>20.934854585899998</v>
      </c>
      <c r="AC2354" s="4">
        <v>7.0896410000000003</v>
      </c>
      <c r="AD2354" s="4">
        <v>6.3650765145144002</v>
      </c>
      <c r="AE2354" s="4">
        <v>6.6110666070943003</v>
      </c>
      <c r="AF2354" s="4">
        <v>12.766043</v>
      </c>
      <c r="AG2354" s="4">
        <v>11.442966680889</v>
      </c>
      <c r="AH2354" s="4">
        <v>11.691135019529501</v>
      </c>
      <c r="AI2354" s="4">
        <v>8.3732450000000007</v>
      </c>
      <c r="AJ2354" s="4">
        <v>8.4925130000000006</v>
      </c>
    </row>
    <row r="2355" spans="1:36" x14ac:dyDescent="0.3">
      <c r="A2355" s="1" t="s">
        <v>2349</v>
      </c>
      <c r="B2355" s="2">
        <v>102420</v>
      </c>
      <c r="C2355" s="3" t="s">
        <v>2940</v>
      </c>
      <c r="D2355" s="4">
        <v>660.05258450999997</v>
      </c>
      <c r="E2355" s="3" t="s">
        <v>2930</v>
      </c>
      <c r="F2355" s="3" t="s">
        <v>2931</v>
      </c>
      <c r="G2355" s="3" t="s">
        <v>2931</v>
      </c>
      <c r="H2355" s="3" t="s">
        <v>2932</v>
      </c>
      <c r="I2355" s="3" t="s">
        <v>3216</v>
      </c>
      <c r="J2355" s="4">
        <v>9.4018689999999996</v>
      </c>
      <c r="K2355" s="4">
        <v>5.3835069999999998</v>
      </c>
      <c r="L2355" s="4">
        <v>-9.3401490000000003</v>
      </c>
      <c r="M2355" s="4">
        <v>-7.7395969999999998</v>
      </c>
      <c r="N2355" s="4">
        <v>13.4551724137931</v>
      </c>
      <c r="O2355" s="4">
        <v>11.578635</v>
      </c>
      <c r="P2355" s="4">
        <v>1.3053950000000001</v>
      </c>
      <c r="Q2355" s="4" t="s">
        <v>2934</v>
      </c>
      <c r="R2355" s="4" t="s">
        <v>2934</v>
      </c>
      <c r="S2355" s="3" t="s">
        <v>6090</v>
      </c>
      <c r="T2355" s="4">
        <v>58.53</v>
      </c>
      <c r="U2355" s="4">
        <v>660.05258450999997</v>
      </c>
      <c r="V2355" s="10" t="s">
        <v>2934</v>
      </c>
      <c r="W2355" s="4">
        <v>1.5718434990603101</v>
      </c>
      <c r="X2355" s="4">
        <v>68.69</v>
      </c>
      <c r="Y2355" s="4">
        <v>39</v>
      </c>
      <c r="Z2355" s="4">
        <v>13.424312</v>
      </c>
      <c r="AA2355" s="10">
        <v>11.536869493199999</v>
      </c>
      <c r="AB2355" s="10">
        <v>11.8722109533</v>
      </c>
      <c r="AC2355" s="4" t="s">
        <v>2934</v>
      </c>
      <c r="AD2355" s="4" t="s">
        <v>2934</v>
      </c>
      <c r="AE2355" s="4" t="s">
        <v>2934</v>
      </c>
      <c r="AF2355" s="4" t="s">
        <v>2934</v>
      </c>
      <c r="AG2355" s="4" t="s">
        <v>2934</v>
      </c>
      <c r="AH2355" s="4" t="s">
        <v>2934</v>
      </c>
      <c r="AI2355" s="4">
        <v>1.3053950000000001</v>
      </c>
      <c r="AJ2355" s="4">
        <v>1.526883</v>
      </c>
    </row>
    <row r="2356" spans="1:36" x14ac:dyDescent="0.3">
      <c r="A2356" s="1" t="s">
        <v>2350</v>
      </c>
      <c r="B2356" s="2">
        <v>1021743</v>
      </c>
      <c r="C2356" s="3" t="s">
        <v>2935</v>
      </c>
      <c r="D2356" s="4">
        <v>977.74943564</v>
      </c>
      <c r="E2356" s="3" t="s">
        <v>2930</v>
      </c>
      <c r="F2356" s="3" t="s">
        <v>2931</v>
      </c>
      <c r="G2356" s="3" t="s">
        <v>2931</v>
      </c>
      <c r="H2356" s="3" t="s">
        <v>2932</v>
      </c>
      <c r="I2356" s="3" t="s">
        <v>2933</v>
      </c>
      <c r="J2356" s="4">
        <v>0.43586599999999998</v>
      </c>
      <c r="K2356" s="4">
        <v>-5.1176469999999998</v>
      </c>
      <c r="L2356" s="4">
        <v>-8.1435080000000006</v>
      </c>
      <c r="M2356" s="4">
        <v>-8.2480089999999997</v>
      </c>
      <c r="N2356" s="4">
        <v>11.646209386281599</v>
      </c>
      <c r="O2356" s="4" t="s">
        <v>2924</v>
      </c>
      <c r="P2356" s="4">
        <v>1.214197</v>
      </c>
      <c r="Q2356" s="4" t="s">
        <v>2934</v>
      </c>
      <c r="R2356" s="4" t="s">
        <v>2934</v>
      </c>
      <c r="S2356" s="3" t="s">
        <v>6091</v>
      </c>
      <c r="T2356" s="4">
        <v>32.26</v>
      </c>
      <c r="U2356" s="4">
        <v>977.74943564</v>
      </c>
      <c r="V2356" s="10" t="s">
        <v>2934</v>
      </c>
      <c r="W2356" s="4">
        <v>4.4637321760694402</v>
      </c>
      <c r="X2356" s="4">
        <v>38</v>
      </c>
      <c r="Y2356" s="4">
        <v>25.3</v>
      </c>
      <c r="Z2356" s="4">
        <v>11.621036999999999</v>
      </c>
      <c r="AA2356" s="10">
        <v>11.480427046200001</v>
      </c>
      <c r="AB2356" s="10">
        <v>10.8013272306</v>
      </c>
      <c r="AC2356" s="4" t="s">
        <v>2934</v>
      </c>
      <c r="AD2356" s="4" t="s">
        <v>2934</v>
      </c>
      <c r="AE2356" s="4" t="s">
        <v>2934</v>
      </c>
      <c r="AF2356" s="4" t="s">
        <v>2934</v>
      </c>
      <c r="AG2356" s="4" t="s">
        <v>2934</v>
      </c>
      <c r="AH2356" s="4" t="s">
        <v>2934</v>
      </c>
      <c r="AI2356" s="4">
        <v>1.214197</v>
      </c>
      <c r="AJ2356" s="4">
        <v>1.6237980000000001</v>
      </c>
    </row>
    <row r="2357" spans="1:36" x14ac:dyDescent="0.3">
      <c r="A2357" s="1" t="s">
        <v>2351</v>
      </c>
      <c r="B2357" s="2">
        <v>1019950</v>
      </c>
      <c r="C2357" s="3" t="s">
        <v>2935</v>
      </c>
      <c r="D2357" s="4">
        <v>7644.7254809200003</v>
      </c>
      <c r="E2357" s="3" t="s">
        <v>2930</v>
      </c>
      <c r="F2357" s="3" t="s">
        <v>2931</v>
      </c>
      <c r="G2357" s="3" t="s">
        <v>2931</v>
      </c>
      <c r="H2357" s="3" t="s">
        <v>2932</v>
      </c>
      <c r="I2357" s="3" t="s">
        <v>2933</v>
      </c>
      <c r="J2357" s="4">
        <v>17.534600000000001</v>
      </c>
      <c r="K2357" s="4">
        <v>1.447662</v>
      </c>
      <c r="L2357" s="4">
        <v>-4.3980160000000001</v>
      </c>
      <c r="M2357" s="4">
        <v>-7.8189679999999999</v>
      </c>
      <c r="N2357" s="4">
        <v>15.464506172839499</v>
      </c>
      <c r="O2357" s="4" t="s">
        <v>2924</v>
      </c>
      <c r="P2357" s="4">
        <v>1.2943180000000001</v>
      </c>
      <c r="Q2357" s="4" t="s">
        <v>2934</v>
      </c>
      <c r="R2357" s="4" t="s">
        <v>2934</v>
      </c>
      <c r="S2357" s="3" t="s">
        <v>6092</v>
      </c>
      <c r="T2357" s="4">
        <v>100.21</v>
      </c>
      <c r="U2357" s="4">
        <v>7644.7254809200003</v>
      </c>
      <c r="V2357" s="10" t="s">
        <v>2934</v>
      </c>
      <c r="W2357" s="4">
        <v>2.15547350563816</v>
      </c>
      <c r="X2357" s="4">
        <v>114.265</v>
      </c>
      <c r="Y2357" s="4">
        <v>70.680000000000007</v>
      </c>
      <c r="Z2357" s="4">
        <v>15.462120000000001</v>
      </c>
      <c r="AA2357" s="10">
        <v>13.967523869200001</v>
      </c>
      <c r="AB2357" s="10">
        <v>14.301453693299999</v>
      </c>
      <c r="AC2357" s="4" t="s">
        <v>2934</v>
      </c>
      <c r="AD2357" s="4" t="s">
        <v>2934</v>
      </c>
      <c r="AE2357" s="4" t="s">
        <v>2934</v>
      </c>
      <c r="AF2357" s="4" t="s">
        <v>2934</v>
      </c>
      <c r="AG2357" s="4" t="s">
        <v>2934</v>
      </c>
      <c r="AH2357" s="4" t="s">
        <v>2934</v>
      </c>
      <c r="AI2357" s="4">
        <v>1.2943180000000001</v>
      </c>
      <c r="AJ2357" s="4">
        <v>1.9547829999999999</v>
      </c>
    </row>
    <row r="2358" spans="1:36" x14ac:dyDescent="0.3">
      <c r="A2358" s="1" t="s">
        <v>2352</v>
      </c>
      <c r="B2358" s="2">
        <v>4121199</v>
      </c>
      <c r="C2358" s="3" t="s">
        <v>2935</v>
      </c>
      <c r="D2358" s="4">
        <v>19959.254648319999</v>
      </c>
      <c r="E2358" s="3" t="s">
        <v>2936</v>
      </c>
      <c r="F2358" s="3" t="s">
        <v>3056</v>
      </c>
      <c r="G2358" s="3" t="s">
        <v>3064</v>
      </c>
      <c r="H2358" s="3" t="s">
        <v>3064</v>
      </c>
      <c r="I2358" s="3" t="s">
        <v>3065</v>
      </c>
      <c r="J2358" s="4">
        <v>12.813559</v>
      </c>
      <c r="K2358" s="4">
        <v>14.600550999999999</v>
      </c>
      <c r="L2358" s="4">
        <v>4.7529120000000002</v>
      </c>
      <c r="M2358" s="4">
        <v>0.78740200000000005</v>
      </c>
      <c r="N2358" s="4" t="s">
        <v>2934</v>
      </c>
      <c r="O2358" s="4" t="s">
        <v>2924</v>
      </c>
      <c r="P2358" s="4">
        <v>1.9171609999999999</v>
      </c>
      <c r="Q2358" s="4">
        <v>5.107024</v>
      </c>
      <c r="R2358" s="4" t="s">
        <v>2924</v>
      </c>
      <c r="S2358" s="3" t="s">
        <v>6093</v>
      </c>
      <c r="T2358" s="4">
        <v>33.28</v>
      </c>
      <c r="U2358" s="4">
        <v>19959.254648319999</v>
      </c>
      <c r="V2358" s="10">
        <v>19672.254647999998</v>
      </c>
      <c r="W2358" s="4">
        <v>2.1634615384615401</v>
      </c>
      <c r="X2358" s="4">
        <v>36.119999999999997</v>
      </c>
      <c r="Y2358" s="4">
        <v>23.58</v>
      </c>
      <c r="Z2358" s="4" t="s">
        <v>2934</v>
      </c>
      <c r="AA2358" s="10">
        <v>21.2407454684</v>
      </c>
      <c r="AB2358" s="10">
        <v>42.872233530000003</v>
      </c>
      <c r="AC2358" s="4">
        <v>0.71859499999999998</v>
      </c>
      <c r="AD2358" s="4">
        <v>0.69314793825050003</v>
      </c>
      <c r="AE2358" s="4">
        <v>0.71622225834669995</v>
      </c>
      <c r="AF2358" s="4">
        <v>5.107024</v>
      </c>
      <c r="AG2358" s="4">
        <v>7.5345666167407002</v>
      </c>
      <c r="AH2358" s="4">
        <v>9.8927384704334003</v>
      </c>
      <c r="AI2358" s="4">
        <v>1.9171609999999999</v>
      </c>
      <c r="AJ2358" s="4">
        <v>2.18344</v>
      </c>
    </row>
    <row r="2359" spans="1:36" x14ac:dyDescent="0.3">
      <c r="A2359" s="1" t="s">
        <v>2353</v>
      </c>
      <c r="B2359" s="2">
        <v>4884928</v>
      </c>
      <c r="C2359" s="3" t="s">
        <v>2935</v>
      </c>
      <c r="D2359" s="4">
        <v>4996.9463368999996</v>
      </c>
      <c r="E2359" s="3" t="s">
        <v>3090</v>
      </c>
      <c r="F2359" s="3" t="s">
        <v>3090</v>
      </c>
      <c r="G2359" s="3" t="s">
        <v>3201</v>
      </c>
      <c r="H2359" s="3" t="s">
        <v>3201</v>
      </c>
      <c r="I2359" s="3" t="s">
        <v>3596</v>
      </c>
      <c r="J2359" s="4">
        <v>8.2698590000000003</v>
      </c>
      <c r="K2359" s="4">
        <v>-5.8020019999999999</v>
      </c>
      <c r="L2359" s="4">
        <v>-8.6677160000000004</v>
      </c>
      <c r="M2359" s="4">
        <v>-4.3925879999999999</v>
      </c>
      <c r="N2359" s="4">
        <v>27.893471999999999</v>
      </c>
      <c r="O2359" s="4">
        <v>9.1344259999999995</v>
      </c>
      <c r="P2359" s="4">
        <v>1.4460710000000001</v>
      </c>
      <c r="Q2359" s="4">
        <v>9.4512599999999996</v>
      </c>
      <c r="R2359" s="4">
        <v>12.833584</v>
      </c>
      <c r="S2359" s="3" t="s">
        <v>6094</v>
      </c>
      <c r="T2359" s="4">
        <v>69.650000000000006</v>
      </c>
      <c r="U2359" s="4">
        <v>4996.9463368999996</v>
      </c>
      <c r="V2359" s="10">
        <v>9800.2763360000008</v>
      </c>
      <c r="W2359" s="4">
        <v>3.5606604450825601</v>
      </c>
      <c r="X2359" s="4">
        <v>80.284999999999997</v>
      </c>
      <c r="Y2359" s="4">
        <v>57.55</v>
      </c>
      <c r="Z2359" s="4">
        <v>27.893471999999999</v>
      </c>
      <c r="AA2359" s="10">
        <v>20.205390038000001</v>
      </c>
      <c r="AB2359" s="10">
        <v>24.455414952000002</v>
      </c>
      <c r="AC2359" s="4">
        <v>1.8811089999999999</v>
      </c>
      <c r="AD2359" s="4">
        <v>2.6004926298013999</v>
      </c>
      <c r="AE2359" s="4">
        <v>1.8879494482731001</v>
      </c>
      <c r="AF2359" s="4">
        <v>9.4512599999999996</v>
      </c>
      <c r="AG2359" s="4">
        <v>11.403448370714299</v>
      </c>
      <c r="AH2359" s="4">
        <v>10.421147237705</v>
      </c>
      <c r="AI2359" s="4">
        <v>1.4460710000000001</v>
      </c>
      <c r="AJ2359" s="4">
        <v>1.8729659999999999</v>
      </c>
    </row>
    <row r="2360" spans="1:36" x14ac:dyDescent="0.3">
      <c r="A2360" s="1" t="s">
        <v>2354</v>
      </c>
      <c r="B2360" s="2">
        <v>4064745</v>
      </c>
      <c r="C2360" s="3" t="s">
        <v>2919</v>
      </c>
      <c r="D2360" s="4" t="s">
        <v>2934</v>
      </c>
      <c r="E2360" s="3" t="s">
        <v>3006</v>
      </c>
      <c r="F2360" s="3" t="s">
        <v>3070</v>
      </c>
      <c r="G2360" s="3" t="s">
        <v>3070</v>
      </c>
      <c r="H2360" s="3" t="s">
        <v>3620</v>
      </c>
      <c r="I2360" s="3" t="s">
        <v>3663</v>
      </c>
      <c r="J2360" s="4">
        <v>-15.798610999999999</v>
      </c>
      <c r="K2360" s="4">
        <v>-10.43398</v>
      </c>
      <c r="L2360" s="4">
        <v>6.7694000000000001</v>
      </c>
      <c r="M2360" s="4">
        <v>-1.121305</v>
      </c>
      <c r="N2360" s="4" t="s">
        <v>2934</v>
      </c>
      <c r="O2360" s="4" t="s">
        <v>2934</v>
      </c>
      <c r="P2360" s="4" t="s">
        <v>2934</v>
      </c>
      <c r="Q2360" s="4" t="s">
        <v>2934</v>
      </c>
      <c r="R2360" s="4" t="s">
        <v>2934</v>
      </c>
      <c r="S2360" s="3" t="s">
        <v>6095</v>
      </c>
      <c r="T2360" s="4">
        <v>19.399999999999999</v>
      </c>
      <c r="U2360" s="4" t="s">
        <v>2934</v>
      </c>
      <c r="V2360" s="10" t="s">
        <v>2934</v>
      </c>
      <c r="W2360" s="4">
        <v>4.4845360824742304</v>
      </c>
      <c r="X2360" s="4">
        <v>24.51</v>
      </c>
      <c r="Y2360" s="4">
        <v>17.739999999999998</v>
      </c>
      <c r="Z2360" s="4" t="s">
        <v>2934</v>
      </c>
      <c r="AA2360" s="10">
        <v>10.2716153968</v>
      </c>
      <c r="AB2360" s="10">
        <v>10.1890756302</v>
      </c>
      <c r="AC2360" s="4" t="s">
        <v>2934</v>
      </c>
      <c r="AD2360" s="4">
        <v>0.16173403053650001</v>
      </c>
      <c r="AE2360" s="4">
        <v>0.163872220806</v>
      </c>
      <c r="AF2360" s="4" t="s">
        <v>2934</v>
      </c>
      <c r="AG2360" s="4">
        <v>6.0119613855480001</v>
      </c>
      <c r="AH2360" s="4">
        <v>6.1489263081237997</v>
      </c>
      <c r="AI2360" s="4" t="s">
        <v>2934</v>
      </c>
      <c r="AJ2360" s="4" t="s">
        <v>2934</v>
      </c>
    </row>
    <row r="2361" spans="1:36" x14ac:dyDescent="0.3">
      <c r="A2361" s="1" t="s">
        <v>2355</v>
      </c>
      <c r="B2361" s="2">
        <v>4281626</v>
      </c>
      <c r="C2361" s="3" t="s">
        <v>2935</v>
      </c>
      <c r="D2361" s="4">
        <v>2396.44058473</v>
      </c>
      <c r="E2361" s="3" t="s">
        <v>3006</v>
      </c>
      <c r="F2361" s="3" t="s">
        <v>3235</v>
      </c>
      <c r="G2361" s="3" t="s">
        <v>3326</v>
      </c>
      <c r="H2361" s="3" t="s">
        <v>3326</v>
      </c>
      <c r="I2361" s="3" t="s">
        <v>3664</v>
      </c>
      <c r="J2361" s="4">
        <v>5.3910679999999997</v>
      </c>
      <c r="K2361" s="4">
        <v>-8.660323</v>
      </c>
      <c r="L2361" s="4">
        <v>-3.9248759999999998</v>
      </c>
      <c r="M2361" s="4">
        <v>-5.5813439999999996</v>
      </c>
      <c r="N2361" s="4">
        <v>26.205521000000001</v>
      </c>
      <c r="O2361" s="4">
        <v>21.826775999999999</v>
      </c>
      <c r="P2361" s="4">
        <v>1.117302</v>
      </c>
      <c r="Q2361" s="4">
        <v>8.1182630000000007</v>
      </c>
      <c r="R2361" s="4" t="s">
        <v>2924</v>
      </c>
      <c r="S2361" s="3" t="s">
        <v>6096</v>
      </c>
      <c r="T2361" s="4">
        <v>85.43</v>
      </c>
      <c r="U2361" s="4">
        <v>2396.44058473</v>
      </c>
      <c r="V2361" s="10">
        <v>2707.4405839999999</v>
      </c>
      <c r="W2361" s="4">
        <v>2.2006320964532402</v>
      </c>
      <c r="X2361" s="4">
        <v>96.74</v>
      </c>
      <c r="Y2361" s="4">
        <v>75.5</v>
      </c>
      <c r="Z2361" s="4">
        <v>20.856933999999999</v>
      </c>
      <c r="AA2361" s="10">
        <v>15.904102524900001</v>
      </c>
      <c r="AB2361" s="10">
        <v>15.904102524900001</v>
      </c>
      <c r="AC2361" s="4">
        <v>0.91347199999999995</v>
      </c>
      <c r="AD2361" s="4">
        <v>0.89885506126939996</v>
      </c>
      <c r="AE2361" s="4">
        <v>0.89885506126939996</v>
      </c>
      <c r="AF2361" s="4">
        <v>8.1182630000000007</v>
      </c>
      <c r="AG2361" s="4">
        <v>7.9561611454349004</v>
      </c>
      <c r="AH2361" s="4">
        <v>7.9561611454349004</v>
      </c>
      <c r="AI2361" s="4">
        <v>1.117302</v>
      </c>
      <c r="AJ2361" s="4">
        <v>8.3754899999999992</v>
      </c>
    </row>
    <row r="2362" spans="1:36" x14ac:dyDescent="0.3">
      <c r="A2362" s="1" t="s">
        <v>2356</v>
      </c>
      <c r="B2362" s="2">
        <v>20034948</v>
      </c>
      <c r="C2362" s="3" t="s">
        <v>2935</v>
      </c>
      <c r="D2362" s="4">
        <v>1385.1992006999999</v>
      </c>
      <c r="E2362" s="3" t="s">
        <v>3102</v>
      </c>
      <c r="F2362" s="3" t="s">
        <v>3103</v>
      </c>
      <c r="G2362" s="3" t="s">
        <v>3196</v>
      </c>
      <c r="H2362" s="3" t="s">
        <v>3197</v>
      </c>
      <c r="I2362" s="3" t="s">
        <v>3341</v>
      </c>
      <c r="J2362" s="4">
        <v>12.762238</v>
      </c>
      <c r="K2362" s="4">
        <v>-5.7706359999999997</v>
      </c>
      <c r="L2362" s="4">
        <v>-8.0104590000000009</v>
      </c>
      <c r="M2362" s="4">
        <v>2.3538749999999999</v>
      </c>
      <c r="N2362" s="4" t="s">
        <v>2924</v>
      </c>
      <c r="O2362" s="4" t="s">
        <v>2924</v>
      </c>
      <c r="P2362" s="4">
        <v>0.59821899999999995</v>
      </c>
      <c r="Q2362" s="4">
        <v>17.125648000000002</v>
      </c>
      <c r="R2362" s="4">
        <v>15.526845</v>
      </c>
      <c r="S2362" s="3" t="s">
        <v>6097</v>
      </c>
      <c r="T2362" s="4">
        <v>38.700000000000003</v>
      </c>
      <c r="U2362" s="4">
        <v>1385.1992006999999</v>
      </c>
      <c r="V2362" s="10">
        <v>2343.6491999999998</v>
      </c>
      <c r="W2362" s="4">
        <v>0</v>
      </c>
      <c r="X2362" s="4">
        <v>51.83</v>
      </c>
      <c r="Y2362" s="4">
        <v>29.7</v>
      </c>
      <c r="Z2362" s="4" t="s">
        <v>2924</v>
      </c>
      <c r="AA2362" s="10" t="s">
        <v>2924</v>
      </c>
      <c r="AB2362" s="10" t="s">
        <v>2924</v>
      </c>
      <c r="AC2362" s="4">
        <v>2.0616289999999999</v>
      </c>
      <c r="AD2362" s="4">
        <v>2.0798564329275999</v>
      </c>
      <c r="AE2362" s="4">
        <v>2.1415140645297002</v>
      </c>
      <c r="AF2362" s="4">
        <v>17.125648000000002</v>
      </c>
      <c r="AG2362" s="4">
        <v>23.535434968608001</v>
      </c>
      <c r="AH2362" s="4">
        <v>29.8226938351693</v>
      </c>
      <c r="AI2362" s="4">
        <v>0.59821899999999995</v>
      </c>
      <c r="AJ2362" s="4">
        <v>0.763208</v>
      </c>
    </row>
    <row r="2363" spans="1:36" x14ac:dyDescent="0.3">
      <c r="A2363" s="1" t="s">
        <v>2357</v>
      </c>
      <c r="B2363" s="2">
        <v>4002506</v>
      </c>
      <c r="C2363" s="3" t="s">
        <v>2935</v>
      </c>
      <c r="D2363" s="4">
        <v>3851.8316694</v>
      </c>
      <c r="E2363" s="3" t="s">
        <v>3090</v>
      </c>
      <c r="F2363" s="3" t="s">
        <v>3090</v>
      </c>
      <c r="G2363" s="3" t="s">
        <v>3201</v>
      </c>
      <c r="H2363" s="3" t="s">
        <v>3201</v>
      </c>
      <c r="I2363" s="3" t="s">
        <v>3202</v>
      </c>
      <c r="J2363" s="4">
        <v>4.5625590000000003</v>
      </c>
      <c r="K2363" s="4">
        <v>0.19531299999999999</v>
      </c>
      <c r="L2363" s="4">
        <v>-2.485744</v>
      </c>
      <c r="M2363" s="4">
        <v>-1.491876</v>
      </c>
      <c r="N2363" s="4">
        <v>15.916468</v>
      </c>
      <c r="O2363" s="4">
        <v>103.075734</v>
      </c>
      <c r="P2363" s="4">
        <v>1.2877749999999999</v>
      </c>
      <c r="Q2363" s="4">
        <v>11.414612</v>
      </c>
      <c r="R2363" s="4">
        <v>80.555401000000003</v>
      </c>
      <c r="S2363" s="3" t="s">
        <v>6098</v>
      </c>
      <c r="T2363" s="4">
        <v>66.69</v>
      </c>
      <c r="U2363" s="4">
        <v>3851.8316694</v>
      </c>
      <c r="V2363" s="10">
        <v>8852.031669</v>
      </c>
      <c r="W2363" s="4">
        <v>4.7083520767731297</v>
      </c>
      <c r="X2363" s="4">
        <v>73.64</v>
      </c>
      <c r="Y2363" s="4">
        <v>56.36</v>
      </c>
      <c r="Z2363" s="4">
        <v>15.916468</v>
      </c>
      <c r="AA2363" s="10">
        <v>14.780748900100001</v>
      </c>
      <c r="AB2363" s="10">
        <v>14.780748900100001</v>
      </c>
      <c r="AC2363" s="4">
        <v>3.4138190000000002</v>
      </c>
      <c r="AD2363" s="4">
        <v>3.3120950186972999</v>
      </c>
      <c r="AE2363" s="4">
        <v>3.3120950186972999</v>
      </c>
      <c r="AF2363" s="4">
        <v>11.414612</v>
      </c>
      <c r="AG2363" s="4">
        <v>10.646296395607701</v>
      </c>
      <c r="AH2363" s="4">
        <v>10.646296395607701</v>
      </c>
      <c r="AI2363" s="4">
        <v>1.2877749999999999</v>
      </c>
      <c r="AJ2363" s="4">
        <v>2.117143</v>
      </c>
    </row>
    <row r="2364" spans="1:36" x14ac:dyDescent="0.3">
      <c r="A2364" s="1" t="s">
        <v>2358</v>
      </c>
      <c r="B2364" s="2">
        <v>4831679</v>
      </c>
      <c r="C2364" s="3" t="s">
        <v>2935</v>
      </c>
      <c r="D2364" s="4">
        <v>3888.5060914000001</v>
      </c>
      <c r="E2364" s="3" t="s">
        <v>2936</v>
      </c>
      <c r="F2364" s="3" t="s">
        <v>2937</v>
      </c>
      <c r="G2364" s="3" t="s">
        <v>2951</v>
      </c>
      <c r="H2364" s="3" t="s">
        <v>2951</v>
      </c>
      <c r="I2364" s="3" t="s">
        <v>3405</v>
      </c>
      <c r="J2364" s="4">
        <v>3.90503</v>
      </c>
      <c r="K2364" s="4">
        <v>0.422705</v>
      </c>
      <c r="L2364" s="4">
        <v>4.165362</v>
      </c>
      <c r="M2364" s="4">
        <v>0.87958800000000004</v>
      </c>
      <c r="N2364" s="4" t="s">
        <v>2924</v>
      </c>
      <c r="O2364" s="4" t="s">
        <v>2924</v>
      </c>
      <c r="P2364" s="4" t="s">
        <v>2924</v>
      </c>
      <c r="Q2364" s="4" t="s">
        <v>2924</v>
      </c>
      <c r="R2364" s="4" t="s">
        <v>2924</v>
      </c>
      <c r="S2364" s="3" t="s">
        <v>6099</v>
      </c>
      <c r="T2364" s="4">
        <v>33.26</v>
      </c>
      <c r="U2364" s="4">
        <v>3888.5060914000001</v>
      </c>
      <c r="V2364" s="10">
        <v>8817.206091</v>
      </c>
      <c r="W2364" s="4">
        <v>0</v>
      </c>
      <c r="X2364" s="4">
        <v>37.08</v>
      </c>
      <c r="Y2364" s="4">
        <v>25.159800000000001</v>
      </c>
      <c r="Z2364" s="4" t="s">
        <v>2924</v>
      </c>
      <c r="AA2364" s="10" t="s">
        <v>2924</v>
      </c>
      <c r="AB2364" s="10" t="s">
        <v>2924</v>
      </c>
      <c r="AC2364" s="4">
        <v>1.3610580000000001</v>
      </c>
      <c r="AD2364" s="4">
        <v>1.1624374713039001</v>
      </c>
      <c r="AE2364" s="4">
        <v>1.3419642540584</v>
      </c>
      <c r="AF2364" s="4" t="s">
        <v>2924</v>
      </c>
      <c r="AG2364" s="4">
        <v>130.323889361048</v>
      </c>
      <c r="AH2364" s="4" t="s">
        <v>2924</v>
      </c>
      <c r="AI2364" s="4" t="s">
        <v>2924</v>
      </c>
      <c r="AJ2364" s="4" t="s">
        <v>2924</v>
      </c>
    </row>
    <row r="2365" spans="1:36" x14ac:dyDescent="0.3">
      <c r="A2365" s="1" t="s">
        <v>2359</v>
      </c>
      <c r="B2365" s="2">
        <v>29619517</v>
      </c>
      <c r="C2365" s="3" t="s">
        <v>2919</v>
      </c>
      <c r="D2365" s="4">
        <v>4955.4402907800004</v>
      </c>
      <c r="E2365" s="3" t="s">
        <v>2925</v>
      </c>
      <c r="F2365" s="3" t="s">
        <v>2980</v>
      </c>
      <c r="G2365" s="3" t="s">
        <v>2981</v>
      </c>
      <c r="H2365" s="3" t="s">
        <v>2982</v>
      </c>
      <c r="I2365" s="3" t="s">
        <v>3063</v>
      </c>
      <c r="J2365" s="4">
        <v>51.780822000000001</v>
      </c>
      <c r="K2365" s="4">
        <v>37.128712999999998</v>
      </c>
      <c r="L2365" s="4">
        <v>-5.0014289999999999</v>
      </c>
      <c r="M2365" s="4">
        <v>-4.1522490000000003</v>
      </c>
      <c r="N2365" s="4">
        <v>81.428917999999996</v>
      </c>
      <c r="O2365" s="4">
        <v>34.335234999999997</v>
      </c>
      <c r="P2365" s="4">
        <v>18.216982999999999</v>
      </c>
      <c r="Q2365" s="4">
        <v>10.961964999999999</v>
      </c>
      <c r="R2365" s="4">
        <v>16.797737000000001</v>
      </c>
      <c r="S2365" s="3" t="s">
        <v>6100</v>
      </c>
      <c r="T2365" s="4">
        <v>16.62</v>
      </c>
      <c r="U2365" s="4">
        <v>4955.4402907800004</v>
      </c>
      <c r="V2365" s="10">
        <v>4602.5092199999999</v>
      </c>
      <c r="W2365" s="4">
        <v>0</v>
      </c>
      <c r="X2365" s="4">
        <v>18.05</v>
      </c>
      <c r="Y2365" s="5">
        <v>9.17</v>
      </c>
      <c r="Z2365" s="4">
        <v>81.876329999999996</v>
      </c>
      <c r="AA2365" s="10">
        <v>82.712286158591994</v>
      </c>
      <c r="AB2365" s="10">
        <v>93.425459655647998</v>
      </c>
      <c r="AC2365" s="4">
        <v>3.922364</v>
      </c>
      <c r="AD2365" s="4">
        <v>3.6665120848441002</v>
      </c>
      <c r="AE2365" s="4">
        <v>4.0440715888202003</v>
      </c>
      <c r="AF2365" s="4">
        <v>10.961964999999999</v>
      </c>
      <c r="AG2365" s="4">
        <v>17.533382372525701</v>
      </c>
      <c r="AH2365" s="4">
        <v>20.350834957380499</v>
      </c>
      <c r="AI2365" s="4">
        <v>18.216982999999999</v>
      </c>
      <c r="AJ2365" s="4" t="s">
        <v>2924</v>
      </c>
    </row>
    <row r="2366" spans="1:36" x14ac:dyDescent="0.3">
      <c r="A2366" s="1" t="s">
        <v>2360</v>
      </c>
      <c r="B2366" s="2">
        <v>5252256</v>
      </c>
      <c r="C2366" s="3" t="s">
        <v>2935</v>
      </c>
      <c r="D2366" s="4">
        <v>93134.005907600003</v>
      </c>
      <c r="E2366" s="3" t="s">
        <v>3102</v>
      </c>
      <c r="F2366" s="3" t="s">
        <v>3103</v>
      </c>
      <c r="G2366" s="3" t="s">
        <v>3196</v>
      </c>
      <c r="H2366" s="3" t="s">
        <v>3197</v>
      </c>
      <c r="I2366" s="3" t="s">
        <v>3105</v>
      </c>
      <c r="J2366" s="4">
        <v>143.09298999999999</v>
      </c>
      <c r="K2366" s="4">
        <v>26.209710999999999</v>
      </c>
      <c r="L2366" s="4">
        <v>-1.942512</v>
      </c>
      <c r="M2366" s="4">
        <v>-4.6409140000000004</v>
      </c>
      <c r="N2366" s="4">
        <v>119.914396</v>
      </c>
      <c r="O2366" s="4">
        <v>45.584667000000003</v>
      </c>
      <c r="P2366" s="4">
        <v>18.023510000000002</v>
      </c>
      <c r="Q2366" s="4">
        <v>66.617076999999995</v>
      </c>
      <c r="R2366" s="4">
        <v>62.820317000000003</v>
      </c>
      <c r="S2366" s="3" t="s">
        <v>6101</v>
      </c>
      <c r="T2366" s="5">
        <v>460.88</v>
      </c>
      <c r="U2366" s="4">
        <v>93134.005907600003</v>
      </c>
      <c r="V2366" s="10">
        <v>88973.845297000007</v>
      </c>
      <c r="W2366" s="4">
        <v>0</v>
      </c>
      <c r="X2366" s="4">
        <v>506.47289999999998</v>
      </c>
      <c r="Y2366" s="4">
        <v>185.37</v>
      </c>
      <c r="Z2366" s="4">
        <v>119.914396</v>
      </c>
      <c r="AA2366" s="10">
        <v>53.843087145407999</v>
      </c>
      <c r="AB2366" s="10">
        <v>76.800666556704002</v>
      </c>
      <c r="AC2366" s="4">
        <v>5.282343</v>
      </c>
      <c r="AD2366" s="4">
        <v>4.9469397962262001</v>
      </c>
      <c r="AE2366" s="4">
        <v>5.4828258998499999</v>
      </c>
      <c r="AF2366" s="4">
        <v>66.617076999999995</v>
      </c>
      <c r="AG2366" s="4">
        <v>40.192967656993403</v>
      </c>
      <c r="AH2366" s="4">
        <v>57.780299536538003</v>
      </c>
      <c r="AI2366" s="4">
        <v>18.023510000000002</v>
      </c>
      <c r="AJ2366" s="4">
        <v>24.162379000000001</v>
      </c>
    </row>
    <row r="2367" spans="1:36" x14ac:dyDescent="0.3">
      <c r="A2367" s="1" t="s">
        <v>2361</v>
      </c>
      <c r="B2367" s="2">
        <v>14898775</v>
      </c>
      <c r="C2367" s="3" t="s">
        <v>2919</v>
      </c>
      <c r="D2367" s="4">
        <v>2646.6567562</v>
      </c>
      <c r="E2367" s="3" t="s">
        <v>2920</v>
      </c>
      <c r="F2367" s="3" t="s">
        <v>2921</v>
      </c>
      <c r="G2367" s="3" t="s">
        <v>2941</v>
      </c>
      <c r="H2367" s="3" t="s">
        <v>2941</v>
      </c>
      <c r="I2367" s="3" t="s">
        <v>2942</v>
      </c>
      <c r="J2367" s="4">
        <v>-0.112265</v>
      </c>
      <c r="K2367" s="4">
        <v>3.5194879999999999</v>
      </c>
      <c r="L2367" s="4">
        <v>-4.9412390000000004</v>
      </c>
      <c r="M2367" s="4">
        <v>-7.0757180000000002</v>
      </c>
      <c r="N2367" s="4" t="s">
        <v>2924</v>
      </c>
      <c r="O2367" s="4" t="s">
        <v>2924</v>
      </c>
      <c r="P2367" s="4">
        <v>4.9658160000000002</v>
      </c>
      <c r="Q2367" s="4" t="s">
        <v>2924</v>
      </c>
      <c r="R2367" s="4" t="s">
        <v>2924</v>
      </c>
      <c r="S2367" s="3" t="s">
        <v>6102</v>
      </c>
      <c r="T2367" s="4">
        <v>35.590000000000003</v>
      </c>
      <c r="U2367" s="4">
        <v>2646.6567562</v>
      </c>
      <c r="V2367" s="10">
        <v>2155.4437560000001</v>
      </c>
      <c r="W2367" s="4">
        <v>0</v>
      </c>
      <c r="X2367" s="4">
        <v>53.92</v>
      </c>
      <c r="Y2367" s="4">
        <v>28.21</v>
      </c>
      <c r="Z2367" s="4" t="s">
        <v>2924</v>
      </c>
      <c r="AA2367" s="10" t="s">
        <v>2924</v>
      </c>
      <c r="AB2367" s="10" t="s">
        <v>2924</v>
      </c>
      <c r="AC2367" s="4">
        <v>15.908860000000001</v>
      </c>
      <c r="AD2367" s="4">
        <v>7.0638164087347999</v>
      </c>
      <c r="AE2367" s="4">
        <v>11.519384500900999</v>
      </c>
      <c r="AF2367" s="4" t="s">
        <v>2924</v>
      </c>
      <c r="AG2367" s="4" t="s">
        <v>2924</v>
      </c>
      <c r="AH2367" s="4" t="s">
        <v>2924</v>
      </c>
      <c r="AI2367" s="4">
        <v>4.9658160000000002</v>
      </c>
      <c r="AJ2367" s="4">
        <v>4.9658160000000002</v>
      </c>
    </row>
    <row r="2368" spans="1:36" x14ac:dyDescent="0.3">
      <c r="A2368" s="1" t="s">
        <v>2362</v>
      </c>
      <c r="B2368" s="2">
        <v>4589201</v>
      </c>
      <c r="C2368" s="3" t="s">
        <v>2935</v>
      </c>
      <c r="D2368" s="4">
        <v>2314.8835619000001</v>
      </c>
      <c r="E2368" s="3" t="s">
        <v>2945</v>
      </c>
      <c r="F2368" s="3" t="s">
        <v>2946</v>
      </c>
      <c r="G2368" s="3" t="s">
        <v>2947</v>
      </c>
      <c r="H2368" s="3" t="s">
        <v>2989</v>
      </c>
      <c r="I2368" s="3" t="s">
        <v>2949</v>
      </c>
      <c r="J2368" s="4">
        <v>-23.336141999999999</v>
      </c>
      <c r="K2368" s="4">
        <v>17.571059000000002</v>
      </c>
      <c r="L2368" s="4">
        <v>16.368286000000001</v>
      </c>
      <c r="M2368" s="4">
        <v>0.663717</v>
      </c>
      <c r="N2368" s="4">
        <v>60.264901000000002</v>
      </c>
      <c r="O2368" s="4">
        <v>34.469696999999996</v>
      </c>
      <c r="P2368" s="4">
        <v>4.657114</v>
      </c>
      <c r="Q2368" s="4">
        <v>37.123460999999999</v>
      </c>
      <c r="R2368" s="4">
        <v>26.067906000000001</v>
      </c>
      <c r="S2368" s="3" t="s">
        <v>6103</v>
      </c>
      <c r="T2368" s="5">
        <v>9.1</v>
      </c>
      <c r="U2368" s="4">
        <v>2314.8835619000001</v>
      </c>
      <c r="V2368" s="10">
        <v>1889.398561</v>
      </c>
      <c r="W2368" s="4">
        <v>0</v>
      </c>
      <c r="X2368" s="4">
        <v>14.315</v>
      </c>
      <c r="Y2368" s="4">
        <v>6.91</v>
      </c>
      <c r="Z2368" s="4">
        <v>60.264901000000002</v>
      </c>
      <c r="AA2368" s="10">
        <v>26.6627600351</v>
      </c>
      <c r="AB2368" s="10">
        <v>28.471309680200001</v>
      </c>
      <c r="AC2368" s="4">
        <v>2.3975249999999999</v>
      </c>
      <c r="AD2368" s="4">
        <v>2.3260073537540999</v>
      </c>
      <c r="AE2368" s="4">
        <v>2.3786782953498</v>
      </c>
      <c r="AF2368" s="4">
        <v>37.123460999999999</v>
      </c>
      <c r="AG2368" s="4">
        <v>17.934490374940701</v>
      </c>
      <c r="AH2368" s="4">
        <v>19.9654663002982</v>
      </c>
      <c r="AI2368" s="4">
        <v>4.657114</v>
      </c>
      <c r="AJ2368" s="4">
        <v>5.1763370000000002</v>
      </c>
    </row>
    <row r="2369" spans="1:36" x14ac:dyDescent="0.3">
      <c r="A2369" s="1" t="s">
        <v>2363</v>
      </c>
      <c r="B2369" s="2">
        <v>5197650</v>
      </c>
      <c r="C2369" s="3" t="s">
        <v>2956</v>
      </c>
      <c r="D2369" s="4">
        <v>1862.6011844</v>
      </c>
      <c r="E2369" s="3" t="s">
        <v>2945</v>
      </c>
      <c r="F2369" s="3" t="s">
        <v>2946</v>
      </c>
      <c r="G2369" s="3" t="s">
        <v>2947</v>
      </c>
      <c r="H2369" s="3" t="s">
        <v>2989</v>
      </c>
      <c r="I2369" s="3" t="s">
        <v>2949</v>
      </c>
      <c r="J2369" s="4">
        <v>-47.779207999999997</v>
      </c>
      <c r="K2369" s="4">
        <v>14.341085</v>
      </c>
      <c r="L2369" s="4">
        <v>9.5173810000000003</v>
      </c>
      <c r="M2369" s="4">
        <v>-4.3619219999999999</v>
      </c>
      <c r="N2369" s="4" t="s">
        <v>2924</v>
      </c>
      <c r="O2369" s="4">
        <v>108.892617</v>
      </c>
      <c r="P2369" s="4">
        <v>11.782861</v>
      </c>
      <c r="Q2369" s="4" t="s">
        <v>2924</v>
      </c>
      <c r="R2369" s="4">
        <v>20.800937999999999</v>
      </c>
      <c r="S2369" s="3" t="s">
        <v>6104</v>
      </c>
      <c r="T2369" s="4">
        <v>32.450000000000003</v>
      </c>
      <c r="U2369" s="4">
        <v>1862.6011844</v>
      </c>
      <c r="V2369" s="10">
        <v>1817.838184</v>
      </c>
      <c r="W2369" s="4">
        <v>0</v>
      </c>
      <c r="X2369" s="4">
        <v>68.409899999999993</v>
      </c>
      <c r="Y2369" s="4">
        <v>25.0533</v>
      </c>
      <c r="Z2369" s="4" t="s">
        <v>2924</v>
      </c>
      <c r="AA2369" s="10">
        <v>51.6555237185</v>
      </c>
      <c r="AB2369" s="10">
        <v>69.486081370400001</v>
      </c>
      <c r="AC2369" s="4">
        <v>4.6325919999999998</v>
      </c>
      <c r="AD2369" s="4">
        <v>4.0588441535272999</v>
      </c>
      <c r="AE2369" s="4">
        <v>4.4824753001762998</v>
      </c>
      <c r="AF2369" s="4" t="s">
        <v>2924</v>
      </c>
      <c r="AG2369" s="4">
        <v>37.070368269181699</v>
      </c>
      <c r="AH2369" s="4">
        <v>49.926125387799601</v>
      </c>
      <c r="AI2369" s="4">
        <v>11.782861</v>
      </c>
      <c r="AJ2369" s="4">
        <v>139.270386</v>
      </c>
    </row>
    <row r="2370" spans="1:36" x14ac:dyDescent="0.3">
      <c r="A2370" s="1" t="s">
        <v>2364</v>
      </c>
      <c r="B2370" s="2">
        <v>4096386</v>
      </c>
      <c r="C2370" s="3" t="s">
        <v>2919</v>
      </c>
      <c r="D2370" s="4">
        <v>13168.8534198</v>
      </c>
      <c r="E2370" s="3" t="s">
        <v>3006</v>
      </c>
      <c r="F2370" s="3" t="s">
        <v>3070</v>
      </c>
      <c r="G2370" s="3" t="s">
        <v>3070</v>
      </c>
      <c r="H2370" s="3" t="s">
        <v>3071</v>
      </c>
      <c r="I2370" s="3" t="s">
        <v>3072</v>
      </c>
      <c r="J2370" s="4">
        <v>169.711243</v>
      </c>
      <c r="K2370" s="4">
        <v>24.597919000000001</v>
      </c>
      <c r="L2370" s="4">
        <v>-7.7408060000000001</v>
      </c>
      <c r="M2370" s="4">
        <v>-10.88707</v>
      </c>
      <c r="N2370" s="4">
        <v>38.118668999999997</v>
      </c>
      <c r="O2370" s="4">
        <v>37.446688000000002</v>
      </c>
      <c r="P2370" s="4">
        <v>9.8064040000000006</v>
      </c>
      <c r="Q2370" s="4">
        <v>15.52814</v>
      </c>
      <c r="R2370" s="4">
        <v>35.749631999999998</v>
      </c>
      <c r="S2370" s="3" t="s">
        <v>6105</v>
      </c>
      <c r="T2370" s="4">
        <v>131.69999999999999</v>
      </c>
      <c r="U2370" s="4">
        <v>13168.8534198</v>
      </c>
      <c r="V2370" s="10">
        <v>14512.813419</v>
      </c>
      <c r="W2370" s="4">
        <v>0</v>
      </c>
      <c r="X2370" s="4">
        <v>155.63990000000001</v>
      </c>
      <c r="Y2370" s="4">
        <v>47.63</v>
      </c>
      <c r="Z2370" s="4">
        <v>38.118668999999997</v>
      </c>
      <c r="AA2370" s="10">
        <v>31.989312606199999</v>
      </c>
      <c r="AB2370" s="10">
        <v>35.827765566099998</v>
      </c>
      <c r="AC2370" s="4">
        <v>1.955481</v>
      </c>
      <c r="AD2370" s="4">
        <v>1.7516824441215</v>
      </c>
      <c r="AE2370" s="4">
        <v>1.8907377721456999</v>
      </c>
      <c r="AF2370" s="4">
        <v>15.52814</v>
      </c>
      <c r="AG2370" s="4">
        <v>20.632279403579702</v>
      </c>
      <c r="AH2370" s="4">
        <v>22.802337609815101</v>
      </c>
      <c r="AI2370" s="4">
        <v>9.8064040000000006</v>
      </c>
      <c r="AJ2370" s="4">
        <v>17.480754000000001</v>
      </c>
    </row>
    <row r="2371" spans="1:36" x14ac:dyDescent="0.3">
      <c r="A2371" s="1" t="s">
        <v>2365</v>
      </c>
      <c r="B2371" s="2">
        <v>4963552</v>
      </c>
      <c r="C2371" s="3" t="s">
        <v>2919</v>
      </c>
      <c r="D2371" s="4">
        <v>7074.8172475199999</v>
      </c>
      <c r="E2371" s="3" t="s">
        <v>2945</v>
      </c>
      <c r="F2371" s="3" t="s">
        <v>2946</v>
      </c>
      <c r="G2371" s="3" t="s">
        <v>2947</v>
      </c>
      <c r="H2371" s="3" t="s">
        <v>2989</v>
      </c>
      <c r="I2371" s="3" t="s">
        <v>2949</v>
      </c>
      <c r="J2371" s="4">
        <v>-2.621645</v>
      </c>
      <c r="K2371" s="4">
        <v>-3.5887980000000002</v>
      </c>
      <c r="L2371" s="4">
        <v>4.6978369999999998</v>
      </c>
      <c r="M2371" s="4">
        <v>-2.1104069999999999</v>
      </c>
      <c r="N2371" s="4">
        <v>90.538461999999996</v>
      </c>
      <c r="O2371" s="4">
        <v>53.137698</v>
      </c>
      <c r="P2371" s="4">
        <v>8.5301439999999999</v>
      </c>
      <c r="Q2371" s="4">
        <v>51.595840000000003</v>
      </c>
      <c r="R2371" s="4">
        <v>56.253436999999998</v>
      </c>
      <c r="S2371" s="3" t="s">
        <v>6106</v>
      </c>
      <c r="T2371" s="4">
        <v>188.32</v>
      </c>
      <c r="U2371" s="4">
        <v>7074.8172475199999</v>
      </c>
      <c r="V2371" s="10">
        <v>6882.2142469999999</v>
      </c>
      <c r="W2371" s="4">
        <v>0</v>
      </c>
      <c r="X2371" s="4">
        <v>218.74</v>
      </c>
      <c r="Y2371" s="4">
        <v>160.58000000000001</v>
      </c>
      <c r="Z2371" s="4">
        <v>90.538461999999996</v>
      </c>
      <c r="AA2371" s="10">
        <v>50.257532491699997</v>
      </c>
      <c r="AB2371" s="10">
        <v>54.718099510599998</v>
      </c>
      <c r="AC2371" s="4">
        <v>11.248701000000001</v>
      </c>
      <c r="AD2371" s="4">
        <v>9.6318624841818004</v>
      </c>
      <c r="AE2371" s="4">
        <v>10.8180528331154</v>
      </c>
      <c r="AF2371" s="4">
        <v>51.595840000000003</v>
      </c>
      <c r="AG2371" s="4">
        <v>32.761044831537198</v>
      </c>
      <c r="AH2371" s="4">
        <v>37.123151314367902</v>
      </c>
      <c r="AI2371" s="4">
        <v>8.5301439999999999</v>
      </c>
      <c r="AJ2371" s="4">
        <v>29.759798</v>
      </c>
    </row>
    <row r="2372" spans="1:36" x14ac:dyDescent="0.3">
      <c r="A2372" s="1" t="s">
        <v>2366</v>
      </c>
      <c r="B2372" s="2">
        <v>4149685</v>
      </c>
      <c r="C2372" s="3" t="s">
        <v>2935</v>
      </c>
      <c r="D2372" s="4">
        <v>6654.78578655</v>
      </c>
      <c r="E2372" s="3" t="s">
        <v>2936</v>
      </c>
      <c r="F2372" s="3" t="s">
        <v>2937</v>
      </c>
      <c r="G2372" s="3" t="s">
        <v>3044</v>
      </c>
      <c r="H2372" s="3" t="s">
        <v>3066</v>
      </c>
      <c r="I2372" s="3" t="s">
        <v>3320</v>
      </c>
      <c r="J2372" s="4">
        <v>42.594616000000002</v>
      </c>
      <c r="K2372" s="4">
        <v>-11.699576</v>
      </c>
      <c r="L2372" s="4">
        <v>-13.845877</v>
      </c>
      <c r="M2372" s="4">
        <v>-7.7026940000000002</v>
      </c>
      <c r="N2372" s="4">
        <v>38.157895000000003</v>
      </c>
      <c r="O2372" s="4">
        <v>31.404506999999999</v>
      </c>
      <c r="P2372" s="5">
        <v>4.8988160000000001</v>
      </c>
      <c r="Q2372" s="4">
        <v>17.710135000000001</v>
      </c>
      <c r="R2372" s="4">
        <v>30.439727000000001</v>
      </c>
      <c r="S2372" s="3" t="s">
        <v>6107</v>
      </c>
      <c r="T2372" s="5">
        <v>143.55000000000001</v>
      </c>
      <c r="U2372" s="4">
        <v>6654.78578655</v>
      </c>
      <c r="V2372" s="10">
        <v>7314.2857860000004</v>
      </c>
      <c r="W2372" s="4">
        <v>0</v>
      </c>
      <c r="X2372" s="4">
        <v>183.83</v>
      </c>
      <c r="Y2372" s="4">
        <v>95</v>
      </c>
      <c r="Z2372" s="4">
        <v>38.599086</v>
      </c>
      <c r="AA2372" s="10">
        <v>24.237256656500001</v>
      </c>
      <c r="AB2372" s="10">
        <v>25.773936275200001</v>
      </c>
      <c r="AC2372" s="4">
        <v>3.8103180000000001</v>
      </c>
      <c r="AD2372" s="4">
        <v>3.5465611173606999</v>
      </c>
      <c r="AE2372" s="4">
        <v>3.6853357111906</v>
      </c>
      <c r="AF2372" s="4">
        <v>17.710135000000001</v>
      </c>
      <c r="AG2372" s="4">
        <v>16.638502697907199</v>
      </c>
      <c r="AH2372" s="4">
        <v>17.4899229698709</v>
      </c>
      <c r="AI2372" s="5">
        <v>4.8988160000000001</v>
      </c>
      <c r="AJ2372" s="4" t="s">
        <v>2924</v>
      </c>
    </row>
    <row r="2373" spans="1:36" x14ac:dyDescent="0.3">
      <c r="A2373" s="1" t="s">
        <v>2367</v>
      </c>
      <c r="B2373" s="2">
        <v>4812362</v>
      </c>
      <c r="C2373" s="3" t="s">
        <v>2919</v>
      </c>
      <c r="D2373" s="4">
        <v>1400.7304091999999</v>
      </c>
      <c r="E2373" s="3" t="s">
        <v>2920</v>
      </c>
      <c r="F2373" s="3" t="s">
        <v>2921</v>
      </c>
      <c r="G2373" s="3" t="s">
        <v>2941</v>
      </c>
      <c r="H2373" s="3" t="s">
        <v>2941</v>
      </c>
      <c r="I2373" s="3" t="s">
        <v>2942</v>
      </c>
      <c r="J2373" s="4">
        <v>31.315355</v>
      </c>
      <c r="K2373" s="4">
        <v>-20.914815999999998</v>
      </c>
      <c r="L2373" s="4">
        <v>-13.236364</v>
      </c>
      <c r="M2373" s="4">
        <v>-1.077944</v>
      </c>
      <c r="N2373" s="4" t="s">
        <v>2924</v>
      </c>
      <c r="O2373" s="4" t="s">
        <v>2924</v>
      </c>
      <c r="P2373" s="4">
        <v>7.1479929999999996</v>
      </c>
      <c r="Q2373" s="4" t="s">
        <v>2924</v>
      </c>
      <c r="R2373" s="4" t="s">
        <v>2924</v>
      </c>
      <c r="S2373" s="3" t="s">
        <v>6108</v>
      </c>
      <c r="T2373" s="4">
        <v>23.86</v>
      </c>
      <c r="U2373" s="4">
        <v>1400.7304091999999</v>
      </c>
      <c r="V2373" s="10">
        <v>1142.3234090000001</v>
      </c>
      <c r="W2373" s="4">
        <v>0</v>
      </c>
      <c r="X2373" s="4">
        <v>47.97</v>
      </c>
      <c r="Y2373" s="4">
        <v>16.899999999999999</v>
      </c>
      <c r="Z2373" s="4" t="s">
        <v>2924</v>
      </c>
      <c r="AA2373" s="10" t="s">
        <v>2924</v>
      </c>
      <c r="AB2373" s="10" t="s">
        <v>2924</v>
      </c>
      <c r="AC2373" s="4" t="s">
        <v>2934</v>
      </c>
      <c r="AD2373" s="4">
        <v>137.07935739742959</v>
      </c>
      <c r="AE2373" s="4" t="s">
        <v>2924</v>
      </c>
      <c r="AF2373" s="4" t="s">
        <v>2924</v>
      </c>
      <c r="AG2373" s="4" t="s">
        <v>2924</v>
      </c>
      <c r="AH2373" s="4" t="s">
        <v>2924</v>
      </c>
      <c r="AI2373" s="4">
        <v>7.1479929999999996</v>
      </c>
      <c r="AJ2373" s="4">
        <v>7.1479929999999996</v>
      </c>
    </row>
    <row r="2374" spans="1:36" x14ac:dyDescent="0.3">
      <c r="A2374" s="1" t="s">
        <v>2368</v>
      </c>
      <c r="B2374" s="2">
        <v>5720907</v>
      </c>
      <c r="C2374" s="3" t="s">
        <v>2935</v>
      </c>
      <c r="D2374" s="4">
        <v>1544.096096</v>
      </c>
      <c r="E2374" s="3" t="s">
        <v>2930</v>
      </c>
      <c r="F2374" s="3" t="s">
        <v>2953</v>
      </c>
      <c r="G2374" s="3" t="s">
        <v>2954</v>
      </c>
      <c r="H2374" s="3" t="s">
        <v>2955</v>
      </c>
      <c r="I2374" s="3"/>
      <c r="J2374" s="4">
        <v>15.690528</v>
      </c>
      <c r="K2374" s="4">
        <v>1.7164649999999999</v>
      </c>
      <c r="L2374" s="4">
        <v>-0.68280600000000002</v>
      </c>
      <c r="M2374" s="4">
        <v>-2.3199019999999999</v>
      </c>
      <c r="N2374" s="4">
        <v>3.954523</v>
      </c>
      <c r="O2374" s="4">
        <v>26.143791</v>
      </c>
      <c r="P2374" s="4">
        <v>0.850024</v>
      </c>
      <c r="Q2374" s="4" t="s">
        <v>2934</v>
      </c>
      <c r="R2374" s="4">
        <v>118.9479</v>
      </c>
      <c r="S2374" s="3" t="s">
        <v>6109</v>
      </c>
      <c r="T2374" s="4">
        <v>16</v>
      </c>
      <c r="U2374" s="4">
        <v>1544.096096</v>
      </c>
      <c r="V2374" s="10">
        <v>1767.5505760000001</v>
      </c>
      <c r="W2374" s="4">
        <v>4.125</v>
      </c>
      <c r="X2374" s="4">
        <v>16.829999999999998</v>
      </c>
      <c r="Y2374" s="4">
        <v>13.64</v>
      </c>
      <c r="Z2374" s="4">
        <v>3.954523</v>
      </c>
      <c r="AA2374" s="10" t="s">
        <v>2934</v>
      </c>
      <c r="AB2374" s="10" t="s">
        <v>2934</v>
      </c>
      <c r="AC2374" s="4">
        <v>50.154060999999999</v>
      </c>
      <c r="AD2374" s="4" t="s">
        <v>2934</v>
      </c>
      <c r="AE2374" s="4" t="s">
        <v>2934</v>
      </c>
      <c r="AF2374" s="4" t="s">
        <v>2934</v>
      </c>
      <c r="AG2374" s="4" t="s">
        <v>2934</v>
      </c>
      <c r="AH2374" s="4" t="s">
        <v>2934</v>
      </c>
      <c r="AI2374" s="4">
        <v>0.850024</v>
      </c>
      <c r="AJ2374" s="4">
        <v>0.850024</v>
      </c>
    </row>
    <row r="2375" spans="1:36" x14ac:dyDescent="0.3">
      <c r="A2375" s="1" t="s">
        <v>2369</v>
      </c>
      <c r="B2375" s="2">
        <v>4090270</v>
      </c>
      <c r="C2375" s="3" t="s">
        <v>2919</v>
      </c>
      <c r="D2375" s="4">
        <v>18779.415513259999</v>
      </c>
      <c r="E2375" s="3" t="s">
        <v>2936</v>
      </c>
      <c r="F2375" s="3" t="s">
        <v>2966</v>
      </c>
      <c r="G2375" s="3" t="s">
        <v>3082</v>
      </c>
      <c r="H2375" s="3" t="s">
        <v>3275</v>
      </c>
      <c r="I2375" s="3" t="s">
        <v>2949</v>
      </c>
      <c r="J2375" s="4">
        <v>24.888815999999998</v>
      </c>
      <c r="K2375" s="4">
        <v>0.38395299999999999</v>
      </c>
      <c r="L2375" s="4">
        <v>3.2548010000000001</v>
      </c>
      <c r="M2375" s="4">
        <v>-1.1086480000000001</v>
      </c>
      <c r="N2375" s="4">
        <v>27.15616</v>
      </c>
      <c r="O2375" s="4">
        <v>18.160478999999999</v>
      </c>
      <c r="P2375" s="4">
        <v>2.7516880000000001</v>
      </c>
      <c r="Q2375" s="4">
        <v>12.299353</v>
      </c>
      <c r="R2375" s="4">
        <v>18.450085999999999</v>
      </c>
      <c r="S2375" s="3" t="s">
        <v>6110</v>
      </c>
      <c r="T2375" s="4">
        <v>75.819999999999993</v>
      </c>
      <c r="U2375" s="4">
        <v>18779.415513259999</v>
      </c>
      <c r="V2375" s="10">
        <v>25515.315513000001</v>
      </c>
      <c r="W2375" s="4">
        <v>1.31891321551042</v>
      </c>
      <c r="X2375" s="4">
        <v>77.694999999999993</v>
      </c>
      <c r="Y2375" s="4">
        <v>58.79</v>
      </c>
      <c r="Z2375" s="4">
        <v>27.15616</v>
      </c>
      <c r="AA2375" s="10">
        <v>13.5717609995</v>
      </c>
      <c r="AB2375" s="10">
        <v>14.6700023411</v>
      </c>
      <c r="AC2375" s="4">
        <v>4.4267450000000004</v>
      </c>
      <c r="AD2375" s="4">
        <v>4.1769154002807998</v>
      </c>
      <c r="AE2375" s="4">
        <v>4.3691367743024001</v>
      </c>
      <c r="AF2375" s="4">
        <v>12.299353</v>
      </c>
      <c r="AG2375" s="4">
        <v>10.5560967015864</v>
      </c>
      <c r="AH2375" s="4">
        <v>11.236344619426299</v>
      </c>
      <c r="AI2375" s="4">
        <v>2.7516880000000001</v>
      </c>
      <c r="AJ2375" s="4" t="s">
        <v>2924</v>
      </c>
    </row>
    <row r="2376" spans="1:36" x14ac:dyDescent="0.3">
      <c r="A2376" s="1" t="s">
        <v>2370</v>
      </c>
      <c r="B2376" s="2">
        <v>4811758</v>
      </c>
      <c r="C2376" s="3" t="s">
        <v>2940</v>
      </c>
      <c r="D2376" s="4">
        <v>1222.6300974999999</v>
      </c>
      <c r="E2376" s="3" t="s">
        <v>2920</v>
      </c>
      <c r="F2376" s="3" t="s">
        <v>2960</v>
      </c>
      <c r="G2376" s="3" t="s">
        <v>2961</v>
      </c>
      <c r="H2376" s="3" t="s">
        <v>3085</v>
      </c>
      <c r="I2376" s="3" t="s">
        <v>3227</v>
      </c>
      <c r="J2376" s="4">
        <v>-21.530193000000001</v>
      </c>
      <c r="K2376" s="4">
        <v>-18.328398</v>
      </c>
      <c r="L2376" s="4">
        <v>-5.6990879999999997</v>
      </c>
      <c r="M2376" s="4">
        <v>-0.16090099999999999</v>
      </c>
      <c r="N2376" s="4">
        <v>56.409090999999997</v>
      </c>
      <c r="O2376" s="4">
        <v>46.219738999999997</v>
      </c>
      <c r="P2376" s="4">
        <v>2.855499</v>
      </c>
      <c r="Q2376" s="4">
        <v>25.113059</v>
      </c>
      <c r="R2376" s="4">
        <v>32.369008000000001</v>
      </c>
      <c r="S2376" s="3" t="s">
        <v>6111</v>
      </c>
      <c r="T2376" s="4">
        <v>24.82</v>
      </c>
      <c r="U2376" s="4">
        <v>1222.6300974999999</v>
      </c>
      <c r="V2376" s="10">
        <v>1026.6720969999999</v>
      </c>
      <c r="W2376" s="4">
        <v>0</v>
      </c>
      <c r="X2376" s="4">
        <v>52.68</v>
      </c>
      <c r="Y2376" s="4">
        <v>23.72</v>
      </c>
      <c r="Z2376" s="4">
        <v>56.409090999999997</v>
      </c>
      <c r="AA2376" s="10">
        <v>35.543462695099997</v>
      </c>
      <c r="AB2376" s="10">
        <v>35.513457053300002</v>
      </c>
      <c r="AC2376" s="4">
        <v>3.0087920000000001</v>
      </c>
      <c r="AD2376" s="4">
        <v>2.7588233206043</v>
      </c>
      <c r="AE2376" s="4">
        <v>2.9957675484983</v>
      </c>
      <c r="AF2376" s="4">
        <v>25.113059</v>
      </c>
      <c r="AG2376" s="4">
        <v>20.444996883482101</v>
      </c>
      <c r="AH2376" s="4">
        <v>24.433956602190701</v>
      </c>
      <c r="AI2376" s="4">
        <v>2.855499</v>
      </c>
      <c r="AJ2376" s="4">
        <v>2.867375</v>
      </c>
    </row>
    <row r="2377" spans="1:36" x14ac:dyDescent="0.3">
      <c r="A2377" s="1" t="s">
        <v>2371</v>
      </c>
      <c r="B2377" s="2">
        <v>4263385</v>
      </c>
      <c r="C2377" s="3" t="s">
        <v>2935</v>
      </c>
      <c r="D2377" s="4">
        <v>6184.28519048</v>
      </c>
      <c r="E2377" s="3" t="s">
        <v>2976</v>
      </c>
      <c r="F2377" s="3" t="s">
        <v>2977</v>
      </c>
      <c r="G2377" s="3" t="s">
        <v>3137</v>
      </c>
      <c r="H2377" s="3" t="s">
        <v>3137</v>
      </c>
      <c r="I2377" s="3" t="s">
        <v>2979</v>
      </c>
      <c r="J2377" s="4">
        <v>-12.638353</v>
      </c>
      <c r="K2377" s="4">
        <v>-13.174725</v>
      </c>
      <c r="L2377" s="4">
        <v>-5.696027</v>
      </c>
      <c r="M2377" s="4">
        <v>-5.5385470000000003</v>
      </c>
      <c r="N2377" s="4">
        <v>34.282828282828298</v>
      </c>
      <c r="O2377" s="4">
        <v>15.476516</v>
      </c>
      <c r="P2377" s="4">
        <v>1.876382</v>
      </c>
      <c r="Q2377" s="4">
        <v>16.399823000000001</v>
      </c>
      <c r="R2377" s="4">
        <v>20.859435999999999</v>
      </c>
      <c r="S2377" s="3" t="s">
        <v>6112</v>
      </c>
      <c r="T2377" s="4">
        <v>33.94</v>
      </c>
      <c r="U2377" s="4">
        <v>6184.28519048</v>
      </c>
      <c r="V2377" s="10">
        <v>9114.7261899999994</v>
      </c>
      <c r="W2377" s="4">
        <v>4.3606246317030104</v>
      </c>
      <c r="X2377" s="4">
        <v>41.63</v>
      </c>
      <c r="Y2377" s="4">
        <v>33.18</v>
      </c>
      <c r="Z2377" s="4">
        <v>34.317492000000001</v>
      </c>
      <c r="AA2377" s="10">
        <v>34.303618354500003</v>
      </c>
      <c r="AB2377" s="10">
        <v>35.769992833300002</v>
      </c>
      <c r="AC2377" s="4">
        <v>12.130874</v>
      </c>
      <c r="AD2377" s="4">
        <v>11.233356281372499</v>
      </c>
      <c r="AE2377" s="4">
        <v>11.963058684404601</v>
      </c>
      <c r="AF2377" s="4">
        <v>16.399823000000001</v>
      </c>
      <c r="AG2377" s="4">
        <v>15.587779002263201</v>
      </c>
      <c r="AH2377" s="4">
        <v>16.3709330390225</v>
      </c>
      <c r="AI2377" s="4">
        <v>1.876382</v>
      </c>
      <c r="AJ2377" s="4">
        <v>2.1456569999999999</v>
      </c>
    </row>
    <row r="2378" spans="1:36" x14ac:dyDescent="0.3">
      <c r="A2378" s="1" t="s">
        <v>2372</v>
      </c>
      <c r="B2378" s="2">
        <v>14390883</v>
      </c>
      <c r="C2378" s="3" t="s">
        <v>2919</v>
      </c>
      <c r="D2378" s="4">
        <v>760.76569403999997</v>
      </c>
      <c r="E2378" s="3" t="s">
        <v>3102</v>
      </c>
      <c r="F2378" s="3" t="s">
        <v>3103</v>
      </c>
      <c r="G2378" s="3" t="s">
        <v>3292</v>
      </c>
      <c r="H2378" s="3" t="s">
        <v>3375</v>
      </c>
      <c r="I2378" s="3" t="s">
        <v>3665</v>
      </c>
      <c r="J2378" s="4">
        <v>6.2305299999999999</v>
      </c>
      <c r="K2378" s="4">
        <v>-5.5401660000000001</v>
      </c>
      <c r="L2378" s="4">
        <v>-10.263158000000001</v>
      </c>
      <c r="M2378" s="4">
        <v>-6.4471879999999997</v>
      </c>
      <c r="N2378" s="4" t="s">
        <v>2924</v>
      </c>
      <c r="O2378" s="4">
        <v>8.2766990000000007</v>
      </c>
      <c r="P2378" s="4">
        <v>2.6301580000000002</v>
      </c>
      <c r="Q2378" s="4">
        <v>8.0680829999999997</v>
      </c>
      <c r="R2378" s="4">
        <v>12.817523</v>
      </c>
      <c r="S2378" s="3" t="s">
        <v>6113</v>
      </c>
      <c r="T2378" s="4">
        <v>6.82</v>
      </c>
      <c r="U2378" s="4">
        <v>760.76569403999997</v>
      </c>
      <c r="V2378" s="10">
        <v>2867.646694</v>
      </c>
      <c r="W2378" s="4">
        <v>0</v>
      </c>
      <c r="X2378" s="4">
        <v>8.18</v>
      </c>
      <c r="Y2378" s="4">
        <v>4.88</v>
      </c>
      <c r="Z2378" s="4" t="s">
        <v>2924</v>
      </c>
      <c r="AA2378" s="10">
        <v>7.8999189156999998</v>
      </c>
      <c r="AB2378" s="10">
        <v>8.8956134972999994</v>
      </c>
      <c r="AC2378" s="4">
        <v>1.0591870000000001</v>
      </c>
      <c r="AD2378" s="4">
        <v>1.007860414941</v>
      </c>
      <c r="AE2378" s="4">
        <v>1.0241092315205</v>
      </c>
      <c r="AF2378" s="4">
        <v>8.0680829999999997</v>
      </c>
      <c r="AG2378" s="4">
        <v>6.5769133687646999</v>
      </c>
      <c r="AH2378" s="4">
        <v>6.9120168382819998</v>
      </c>
      <c r="AI2378" s="4">
        <v>2.6301580000000002</v>
      </c>
      <c r="AJ2378" s="4" t="s">
        <v>2924</v>
      </c>
    </row>
    <row r="2379" spans="1:36" x14ac:dyDescent="0.3">
      <c r="A2379" s="1" t="s">
        <v>2373</v>
      </c>
      <c r="B2379" s="2">
        <v>4071063</v>
      </c>
      <c r="C2379" s="3" t="s">
        <v>2935</v>
      </c>
      <c r="D2379" s="4">
        <v>667.29446399999995</v>
      </c>
      <c r="E2379" s="3" t="s">
        <v>2925</v>
      </c>
      <c r="F2379" s="3" t="s">
        <v>3011</v>
      </c>
      <c r="G2379" s="3" t="s">
        <v>3012</v>
      </c>
      <c r="H2379" s="3" t="s">
        <v>3013</v>
      </c>
      <c r="I2379" s="3" t="s">
        <v>3014</v>
      </c>
      <c r="J2379" s="4">
        <v>-23.960395999999999</v>
      </c>
      <c r="K2379" s="4">
        <v>-9.8855970000000006</v>
      </c>
      <c r="L2379" s="4">
        <v>-2.7232430000000001</v>
      </c>
      <c r="M2379" s="4">
        <v>-8.4078710000000001</v>
      </c>
      <c r="N2379" s="4">
        <v>11.05036</v>
      </c>
      <c r="O2379" s="4">
        <v>14.963468000000001</v>
      </c>
      <c r="P2379" s="4">
        <v>1.0445070000000001</v>
      </c>
      <c r="Q2379" s="4">
        <v>4.7229029999999996</v>
      </c>
      <c r="R2379" s="4">
        <v>11.907206</v>
      </c>
      <c r="S2379" s="3" t="s">
        <v>6114</v>
      </c>
      <c r="T2379" s="4">
        <v>30.72</v>
      </c>
      <c r="U2379" s="4">
        <v>667.29446399999995</v>
      </c>
      <c r="V2379" s="10">
        <v>901.51246400000002</v>
      </c>
      <c r="W2379" s="4">
        <v>3.7760416666666701</v>
      </c>
      <c r="X2379" s="4">
        <v>41.704999999999998</v>
      </c>
      <c r="Y2379" s="4">
        <v>26.09</v>
      </c>
      <c r="Z2379" s="4">
        <v>18.846626000000001</v>
      </c>
      <c r="AA2379" s="10">
        <v>9.2113943028000005</v>
      </c>
      <c r="AB2379" s="10">
        <v>9.7990430622000009</v>
      </c>
      <c r="AC2379" s="4">
        <v>0.63880300000000001</v>
      </c>
      <c r="AD2379" s="4">
        <v>0.62679028297299999</v>
      </c>
      <c r="AE2379" s="4">
        <v>0.63578579216469999</v>
      </c>
      <c r="AF2379" s="4">
        <v>4.7229029999999996</v>
      </c>
      <c r="AG2379" s="4">
        <v>6.5900033918128997</v>
      </c>
      <c r="AH2379" s="4">
        <v>7.0211251090343003</v>
      </c>
      <c r="AI2379" s="4">
        <v>1.0445070000000001</v>
      </c>
      <c r="AJ2379" s="4">
        <v>1.595264</v>
      </c>
    </row>
    <row r="2380" spans="1:36" x14ac:dyDescent="0.3">
      <c r="A2380" s="1" t="s">
        <v>2374</v>
      </c>
      <c r="B2380" s="2">
        <v>7390107</v>
      </c>
      <c r="C2380" s="3" t="s">
        <v>2935</v>
      </c>
      <c r="D2380" s="4">
        <v>8719.4146940999999</v>
      </c>
      <c r="E2380" s="3" t="s">
        <v>2936</v>
      </c>
      <c r="F2380" s="3" t="s">
        <v>2937</v>
      </c>
      <c r="G2380" s="3" t="s">
        <v>2951</v>
      </c>
      <c r="H2380" s="3" t="s">
        <v>2951</v>
      </c>
      <c r="I2380" s="3" t="s">
        <v>3666</v>
      </c>
      <c r="J2380" s="4">
        <v>-20.396947000000001</v>
      </c>
      <c r="K2380" s="4">
        <v>-20.396947000000001</v>
      </c>
      <c r="L2380" s="4">
        <v>-8.5904629999999997</v>
      </c>
      <c r="M2380" s="4">
        <v>-0.114943</v>
      </c>
      <c r="N2380" s="4" t="s">
        <v>2924</v>
      </c>
      <c r="O2380" s="4">
        <v>177.34693899999999</v>
      </c>
      <c r="P2380" s="4">
        <v>6.2986230000000001</v>
      </c>
      <c r="Q2380" s="4">
        <v>20.133365999999999</v>
      </c>
      <c r="R2380" s="4" t="s">
        <v>2934</v>
      </c>
      <c r="S2380" s="3" t="s">
        <v>6115</v>
      </c>
      <c r="T2380" s="4">
        <v>26.07</v>
      </c>
      <c r="U2380" s="4">
        <v>8719.4146940999999</v>
      </c>
      <c r="V2380" s="10">
        <v>12310.108694</v>
      </c>
      <c r="W2380" s="4">
        <v>0</v>
      </c>
      <c r="X2380" s="4">
        <v>34.380000000000003</v>
      </c>
      <c r="Y2380" s="4">
        <v>24.55</v>
      </c>
      <c r="Z2380" s="4" t="s">
        <v>2924</v>
      </c>
      <c r="AA2380" s="10">
        <v>34.561845419500003</v>
      </c>
      <c r="AB2380" s="10" t="s">
        <v>2934</v>
      </c>
      <c r="AC2380" s="4">
        <v>2.4692720000000001</v>
      </c>
      <c r="AD2380" s="4">
        <v>2.1470339143599002</v>
      </c>
      <c r="AE2380" s="4">
        <v>2.3698266748716001</v>
      </c>
      <c r="AF2380" s="4">
        <v>20.133365999999999</v>
      </c>
      <c r="AG2380" s="4">
        <v>16.481125588013501</v>
      </c>
      <c r="AH2380" s="4">
        <v>18.158150390845901</v>
      </c>
      <c r="AI2380" s="4">
        <v>6.2986230000000001</v>
      </c>
      <c r="AJ2380" s="4" t="s">
        <v>2924</v>
      </c>
    </row>
    <row r="2381" spans="1:36" x14ac:dyDescent="0.3">
      <c r="A2381" s="1" t="s">
        <v>2375</v>
      </c>
      <c r="B2381" s="2">
        <v>4150603</v>
      </c>
      <c r="C2381" s="3" t="s">
        <v>2935</v>
      </c>
      <c r="D2381" s="4">
        <v>2295.40123305</v>
      </c>
      <c r="E2381" s="3" t="s">
        <v>2936</v>
      </c>
      <c r="F2381" s="3" t="s">
        <v>2937</v>
      </c>
      <c r="G2381" s="3" t="s">
        <v>3044</v>
      </c>
      <c r="H2381" s="3" t="s">
        <v>3066</v>
      </c>
      <c r="I2381" s="3" t="s">
        <v>3667</v>
      </c>
      <c r="J2381" s="4">
        <v>21.020447000000001</v>
      </c>
      <c r="K2381" s="4">
        <v>6.6640470000000001</v>
      </c>
      <c r="L2381" s="4">
        <v>-4.6569979999999997</v>
      </c>
      <c r="M2381" s="4">
        <v>-6.4273049999999996</v>
      </c>
      <c r="N2381" s="4">
        <v>30.993475</v>
      </c>
      <c r="O2381" s="4">
        <v>31.346312000000001</v>
      </c>
      <c r="P2381" s="4">
        <v>3.4107069999999999</v>
      </c>
      <c r="Q2381" s="4">
        <v>15.295658</v>
      </c>
      <c r="R2381" s="4">
        <v>28.821985000000002</v>
      </c>
      <c r="S2381" s="3" t="s">
        <v>6116</v>
      </c>
      <c r="T2381" s="4">
        <v>189.99</v>
      </c>
      <c r="U2381" s="4">
        <v>2295.40123305</v>
      </c>
      <c r="V2381" s="10">
        <v>2315.4682330000001</v>
      </c>
      <c r="W2381" s="4">
        <v>0.67371966945628703</v>
      </c>
      <c r="X2381" s="4">
        <v>212.655</v>
      </c>
      <c r="Y2381" s="4">
        <v>140.04</v>
      </c>
      <c r="Z2381" s="4">
        <v>31.176566999999999</v>
      </c>
      <c r="AA2381" s="10" t="s">
        <v>2934</v>
      </c>
      <c r="AB2381" s="10">
        <v>24.376443418000001</v>
      </c>
      <c r="AC2381" s="4">
        <v>3.2781910000000001</v>
      </c>
      <c r="AD2381" s="4">
        <v>2.7921933676206998</v>
      </c>
      <c r="AE2381" s="4">
        <v>2.9024054295469002</v>
      </c>
      <c r="AF2381" s="4">
        <v>15.295658</v>
      </c>
      <c r="AG2381" s="4">
        <v>12.0544565554653</v>
      </c>
      <c r="AH2381" s="4">
        <v>13.021591974022799</v>
      </c>
      <c r="AI2381" s="4">
        <v>3.4107069999999999</v>
      </c>
      <c r="AJ2381" s="4">
        <v>7.8230259999999996</v>
      </c>
    </row>
    <row r="2382" spans="1:36" x14ac:dyDescent="0.3">
      <c r="A2382" s="1" t="s">
        <v>2376</v>
      </c>
      <c r="B2382" s="2">
        <v>4102347</v>
      </c>
      <c r="C2382" s="3" t="s">
        <v>2935</v>
      </c>
      <c r="D2382" s="4">
        <v>12641.437668</v>
      </c>
      <c r="E2382" s="3" t="s">
        <v>2936</v>
      </c>
      <c r="F2382" s="3" t="s">
        <v>2937</v>
      </c>
      <c r="G2382" s="3" t="s">
        <v>3044</v>
      </c>
      <c r="H2382" s="3" t="s">
        <v>3066</v>
      </c>
      <c r="I2382" s="3" t="s">
        <v>3089</v>
      </c>
      <c r="J2382" s="4">
        <v>-16.462917999999998</v>
      </c>
      <c r="K2382" s="4">
        <v>-23.314318</v>
      </c>
      <c r="L2382" s="4">
        <v>-4.0037459999999996</v>
      </c>
      <c r="M2382" s="4">
        <v>-0.96618400000000004</v>
      </c>
      <c r="N2382" s="4" t="s">
        <v>2924</v>
      </c>
      <c r="O2382" s="4">
        <v>14.750854</v>
      </c>
      <c r="P2382" s="4">
        <v>1.426782</v>
      </c>
      <c r="Q2382" s="4">
        <v>10.454625999999999</v>
      </c>
      <c r="R2382" s="4">
        <v>10.73992</v>
      </c>
      <c r="S2382" s="3" t="s">
        <v>6117</v>
      </c>
      <c r="T2382" s="4">
        <v>82</v>
      </c>
      <c r="U2382" s="4">
        <v>12641.437668</v>
      </c>
      <c r="V2382" s="10">
        <v>19348.637667999999</v>
      </c>
      <c r="W2382" s="4">
        <v>4</v>
      </c>
      <c r="X2382" s="4">
        <v>110.88</v>
      </c>
      <c r="Y2382" s="4">
        <v>77.7</v>
      </c>
      <c r="Z2382" s="4" t="s">
        <v>2924</v>
      </c>
      <c r="AA2382" s="10">
        <v>16.046338695100001</v>
      </c>
      <c r="AB2382" s="10">
        <v>19.869154349399999</v>
      </c>
      <c r="AC2382" s="4">
        <v>1.2579</v>
      </c>
      <c r="AD2382" s="4">
        <v>1.2756023451164</v>
      </c>
      <c r="AE2382" s="4">
        <v>1.2714837199028</v>
      </c>
      <c r="AF2382" s="4">
        <v>10.454625999999999</v>
      </c>
      <c r="AG2382" s="4">
        <v>11.2095619417672</v>
      </c>
      <c r="AH2382" s="4">
        <v>12.143131413691901</v>
      </c>
      <c r="AI2382" s="4">
        <v>1.426782</v>
      </c>
      <c r="AJ2382" s="4" t="s">
        <v>2924</v>
      </c>
    </row>
    <row r="2383" spans="1:36" x14ac:dyDescent="0.3">
      <c r="A2383" s="1" t="s">
        <v>2377</v>
      </c>
      <c r="B2383" s="2">
        <v>4995023</v>
      </c>
      <c r="C2383" s="3" t="s">
        <v>2919</v>
      </c>
      <c r="D2383" s="4">
        <v>1744.8060843999999</v>
      </c>
      <c r="E2383" s="3" t="s">
        <v>2936</v>
      </c>
      <c r="F2383" s="3" t="s">
        <v>3056</v>
      </c>
      <c r="G2383" s="3" t="s">
        <v>3302</v>
      </c>
      <c r="H2383" s="3" t="s">
        <v>3302</v>
      </c>
      <c r="I2383" s="3" t="s">
        <v>3303</v>
      </c>
      <c r="J2383" s="4">
        <v>-30.516431999999998</v>
      </c>
      <c r="K2383" s="4">
        <v>-31.449745</v>
      </c>
      <c r="L2383" s="4">
        <v>-21.982077</v>
      </c>
      <c r="M2383" s="4">
        <v>-2.3102309999999999</v>
      </c>
      <c r="N2383" s="4">
        <v>4.9614479999999999</v>
      </c>
      <c r="O2383" s="4">
        <v>3.4101379999999999</v>
      </c>
      <c r="P2383" s="4">
        <v>0.69467299999999998</v>
      </c>
      <c r="Q2383" s="4">
        <v>5.0719839999999996</v>
      </c>
      <c r="R2383" s="4">
        <v>8.9664699999999993</v>
      </c>
      <c r="S2383" s="3" t="s">
        <v>6118</v>
      </c>
      <c r="T2383" s="4">
        <v>14.8</v>
      </c>
      <c r="U2383" s="4">
        <v>1744.8060843999999</v>
      </c>
      <c r="V2383" s="10">
        <v>2767.4010840000001</v>
      </c>
      <c r="W2383" s="4">
        <v>16.891891891891898</v>
      </c>
      <c r="X2383" s="4">
        <v>27.47</v>
      </c>
      <c r="Y2383" s="4">
        <v>14.59</v>
      </c>
      <c r="Z2383" s="4">
        <v>4.9614479999999999</v>
      </c>
      <c r="AA2383" s="10">
        <v>7.7968601832999997</v>
      </c>
      <c r="AB2383" s="10">
        <v>5.4156908665000003</v>
      </c>
      <c r="AC2383" s="4">
        <v>2.2683559999999998</v>
      </c>
      <c r="AD2383" s="4">
        <v>3.0272012466717002</v>
      </c>
      <c r="AE2383" s="4">
        <v>2.7864766062271</v>
      </c>
      <c r="AF2383" s="4">
        <v>5.0719839999999996</v>
      </c>
      <c r="AG2383" s="4">
        <v>6.8669388660547996</v>
      </c>
      <c r="AH2383" s="4">
        <v>5.0915945449714002</v>
      </c>
      <c r="AI2383" s="4">
        <v>0.69467299999999998</v>
      </c>
      <c r="AJ2383" s="4">
        <v>0.69467299999999998</v>
      </c>
    </row>
    <row r="2384" spans="1:36" x14ac:dyDescent="0.3">
      <c r="A2384" s="1" t="s">
        <v>2378</v>
      </c>
      <c r="B2384" s="2">
        <v>4071032</v>
      </c>
      <c r="C2384" s="3" t="s">
        <v>2919</v>
      </c>
      <c r="D2384" s="4">
        <v>99740.385999999999</v>
      </c>
      <c r="E2384" s="3" t="s">
        <v>2925</v>
      </c>
      <c r="F2384" s="3" t="s">
        <v>2980</v>
      </c>
      <c r="G2384" s="3" t="s">
        <v>2981</v>
      </c>
      <c r="H2384" s="3" t="s">
        <v>3163</v>
      </c>
      <c r="I2384" s="3" t="s">
        <v>3406</v>
      </c>
      <c r="J2384" s="4">
        <v>-7.6721240000000002</v>
      </c>
      <c r="K2384" s="4">
        <v>-8.4122850000000007</v>
      </c>
      <c r="L2384" s="4">
        <v>-10.472217000000001</v>
      </c>
      <c r="M2384" s="4">
        <v>-9.7002670000000002</v>
      </c>
      <c r="N2384" s="4">
        <v>29.323333000000002</v>
      </c>
      <c r="O2384" s="4">
        <v>30.054663000000001</v>
      </c>
      <c r="P2384" s="4" t="s">
        <v>2924</v>
      </c>
      <c r="Q2384" s="4">
        <v>12.11172</v>
      </c>
      <c r="R2384" s="4">
        <v>48.502009000000001</v>
      </c>
      <c r="S2384" s="3" t="s">
        <v>6119</v>
      </c>
      <c r="T2384" s="5">
        <v>87.97</v>
      </c>
      <c r="U2384" s="4">
        <v>99740.385999999999</v>
      </c>
      <c r="V2384" s="10">
        <v>122026.78599999999</v>
      </c>
      <c r="W2384" s="4">
        <v>2.7736728430146602</v>
      </c>
      <c r="X2384" s="5">
        <v>103.32</v>
      </c>
      <c r="Y2384" s="4">
        <v>71.55</v>
      </c>
      <c r="Z2384" s="4">
        <v>29.323333000000002</v>
      </c>
      <c r="AA2384" s="10">
        <v>28.255465121499999</v>
      </c>
      <c r="AB2384" s="10">
        <v>28.255465121499999</v>
      </c>
      <c r="AC2384" s="4">
        <v>3.3731230000000001</v>
      </c>
      <c r="AD2384" s="4">
        <v>3.2719336993499999</v>
      </c>
      <c r="AE2384" s="4">
        <v>3.2719336993499999</v>
      </c>
      <c r="AF2384" s="4">
        <v>12.11172</v>
      </c>
      <c r="AG2384" s="4">
        <v>17.940753294071801</v>
      </c>
      <c r="AH2384" s="4">
        <v>17.940753294071801</v>
      </c>
      <c r="AI2384" s="4" t="s">
        <v>2924</v>
      </c>
      <c r="AJ2384" s="4" t="s">
        <v>2924</v>
      </c>
    </row>
    <row r="2385" spans="1:36" x14ac:dyDescent="0.3">
      <c r="A2385" s="1" t="s">
        <v>2379</v>
      </c>
      <c r="B2385" s="2">
        <v>4235133</v>
      </c>
      <c r="C2385" s="3" t="s">
        <v>2935</v>
      </c>
      <c r="D2385" s="4">
        <v>6537.5223365900001</v>
      </c>
      <c r="E2385" s="3" t="s">
        <v>2930</v>
      </c>
      <c r="F2385" s="3" t="s">
        <v>2953</v>
      </c>
      <c r="G2385" s="3" t="s">
        <v>3049</v>
      </c>
      <c r="H2385" s="3" t="s">
        <v>3050</v>
      </c>
      <c r="I2385" s="3" t="s">
        <v>2971</v>
      </c>
      <c r="J2385" s="4">
        <v>-11.339734999999999</v>
      </c>
      <c r="K2385" s="4">
        <v>-7.4904580000000003</v>
      </c>
      <c r="L2385" s="4">
        <v>-1.8227850000000001</v>
      </c>
      <c r="M2385" s="4">
        <v>-3.7239330000000002</v>
      </c>
      <c r="N2385" s="4">
        <v>16.572649572649599</v>
      </c>
      <c r="O2385" s="4">
        <v>17.265029046619201</v>
      </c>
      <c r="P2385" s="4">
        <v>0.99984499999999998</v>
      </c>
      <c r="Q2385" s="4" t="s">
        <v>2934</v>
      </c>
      <c r="R2385" s="4" t="s">
        <v>2934</v>
      </c>
      <c r="S2385" s="3" t="s">
        <v>6120</v>
      </c>
      <c r="T2385" s="4">
        <v>19.39</v>
      </c>
      <c r="U2385" s="4">
        <v>6537.5223365900001</v>
      </c>
      <c r="V2385" s="10" t="s">
        <v>2934</v>
      </c>
      <c r="W2385" s="4">
        <v>9.9020113460546693</v>
      </c>
      <c r="X2385" s="4">
        <v>22.29</v>
      </c>
      <c r="Y2385" s="4">
        <v>18.43</v>
      </c>
      <c r="Z2385" s="4">
        <v>16.418289999999999</v>
      </c>
      <c r="AA2385" s="10">
        <v>10.052361449499999</v>
      </c>
      <c r="AB2385" s="10">
        <v>9.6469581483999995</v>
      </c>
      <c r="AC2385" s="4" t="s">
        <v>2934</v>
      </c>
      <c r="AD2385" s="4" t="s">
        <v>2934</v>
      </c>
      <c r="AE2385" s="4" t="s">
        <v>2934</v>
      </c>
      <c r="AF2385" s="4" t="s">
        <v>2934</v>
      </c>
      <c r="AG2385" s="4" t="s">
        <v>2934</v>
      </c>
      <c r="AH2385" s="4" t="s">
        <v>2934</v>
      </c>
      <c r="AI2385" s="4">
        <v>0.99984499999999998</v>
      </c>
      <c r="AJ2385" s="4">
        <v>1.047882</v>
      </c>
    </row>
    <row r="2386" spans="1:36" x14ac:dyDescent="0.3">
      <c r="A2386" s="1" t="s">
        <v>2380</v>
      </c>
      <c r="B2386" s="2">
        <v>100447</v>
      </c>
      <c r="C2386" s="3" t="s">
        <v>2935</v>
      </c>
      <c r="D2386" s="4">
        <v>28787.380965799999</v>
      </c>
      <c r="E2386" s="3" t="s">
        <v>2930</v>
      </c>
      <c r="F2386" s="3" t="s">
        <v>2953</v>
      </c>
      <c r="G2386" s="3" t="s">
        <v>2954</v>
      </c>
      <c r="H2386" s="3" t="s">
        <v>2955</v>
      </c>
      <c r="I2386" s="3" t="s">
        <v>2971</v>
      </c>
      <c r="J2386" s="4">
        <v>27.218551999999999</v>
      </c>
      <c r="K2386" s="4">
        <v>10.960452</v>
      </c>
      <c r="L2386" s="4">
        <v>3.0430220000000001</v>
      </c>
      <c r="M2386" s="4">
        <v>-2.2496520000000002</v>
      </c>
      <c r="N2386" s="4">
        <v>16.366667</v>
      </c>
      <c r="O2386" s="4" t="s">
        <v>2924</v>
      </c>
      <c r="P2386" s="4">
        <v>1.255417</v>
      </c>
      <c r="Q2386" s="4" t="s">
        <v>2934</v>
      </c>
      <c r="R2386" s="4" t="s">
        <v>2934</v>
      </c>
      <c r="S2386" s="3" t="s">
        <v>6121</v>
      </c>
      <c r="T2386" s="4">
        <v>98.2</v>
      </c>
      <c r="U2386" s="4">
        <v>28787.380965799999</v>
      </c>
      <c r="V2386" s="10" t="s">
        <v>2934</v>
      </c>
      <c r="W2386" s="4">
        <v>3.0957230142566199</v>
      </c>
      <c r="X2386" s="4">
        <v>101.91</v>
      </c>
      <c r="Y2386" s="4">
        <v>70.2</v>
      </c>
      <c r="Z2386" s="4">
        <v>16.366667</v>
      </c>
      <c r="AA2386" s="10">
        <v>10.578134930399999</v>
      </c>
      <c r="AB2386" s="10">
        <v>11.6611428632</v>
      </c>
      <c r="AC2386" s="4" t="s">
        <v>2934</v>
      </c>
      <c r="AD2386" s="4" t="s">
        <v>2934</v>
      </c>
      <c r="AE2386" s="4" t="s">
        <v>2934</v>
      </c>
      <c r="AF2386" s="4" t="s">
        <v>2934</v>
      </c>
      <c r="AG2386" s="4" t="s">
        <v>2934</v>
      </c>
      <c r="AH2386" s="4" t="s">
        <v>2934</v>
      </c>
      <c r="AI2386" s="4">
        <v>1.255417</v>
      </c>
      <c r="AJ2386" s="4">
        <v>2.061639</v>
      </c>
    </row>
    <row r="2387" spans="1:36" x14ac:dyDescent="0.3">
      <c r="A2387" s="1" t="s">
        <v>2381</v>
      </c>
      <c r="B2387" s="2">
        <v>4120616</v>
      </c>
      <c r="C2387" s="3" t="s">
        <v>2919</v>
      </c>
      <c r="D2387" s="4">
        <v>17613.223471550002</v>
      </c>
      <c r="E2387" s="3" t="s">
        <v>3031</v>
      </c>
      <c r="F2387" s="3" t="s">
        <v>3031</v>
      </c>
      <c r="G2387" s="3" t="s">
        <v>3051</v>
      </c>
      <c r="H2387" s="3" t="s">
        <v>3079</v>
      </c>
      <c r="I2387" s="3" t="s">
        <v>3080</v>
      </c>
      <c r="J2387" s="4">
        <v>-5.0476029999999996</v>
      </c>
      <c r="K2387" s="4">
        <v>-3.4548939999999999</v>
      </c>
      <c r="L2387" s="4">
        <v>-19.682033000000001</v>
      </c>
      <c r="M2387" s="4">
        <v>-5.4588539999999997</v>
      </c>
      <c r="N2387" s="4">
        <v>10.517272999999999</v>
      </c>
      <c r="O2387" s="4">
        <v>42.191831000000001</v>
      </c>
      <c r="P2387" s="4">
        <v>1.9496119999999999</v>
      </c>
      <c r="Q2387" s="4">
        <v>7.1204749999999999</v>
      </c>
      <c r="R2387" s="4">
        <v>134.50363100000001</v>
      </c>
      <c r="S2387" s="3" t="s">
        <v>6122</v>
      </c>
      <c r="T2387" s="4">
        <v>115.69</v>
      </c>
      <c r="U2387" s="4">
        <v>17613.223471550002</v>
      </c>
      <c r="V2387" s="10">
        <v>19634.352470999998</v>
      </c>
      <c r="W2387" s="4">
        <v>1.59045725646123</v>
      </c>
      <c r="X2387" s="4">
        <v>155.56</v>
      </c>
      <c r="Y2387" s="5">
        <v>104.6</v>
      </c>
      <c r="Z2387" s="4">
        <v>10.517272999999999</v>
      </c>
      <c r="AA2387" s="10">
        <v>13.366685538</v>
      </c>
      <c r="AB2387" s="10">
        <v>11.564212416</v>
      </c>
      <c r="AC2387" s="4">
        <v>1.096789</v>
      </c>
      <c r="AD2387" s="4">
        <v>1.1068595643667001</v>
      </c>
      <c r="AE2387" s="4">
        <v>1.1060705587757</v>
      </c>
      <c r="AF2387" s="4">
        <v>7.1204749999999999</v>
      </c>
      <c r="AG2387" s="4">
        <v>8.7536911705579996</v>
      </c>
      <c r="AH2387" s="4">
        <v>7.7634127801470996</v>
      </c>
      <c r="AI2387" s="4">
        <v>1.9496119999999999</v>
      </c>
      <c r="AJ2387" s="4">
        <v>2.115532</v>
      </c>
    </row>
    <row r="2388" spans="1:36" x14ac:dyDescent="0.3">
      <c r="A2388" s="1" t="s">
        <v>2382</v>
      </c>
      <c r="B2388" s="2">
        <v>4042041</v>
      </c>
      <c r="C2388" s="3" t="s">
        <v>2935</v>
      </c>
      <c r="D2388" s="4">
        <v>813.61093518810003</v>
      </c>
      <c r="E2388" s="3" t="s">
        <v>2936</v>
      </c>
      <c r="F2388" s="3" t="s">
        <v>2937</v>
      </c>
      <c r="G2388" s="3" t="s">
        <v>2938</v>
      </c>
      <c r="H2388" s="3" t="s">
        <v>2938</v>
      </c>
      <c r="I2388" s="3" t="s">
        <v>3278</v>
      </c>
      <c r="J2388" s="4">
        <v>10.14987</v>
      </c>
      <c r="K2388" s="4">
        <v>3.4081929999999998</v>
      </c>
      <c r="L2388" s="4">
        <v>4.6328649999999998</v>
      </c>
      <c r="M2388" s="4">
        <v>2.1872289999999999</v>
      </c>
      <c r="N2388" s="4">
        <v>4.7119669999999996</v>
      </c>
      <c r="O2388" s="4">
        <v>3.029121</v>
      </c>
      <c r="P2388" s="4">
        <v>0.78532800000000003</v>
      </c>
      <c r="Q2388" s="4">
        <v>2.790905</v>
      </c>
      <c r="R2388" s="4" t="s">
        <v>2924</v>
      </c>
      <c r="S2388" s="3" t="s">
        <v>6123</v>
      </c>
      <c r="T2388" s="4">
        <v>42.407699999999998</v>
      </c>
      <c r="U2388" s="4">
        <v>813.61093518810003</v>
      </c>
      <c r="V2388" s="10">
        <v>810.93093499999998</v>
      </c>
      <c r="W2388" s="4">
        <v>0</v>
      </c>
      <c r="X2388" s="4">
        <v>48.45</v>
      </c>
      <c r="Y2388" s="4">
        <v>33.119999999999997</v>
      </c>
      <c r="Z2388" s="4">
        <v>4.7119669999999996</v>
      </c>
      <c r="AA2388" s="10" t="s">
        <v>2934</v>
      </c>
      <c r="AB2388" s="10" t="s">
        <v>2934</v>
      </c>
      <c r="AC2388" s="4">
        <v>0.40610800000000002</v>
      </c>
      <c r="AD2388" s="4" t="s">
        <v>2934</v>
      </c>
      <c r="AE2388" s="4" t="s">
        <v>2934</v>
      </c>
      <c r="AF2388" s="4">
        <v>2.790905</v>
      </c>
      <c r="AG2388" s="4" t="s">
        <v>2934</v>
      </c>
      <c r="AH2388" s="4" t="s">
        <v>2934</v>
      </c>
      <c r="AI2388" s="4">
        <v>0.78532800000000003</v>
      </c>
      <c r="AJ2388" s="4">
        <v>1.0343340000000001</v>
      </c>
    </row>
    <row r="2389" spans="1:36" x14ac:dyDescent="0.3">
      <c r="A2389" s="1" t="s">
        <v>2383</v>
      </c>
      <c r="B2389" s="2">
        <v>4001605</v>
      </c>
      <c r="C2389" s="3" t="s">
        <v>2935</v>
      </c>
      <c r="D2389" s="4">
        <v>1338.0080230599999</v>
      </c>
      <c r="E2389" s="3" t="s">
        <v>2936</v>
      </c>
      <c r="F2389" s="3" t="s">
        <v>2966</v>
      </c>
      <c r="G2389" s="3" t="s">
        <v>2967</v>
      </c>
      <c r="H2389" s="3" t="s">
        <v>2987</v>
      </c>
      <c r="I2389" s="3" t="s">
        <v>3668</v>
      </c>
      <c r="J2389" s="4">
        <v>-15.539567999999999</v>
      </c>
      <c r="K2389" s="4">
        <v>-9.133127</v>
      </c>
      <c r="L2389" s="4">
        <v>-10.175976</v>
      </c>
      <c r="M2389" s="4">
        <v>-9.7617220000000007</v>
      </c>
      <c r="N2389" s="4" t="s">
        <v>2934</v>
      </c>
      <c r="O2389" s="4" t="s">
        <v>2934</v>
      </c>
      <c r="P2389" s="4" t="s">
        <v>2934</v>
      </c>
      <c r="Q2389" s="4" t="s">
        <v>2934</v>
      </c>
      <c r="R2389" s="4" t="s">
        <v>2934</v>
      </c>
      <c r="S2389" s="3" t="s">
        <v>6124</v>
      </c>
      <c r="T2389" s="4">
        <v>11.74</v>
      </c>
      <c r="U2389" s="4">
        <v>1338.0080230599999</v>
      </c>
      <c r="V2389" s="10">
        <v>1530.908023</v>
      </c>
      <c r="W2389" s="4">
        <v>3.40715502555366</v>
      </c>
      <c r="X2389" s="4">
        <v>14.74</v>
      </c>
      <c r="Y2389" s="5">
        <v>11.5</v>
      </c>
      <c r="Z2389" s="4" t="s">
        <v>2934</v>
      </c>
      <c r="AA2389" s="10">
        <v>11.202290076300001</v>
      </c>
      <c r="AB2389" s="10">
        <v>11.310211946000001</v>
      </c>
      <c r="AC2389" s="4" t="s">
        <v>2934</v>
      </c>
      <c r="AD2389" s="4">
        <v>0.47259364013119998</v>
      </c>
      <c r="AE2389" s="4">
        <v>0.48297894545890002</v>
      </c>
      <c r="AF2389" s="4" t="s">
        <v>2934</v>
      </c>
      <c r="AG2389" s="4">
        <v>5.7265893287517997</v>
      </c>
      <c r="AH2389" s="4">
        <v>5.7064878315162</v>
      </c>
      <c r="AI2389" s="4" t="s">
        <v>2934</v>
      </c>
      <c r="AJ2389" s="4" t="s">
        <v>2934</v>
      </c>
    </row>
    <row r="2390" spans="1:36" x14ac:dyDescent="0.3">
      <c r="A2390" s="1" t="s">
        <v>2384</v>
      </c>
      <c r="B2390" s="2">
        <v>4222469</v>
      </c>
      <c r="C2390" s="3" t="s">
        <v>2935</v>
      </c>
      <c r="D2390" s="4">
        <v>1527.8584853299999</v>
      </c>
      <c r="E2390" s="3" t="s">
        <v>2930</v>
      </c>
      <c r="F2390" s="3" t="s">
        <v>2931</v>
      </c>
      <c r="G2390" s="3" t="s">
        <v>2931</v>
      </c>
      <c r="H2390" s="3" t="s">
        <v>2932</v>
      </c>
      <c r="I2390" s="3" t="s">
        <v>2933</v>
      </c>
      <c r="J2390" s="4">
        <v>1.4539010000000001</v>
      </c>
      <c r="K2390" s="4">
        <v>6.8334580000000003</v>
      </c>
      <c r="L2390" s="4">
        <v>-2.6208309999999999</v>
      </c>
      <c r="M2390" s="4">
        <v>-6.5032680000000003</v>
      </c>
      <c r="N2390" s="4">
        <v>13.0639269406393</v>
      </c>
      <c r="O2390" s="4">
        <v>9.8349949999999993</v>
      </c>
      <c r="P2390" s="4">
        <v>0.94031399999999998</v>
      </c>
      <c r="Q2390" s="4" t="s">
        <v>2934</v>
      </c>
      <c r="R2390" s="4" t="s">
        <v>2934</v>
      </c>
      <c r="S2390" s="3" t="s">
        <v>6125</v>
      </c>
      <c r="T2390" s="4">
        <v>28.61</v>
      </c>
      <c r="U2390" s="4">
        <v>1527.8584853299999</v>
      </c>
      <c r="V2390" s="10" t="s">
        <v>2934</v>
      </c>
      <c r="W2390" s="4">
        <v>1.9573575672841701</v>
      </c>
      <c r="X2390" s="4">
        <v>32.36</v>
      </c>
      <c r="Y2390" s="4">
        <v>21.27</v>
      </c>
      <c r="Z2390" s="4">
        <v>13.063927</v>
      </c>
      <c r="AA2390" s="10">
        <v>15.238348868099999</v>
      </c>
      <c r="AB2390" s="10">
        <v>13.208679593699999</v>
      </c>
      <c r="AC2390" s="4" t="s">
        <v>2934</v>
      </c>
      <c r="AD2390" s="4" t="s">
        <v>2934</v>
      </c>
      <c r="AE2390" s="4" t="s">
        <v>2934</v>
      </c>
      <c r="AF2390" s="4" t="s">
        <v>2934</v>
      </c>
      <c r="AG2390" s="4" t="s">
        <v>2934</v>
      </c>
      <c r="AH2390" s="4" t="s">
        <v>2934</v>
      </c>
      <c r="AI2390" s="4">
        <v>0.94031399999999998</v>
      </c>
      <c r="AJ2390" s="4">
        <v>1.483536</v>
      </c>
    </row>
    <row r="2391" spans="1:36" x14ac:dyDescent="0.3">
      <c r="A2391" s="1" t="s">
        <v>2385</v>
      </c>
      <c r="B2391" s="2">
        <v>4851539</v>
      </c>
      <c r="C2391" s="3" t="s">
        <v>2935</v>
      </c>
      <c r="D2391" s="4">
        <v>1509.84614336</v>
      </c>
      <c r="E2391" s="3" t="s">
        <v>3031</v>
      </c>
      <c r="F2391" s="3" t="s">
        <v>3031</v>
      </c>
      <c r="G2391" s="3" t="s">
        <v>3032</v>
      </c>
      <c r="H2391" s="3" t="s">
        <v>3068</v>
      </c>
      <c r="I2391" s="3" t="s">
        <v>3669</v>
      </c>
      <c r="J2391" s="4">
        <v>-29.878813000000001</v>
      </c>
      <c r="K2391" s="4">
        <v>-11.521223000000001</v>
      </c>
      <c r="L2391" s="4">
        <v>-10.922362</v>
      </c>
      <c r="M2391" s="4">
        <v>-8.7547580000000007</v>
      </c>
      <c r="N2391" s="4">
        <v>33.56</v>
      </c>
      <c r="O2391" s="4">
        <v>52.031008</v>
      </c>
      <c r="P2391" s="4">
        <v>1.238216</v>
      </c>
      <c r="Q2391" s="4">
        <v>9.9423429999999993</v>
      </c>
      <c r="R2391" s="4">
        <v>80.019544999999994</v>
      </c>
      <c r="S2391" s="3" t="s">
        <v>6126</v>
      </c>
      <c r="T2391" s="4">
        <v>67.12</v>
      </c>
      <c r="U2391" s="4">
        <v>1509.84614336</v>
      </c>
      <c r="V2391" s="10">
        <v>2121.3281430000002</v>
      </c>
      <c r="W2391" s="4">
        <v>2.2943980929678198</v>
      </c>
      <c r="X2391" s="4">
        <v>96.68</v>
      </c>
      <c r="Y2391" s="4">
        <v>66.995000000000005</v>
      </c>
      <c r="Z2391" s="4">
        <v>33.56</v>
      </c>
      <c r="AA2391" s="10">
        <v>17.539916899600001</v>
      </c>
      <c r="AB2391" s="10">
        <v>26.670163350700001</v>
      </c>
      <c r="AC2391" s="4">
        <v>0.97006199999999998</v>
      </c>
      <c r="AD2391" s="4">
        <v>0.90979047005299996</v>
      </c>
      <c r="AE2391" s="4">
        <v>0.97084475274339999</v>
      </c>
      <c r="AF2391" s="4">
        <v>9.9423429999999993</v>
      </c>
      <c r="AG2391" s="4">
        <v>7.8475659957376003</v>
      </c>
      <c r="AH2391" s="4">
        <v>10.617257972973</v>
      </c>
      <c r="AI2391" s="4">
        <v>1.238216</v>
      </c>
      <c r="AJ2391" s="4">
        <v>1.4017790000000001</v>
      </c>
    </row>
    <row r="2392" spans="1:36" x14ac:dyDescent="0.3">
      <c r="A2392" s="1" t="s">
        <v>2386</v>
      </c>
      <c r="B2392" s="2">
        <v>4205752</v>
      </c>
      <c r="C2392" s="3" t="s">
        <v>2919</v>
      </c>
      <c r="D2392" s="4">
        <v>4224.2336106800003</v>
      </c>
      <c r="E2392" s="3" t="s">
        <v>2930</v>
      </c>
      <c r="F2392" s="3" t="s">
        <v>2953</v>
      </c>
      <c r="G2392" s="3" t="s">
        <v>2954</v>
      </c>
      <c r="H2392" s="3" t="s">
        <v>2955</v>
      </c>
      <c r="I2392" s="3" t="s">
        <v>3097</v>
      </c>
      <c r="J2392" s="4">
        <v>85.154508000000007</v>
      </c>
      <c r="K2392" s="4">
        <v>3.3979720000000002</v>
      </c>
      <c r="L2392" s="4">
        <v>-10.927203</v>
      </c>
      <c r="M2392" s="4">
        <v>-6.1824050000000002</v>
      </c>
      <c r="N2392" s="4">
        <v>92.843450000000004</v>
      </c>
      <c r="O2392" s="4">
        <v>29.472617</v>
      </c>
      <c r="P2392" s="4">
        <v>10.627171000000001</v>
      </c>
      <c r="Q2392" s="4">
        <v>23.742578999999999</v>
      </c>
      <c r="R2392" s="4">
        <v>36.570666000000003</v>
      </c>
      <c r="S2392" s="3" t="s">
        <v>6127</v>
      </c>
      <c r="T2392" s="4">
        <v>58.12</v>
      </c>
      <c r="U2392" s="4">
        <v>4224.2336106800003</v>
      </c>
      <c r="V2392" s="10">
        <v>5891.0086099999999</v>
      </c>
      <c r="W2392" s="4">
        <v>1.65175498967653</v>
      </c>
      <c r="X2392" s="4">
        <v>70.38</v>
      </c>
      <c r="Y2392" s="4">
        <v>30.46</v>
      </c>
      <c r="Z2392" s="4">
        <v>92.843450000000004</v>
      </c>
      <c r="AA2392" s="10">
        <v>30.200051961500002</v>
      </c>
      <c r="AB2392" s="10">
        <v>31.453790744599999</v>
      </c>
      <c r="AC2392" s="4">
        <v>7.3612209999999996</v>
      </c>
      <c r="AD2392" s="4">
        <v>6.2984173258291003</v>
      </c>
      <c r="AE2392" s="4">
        <v>6.6728939480928</v>
      </c>
      <c r="AF2392" s="4">
        <v>23.742578999999999</v>
      </c>
      <c r="AG2392" s="4">
        <v>14.084739776982801</v>
      </c>
      <c r="AH2392" s="4">
        <v>14.7695279085629</v>
      </c>
      <c r="AI2392" s="4">
        <v>10.627171000000001</v>
      </c>
      <c r="AJ2392" s="4" t="s">
        <v>2924</v>
      </c>
    </row>
    <row r="2393" spans="1:36" x14ac:dyDescent="0.3">
      <c r="A2393" s="1" t="s">
        <v>2387</v>
      </c>
      <c r="B2393" s="2">
        <v>4810920</v>
      </c>
      <c r="C2393" s="3" t="s">
        <v>2935</v>
      </c>
      <c r="D2393" s="4">
        <v>20480.78327923</v>
      </c>
      <c r="E2393" s="3" t="s">
        <v>2920</v>
      </c>
      <c r="F2393" s="3" t="s">
        <v>2960</v>
      </c>
      <c r="G2393" s="3" t="s">
        <v>2961</v>
      </c>
      <c r="H2393" s="3" t="s">
        <v>2962</v>
      </c>
      <c r="I2393" s="3" t="s">
        <v>2963</v>
      </c>
      <c r="J2393" s="4">
        <v>-5.5962509999999996</v>
      </c>
      <c r="K2393" s="4">
        <v>-12.444088000000001</v>
      </c>
      <c r="L2393" s="4">
        <v>-2.2426379999999999</v>
      </c>
      <c r="M2393" s="4">
        <v>-3.1416300000000001</v>
      </c>
      <c r="N2393" s="4">
        <v>41.497999999999998</v>
      </c>
      <c r="O2393" s="4">
        <v>34.581667000000003</v>
      </c>
      <c r="P2393" s="4">
        <v>3.1062310000000002</v>
      </c>
      <c r="Q2393" s="4">
        <v>16.301950999999999</v>
      </c>
      <c r="R2393" s="4">
        <v>31.118715999999999</v>
      </c>
      <c r="S2393" s="3" t="s">
        <v>6128</v>
      </c>
      <c r="T2393" s="4">
        <v>207.49</v>
      </c>
      <c r="U2393" s="4">
        <v>20480.78327923</v>
      </c>
      <c r="V2393" s="10">
        <v>22725.376279</v>
      </c>
      <c r="W2393" s="4">
        <v>1.0988481372596299</v>
      </c>
      <c r="X2393" s="4">
        <v>248.24</v>
      </c>
      <c r="Y2393" s="4">
        <v>197.82</v>
      </c>
      <c r="Z2393" s="4">
        <v>51.872500000000002</v>
      </c>
      <c r="AA2393" s="10">
        <v>21.598018091099998</v>
      </c>
      <c r="AB2393" s="10">
        <v>22.882823269900001</v>
      </c>
      <c r="AC2393" s="4">
        <v>4.2672559999999997</v>
      </c>
      <c r="AD2393" s="4">
        <v>4.0171937427494004</v>
      </c>
      <c r="AE2393" s="4">
        <v>4.1376278482166002</v>
      </c>
      <c r="AF2393" s="4">
        <v>16.301950999999999</v>
      </c>
      <c r="AG2393" s="4">
        <v>14.518224160863699</v>
      </c>
      <c r="AH2393" s="4">
        <v>14.764642679798399</v>
      </c>
      <c r="AI2393" s="4">
        <v>3.1062310000000002</v>
      </c>
      <c r="AJ2393" s="4">
        <v>46.721459000000003</v>
      </c>
    </row>
    <row r="2394" spans="1:36" x14ac:dyDescent="0.3">
      <c r="A2394" s="1" t="s">
        <v>2388</v>
      </c>
      <c r="B2394" s="2">
        <v>4991506</v>
      </c>
      <c r="C2394" s="3" t="s">
        <v>2919</v>
      </c>
      <c r="D2394" s="4">
        <v>5380.9359960000002</v>
      </c>
      <c r="E2394" s="3" t="s">
        <v>2936</v>
      </c>
      <c r="F2394" s="3" t="s">
        <v>2937</v>
      </c>
      <c r="G2394" s="3" t="s">
        <v>3035</v>
      </c>
      <c r="H2394" s="3" t="s">
        <v>3035</v>
      </c>
      <c r="I2394" s="3" t="s">
        <v>3123</v>
      </c>
      <c r="J2394" s="4">
        <v>103.958091</v>
      </c>
      <c r="K2394" s="4">
        <v>18.250540000000001</v>
      </c>
      <c r="L2394" s="4">
        <v>-7.5120100000000001</v>
      </c>
      <c r="M2394" s="4">
        <v>-2.823229</v>
      </c>
      <c r="N2394" s="4">
        <v>29.730187999999998</v>
      </c>
      <c r="O2394" s="4">
        <v>13.872832000000001</v>
      </c>
      <c r="P2394" s="4">
        <v>7.5048190000000004</v>
      </c>
      <c r="Q2394" s="4">
        <v>13.831182999999999</v>
      </c>
      <c r="R2394" s="4">
        <v>14.39584</v>
      </c>
      <c r="S2394" s="3" t="s">
        <v>6129</v>
      </c>
      <c r="T2394" s="4">
        <v>175.2</v>
      </c>
      <c r="U2394" s="4">
        <v>5380.9359960000002</v>
      </c>
      <c r="V2394" s="10">
        <v>5124.8129959999997</v>
      </c>
      <c r="W2394" s="4">
        <v>0</v>
      </c>
      <c r="X2394" s="4">
        <v>203.49</v>
      </c>
      <c r="Y2394" s="4">
        <v>69.61</v>
      </c>
      <c r="Z2394" s="4">
        <v>29.730187999999998</v>
      </c>
      <c r="AA2394" s="10">
        <v>28.4646628757</v>
      </c>
      <c r="AB2394" s="10">
        <v>29.395973154299998</v>
      </c>
      <c r="AC2394" s="4">
        <v>2.4370210000000001</v>
      </c>
      <c r="AD2394" s="4">
        <v>2.2614124949254002</v>
      </c>
      <c r="AE2394" s="4">
        <v>2.3825147237809001</v>
      </c>
      <c r="AF2394" s="4">
        <v>13.831182999999999</v>
      </c>
      <c r="AG2394" s="4">
        <v>15.481649410165399</v>
      </c>
      <c r="AH2394" s="4">
        <v>16.210837129707201</v>
      </c>
      <c r="AI2394" s="4">
        <v>7.5048190000000004</v>
      </c>
      <c r="AJ2394" s="4">
        <v>44.957659999999997</v>
      </c>
    </row>
    <row r="2395" spans="1:36" x14ac:dyDescent="0.3">
      <c r="A2395" s="1" t="s">
        <v>2389</v>
      </c>
      <c r="B2395" s="2">
        <v>6263905</v>
      </c>
      <c r="C2395" s="3" t="s">
        <v>2935</v>
      </c>
      <c r="D2395" s="4">
        <v>5610.7957299999998</v>
      </c>
      <c r="E2395" s="3" t="s">
        <v>2920</v>
      </c>
      <c r="F2395" s="3" t="s">
        <v>2921</v>
      </c>
      <c r="G2395" s="3" t="s">
        <v>2922</v>
      </c>
      <c r="H2395" s="3" t="s">
        <v>2922</v>
      </c>
      <c r="I2395" s="3" t="s">
        <v>3210</v>
      </c>
      <c r="J2395" s="4">
        <v>-24.798829999999999</v>
      </c>
      <c r="K2395" s="4">
        <v>6.7497400000000001</v>
      </c>
      <c r="L2395" s="4">
        <v>12.534209000000001</v>
      </c>
      <c r="M2395" s="4">
        <v>-11.797511999999999</v>
      </c>
      <c r="N2395" s="4">
        <v>43.272525999999999</v>
      </c>
      <c r="O2395" s="4" t="s">
        <v>2924</v>
      </c>
      <c r="P2395" s="4">
        <v>3.804767</v>
      </c>
      <c r="Q2395" s="4">
        <v>22.426738</v>
      </c>
      <c r="R2395" s="4" t="s">
        <v>2924</v>
      </c>
      <c r="S2395" s="3" t="s">
        <v>6130</v>
      </c>
      <c r="T2395" s="4">
        <v>20.56</v>
      </c>
      <c r="U2395" s="4">
        <v>5610.7957299999998</v>
      </c>
      <c r="V2395" s="10">
        <v>5929.2722000000003</v>
      </c>
      <c r="W2395" s="4">
        <v>0.26852302204928802</v>
      </c>
      <c r="X2395" s="4">
        <v>34.729999999999997</v>
      </c>
      <c r="Y2395" s="4">
        <v>16.559999999999999</v>
      </c>
      <c r="Z2395" s="4">
        <v>43.272525999999999</v>
      </c>
      <c r="AA2395" s="10">
        <v>35.768963117600002</v>
      </c>
      <c r="AB2395" s="10">
        <v>40.771808753199998</v>
      </c>
      <c r="AC2395" s="4">
        <v>4.8590460000000002</v>
      </c>
      <c r="AD2395" s="4">
        <v>4.9531433426526998</v>
      </c>
      <c r="AE2395" s="4">
        <v>5.1938533500365001</v>
      </c>
      <c r="AF2395" s="4">
        <v>22.426738</v>
      </c>
      <c r="AG2395" s="4">
        <v>19.3276242657195</v>
      </c>
      <c r="AH2395" s="4">
        <v>22.142174942163699</v>
      </c>
      <c r="AI2395" s="4">
        <v>3.804767</v>
      </c>
      <c r="AJ2395" s="4">
        <v>4.0594789999999996</v>
      </c>
    </row>
    <row r="2396" spans="1:36" x14ac:dyDescent="0.3">
      <c r="A2396" s="1" t="s">
        <v>2390</v>
      </c>
      <c r="B2396" s="2">
        <v>4341109</v>
      </c>
      <c r="C2396" s="3" t="s">
        <v>2919</v>
      </c>
      <c r="D2396" s="4">
        <v>3091.9415579199999</v>
      </c>
      <c r="E2396" s="3" t="s">
        <v>2925</v>
      </c>
      <c r="F2396" s="3" t="s">
        <v>2996</v>
      </c>
      <c r="G2396" s="3" t="s">
        <v>3120</v>
      </c>
      <c r="H2396" s="3" t="s">
        <v>3247</v>
      </c>
      <c r="I2396" s="3" t="s">
        <v>3248</v>
      </c>
      <c r="J2396" s="4">
        <v>-0.69557199999999997</v>
      </c>
      <c r="K2396" s="4">
        <v>-9.7745949999999997</v>
      </c>
      <c r="L2396" s="4">
        <v>2.9814859999999999</v>
      </c>
      <c r="M2396" s="4">
        <v>-1.9235169999999999</v>
      </c>
      <c r="N2396" s="4">
        <v>18.179117000000002</v>
      </c>
      <c r="O2396" s="4">
        <v>13.740776</v>
      </c>
      <c r="P2396" s="4">
        <v>3.7079040000000001</v>
      </c>
      <c r="Q2396" s="4">
        <v>9.6927000000000003</v>
      </c>
      <c r="R2396" s="4">
        <v>21.667293999999998</v>
      </c>
      <c r="S2396" s="3" t="s">
        <v>6131</v>
      </c>
      <c r="T2396" s="4">
        <v>42.83</v>
      </c>
      <c r="U2396" s="4">
        <v>3091.9415579199999</v>
      </c>
      <c r="V2396" s="10">
        <v>3130.0925569999999</v>
      </c>
      <c r="W2396" s="4">
        <v>1.96124212000934</v>
      </c>
      <c r="X2396" s="4">
        <v>50.01</v>
      </c>
      <c r="Y2396" s="4">
        <v>37.99</v>
      </c>
      <c r="Z2396" s="4">
        <v>18.179117000000002</v>
      </c>
      <c r="AA2396" s="10">
        <v>14.7111355361</v>
      </c>
      <c r="AB2396" s="10">
        <v>16.086566233599999</v>
      </c>
      <c r="AC2396" s="4">
        <v>1.4097459999999999</v>
      </c>
      <c r="AD2396" s="4">
        <v>1.3326624620776999</v>
      </c>
      <c r="AE2396" s="4">
        <v>1.3895491895012999</v>
      </c>
      <c r="AF2396" s="4">
        <v>9.6927000000000003</v>
      </c>
      <c r="AG2396" s="4">
        <v>10.978732253474201</v>
      </c>
      <c r="AH2396" s="4">
        <v>11.596681553944901</v>
      </c>
      <c r="AI2396" s="4">
        <v>3.7079040000000001</v>
      </c>
      <c r="AJ2396" s="4">
        <v>5.6871600000000004</v>
      </c>
    </row>
    <row r="2397" spans="1:36" x14ac:dyDescent="0.3">
      <c r="A2397" s="1" t="s">
        <v>2391</v>
      </c>
      <c r="B2397" s="2">
        <v>103414</v>
      </c>
      <c r="C2397" s="3" t="s">
        <v>2935</v>
      </c>
      <c r="D2397" s="4">
        <v>1940.5171800000001</v>
      </c>
      <c r="E2397" s="3" t="s">
        <v>2930</v>
      </c>
      <c r="F2397" s="3" t="s">
        <v>2957</v>
      </c>
      <c r="G2397" s="3" t="s">
        <v>2957</v>
      </c>
      <c r="H2397" s="3" t="s">
        <v>3113</v>
      </c>
      <c r="I2397" s="3" t="s">
        <v>3446</v>
      </c>
      <c r="J2397" s="4">
        <v>20.171673999999999</v>
      </c>
      <c r="K2397" s="4">
        <v>-6.4796259999999997</v>
      </c>
      <c r="L2397" s="4">
        <v>-3.2481</v>
      </c>
      <c r="M2397" s="4">
        <v>-6.16622</v>
      </c>
      <c r="N2397" s="4">
        <v>33.018867924528301</v>
      </c>
      <c r="O2397" s="4">
        <v>27.086950239666699</v>
      </c>
      <c r="P2397" s="4">
        <v>1.3787130000000001</v>
      </c>
      <c r="Q2397" s="4">
        <v>10.258919000000001</v>
      </c>
      <c r="R2397" s="4">
        <v>25.075181000000001</v>
      </c>
      <c r="S2397" s="3" t="s">
        <v>6132</v>
      </c>
      <c r="T2397" s="4">
        <v>70</v>
      </c>
      <c r="U2397" s="4">
        <v>1940.5171800000001</v>
      </c>
      <c r="V2397" s="10">
        <v>2342.1911799999998</v>
      </c>
      <c r="W2397" s="4">
        <v>2.8571428571428599</v>
      </c>
      <c r="X2397" s="4">
        <v>78.44</v>
      </c>
      <c r="Y2397" s="4">
        <v>56.16</v>
      </c>
      <c r="Z2397" s="4">
        <v>32.987746999999999</v>
      </c>
      <c r="AA2397" s="10">
        <v>14.098690835799999</v>
      </c>
      <c r="AB2397" s="10">
        <v>21.739130434700002</v>
      </c>
      <c r="AC2397" s="4">
        <v>0.97228599999999998</v>
      </c>
      <c r="AD2397" s="4">
        <v>0.8591413616022</v>
      </c>
      <c r="AE2397" s="4">
        <v>0.94810199967620001</v>
      </c>
      <c r="AF2397" s="4">
        <v>10.258919000000001</v>
      </c>
      <c r="AG2397" s="4">
        <v>8.6236788659794001</v>
      </c>
      <c r="AH2397" s="4">
        <v>11.670110513203801</v>
      </c>
      <c r="AI2397" s="4">
        <v>1.3787130000000001</v>
      </c>
      <c r="AJ2397" s="4">
        <v>25.792189</v>
      </c>
    </row>
    <row r="2398" spans="1:36" x14ac:dyDescent="0.3">
      <c r="A2398" s="1" t="s">
        <v>2392</v>
      </c>
      <c r="B2398" s="2">
        <v>102777</v>
      </c>
      <c r="C2398" s="3" t="s">
        <v>2935</v>
      </c>
      <c r="D2398" s="4">
        <v>10694.81596419</v>
      </c>
      <c r="E2398" s="3" t="s">
        <v>2930</v>
      </c>
      <c r="F2398" s="3" t="s">
        <v>2953</v>
      </c>
      <c r="G2398" s="3" t="s">
        <v>2954</v>
      </c>
      <c r="H2398" s="3" t="s">
        <v>3244</v>
      </c>
      <c r="I2398" s="3" t="s">
        <v>3155</v>
      </c>
      <c r="J2398" s="4">
        <v>52.406650999999997</v>
      </c>
      <c r="K2398" s="4">
        <v>12.998810000000001</v>
      </c>
      <c r="L2398" s="4">
        <v>-7.8896329999999999</v>
      </c>
      <c r="M2398" s="5">
        <v>-5.5073249999999998</v>
      </c>
      <c r="N2398" s="4">
        <v>18.895117540687199</v>
      </c>
      <c r="O2398" s="4" t="s">
        <v>2924</v>
      </c>
      <c r="P2398" s="4">
        <v>2.1942919999999999</v>
      </c>
      <c r="Q2398" s="4" t="s">
        <v>2934</v>
      </c>
      <c r="R2398" s="4" t="s">
        <v>2934</v>
      </c>
      <c r="S2398" s="3" t="s">
        <v>6133</v>
      </c>
      <c r="T2398" s="4">
        <v>104.49</v>
      </c>
      <c r="U2398" s="4">
        <v>10694.81596419</v>
      </c>
      <c r="V2398" s="10" t="s">
        <v>2934</v>
      </c>
      <c r="W2398" s="4">
        <v>1.60780935974734</v>
      </c>
      <c r="X2398" s="5">
        <v>119.12</v>
      </c>
      <c r="Y2398" s="4">
        <v>67.61</v>
      </c>
      <c r="Z2398" s="4">
        <v>18.867822</v>
      </c>
      <c r="AA2398" s="10">
        <v>13.892360464799999</v>
      </c>
      <c r="AB2398" s="10">
        <v>16.0143821381</v>
      </c>
      <c r="AC2398" s="4" t="s">
        <v>2934</v>
      </c>
      <c r="AD2398" s="4" t="s">
        <v>2934</v>
      </c>
      <c r="AE2398" s="4" t="s">
        <v>2934</v>
      </c>
      <c r="AF2398" s="4" t="s">
        <v>2934</v>
      </c>
      <c r="AG2398" s="4" t="s">
        <v>2934</v>
      </c>
      <c r="AH2398" s="4" t="s">
        <v>2934</v>
      </c>
      <c r="AI2398" s="4">
        <v>2.1942919999999999</v>
      </c>
      <c r="AJ2398" s="4">
        <v>3.1810160000000001</v>
      </c>
    </row>
    <row r="2399" spans="1:36" x14ac:dyDescent="0.3">
      <c r="A2399" s="1" t="s">
        <v>2393</v>
      </c>
      <c r="B2399" s="2">
        <v>100548</v>
      </c>
      <c r="C2399" s="3" t="s">
        <v>2919</v>
      </c>
      <c r="D2399" s="4">
        <v>2138.8949618400002</v>
      </c>
      <c r="E2399" s="3" t="s">
        <v>2930</v>
      </c>
      <c r="F2399" s="3" t="s">
        <v>2931</v>
      </c>
      <c r="G2399" s="3" t="s">
        <v>2931</v>
      </c>
      <c r="H2399" s="3" t="s">
        <v>2932</v>
      </c>
      <c r="I2399" s="3" t="s">
        <v>2933</v>
      </c>
      <c r="J2399" s="4">
        <v>41.837332000000004</v>
      </c>
      <c r="K2399" s="4">
        <v>14.231857</v>
      </c>
      <c r="L2399" s="4">
        <v>-0.76419199999999998</v>
      </c>
      <c r="M2399" s="4">
        <v>-6.3128060000000001</v>
      </c>
      <c r="N2399" s="4">
        <v>19.978021978021999</v>
      </c>
      <c r="O2399" s="4">
        <v>14.628847</v>
      </c>
      <c r="P2399" s="4">
        <v>2.2898890000000001</v>
      </c>
      <c r="Q2399" s="4" t="s">
        <v>2934</v>
      </c>
      <c r="R2399" s="4" t="s">
        <v>2934</v>
      </c>
      <c r="S2399" s="3" t="s">
        <v>6134</v>
      </c>
      <c r="T2399" s="4">
        <v>72.72</v>
      </c>
      <c r="U2399" s="4">
        <v>2138.8949618400002</v>
      </c>
      <c r="V2399" s="10" t="s">
        <v>2934</v>
      </c>
      <c r="W2399" s="4">
        <v>1.70517051705171</v>
      </c>
      <c r="X2399" s="4">
        <v>79.790000000000006</v>
      </c>
      <c r="Y2399" s="4">
        <v>42.35</v>
      </c>
      <c r="Z2399" s="4">
        <v>20.033058</v>
      </c>
      <c r="AA2399" s="10">
        <v>18.044665012399999</v>
      </c>
      <c r="AB2399" s="10">
        <v>19.0949838905</v>
      </c>
      <c r="AC2399" s="4" t="s">
        <v>2934</v>
      </c>
      <c r="AD2399" s="4" t="s">
        <v>2934</v>
      </c>
      <c r="AE2399" s="4" t="s">
        <v>2934</v>
      </c>
      <c r="AF2399" s="4" t="s">
        <v>2934</v>
      </c>
      <c r="AG2399" s="4" t="s">
        <v>2934</v>
      </c>
      <c r="AH2399" s="4" t="s">
        <v>2934</v>
      </c>
      <c r="AI2399" s="4">
        <v>2.2898890000000001</v>
      </c>
      <c r="AJ2399" s="4">
        <v>2.9589840000000001</v>
      </c>
    </row>
    <row r="2400" spans="1:36" x14ac:dyDescent="0.3">
      <c r="A2400" s="1" t="s">
        <v>2394</v>
      </c>
      <c r="B2400" s="2">
        <v>5269671</v>
      </c>
      <c r="C2400" s="3" t="s">
        <v>2919</v>
      </c>
      <c r="D2400" s="4">
        <v>618.65429136</v>
      </c>
      <c r="E2400" s="3" t="s">
        <v>2920</v>
      </c>
      <c r="F2400" s="3" t="s">
        <v>2921</v>
      </c>
      <c r="G2400" s="3" t="s">
        <v>2941</v>
      </c>
      <c r="H2400" s="3" t="s">
        <v>2941</v>
      </c>
      <c r="I2400" s="3" t="s">
        <v>2942</v>
      </c>
      <c r="J2400" s="4">
        <v>119.136961</v>
      </c>
      <c r="K2400" s="4">
        <v>-15.054546</v>
      </c>
      <c r="L2400" s="4">
        <v>3.2714409999999998</v>
      </c>
      <c r="M2400" s="4">
        <v>-3.1509119999999999</v>
      </c>
      <c r="N2400" s="4" t="s">
        <v>2924</v>
      </c>
      <c r="O2400" s="4" t="s">
        <v>2924</v>
      </c>
      <c r="P2400" s="4">
        <v>2.664234</v>
      </c>
      <c r="Q2400" s="4" t="s">
        <v>2924</v>
      </c>
      <c r="R2400" s="4" t="s">
        <v>2924</v>
      </c>
      <c r="S2400" s="3" t="s">
        <v>6135</v>
      </c>
      <c r="T2400" s="4">
        <v>11.68</v>
      </c>
      <c r="U2400" s="4">
        <v>618.65429136</v>
      </c>
      <c r="V2400" s="10">
        <v>354.808291</v>
      </c>
      <c r="W2400" s="4">
        <v>0</v>
      </c>
      <c r="X2400" s="4">
        <v>17.579999999999998</v>
      </c>
      <c r="Y2400" s="4">
        <v>4.09</v>
      </c>
      <c r="Z2400" s="4" t="s">
        <v>2924</v>
      </c>
      <c r="AA2400" s="10" t="s">
        <v>2924</v>
      </c>
      <c r="AB2400" s="10" t="s">
        <v>2924</v>
      </c>
      <c r="AC2400" s="4">
        <v>21.191441000000001</v>
      </c>
      <c r="AD2400" s="4">
        <v>31.398963805309702</v>
      </c>
      <c r="AE2400" s="4">
        <v>20.376876748045898</v>
      </c>
      <c r="AF2400" s="4" t="s">
        <v>2924</v>
      </c>
      <c r="AG2400" s="4" t="s">
        <v>2924</v>
      </c>
      <c r="AH2400" s="4" t="s">
        <v>2924</v>
      </c>
      <c r="AI2400" s="4">
        <v>2.664234</v>
      </c>
      <c r="AJ2400" s="4">
        <v>2.664234</v>
      </c>
    </row>
    <row r="2401" spans="1:36" x14ac:dyDescent="0.3">
      <c r="A2401" s="1" t="s">
        <v>2395</v>
      </c>
      <c r="B2401" s="2">
        <v>11218268</v>
      </c>
      <c r="C2401" s="3" t="s">
        <v>2919</v>
      </c>
      <c r="D2401" s="4">
        <v>2433.5555494</v>
      </c>
      <c r="E2401" s="3" t="s">
        <v>2930</v>
      </c>
      <c r="F2401" s="3" t="s">
        <v>2953</v>
      </c>
      <c r="G2401" s="3" t="s">
        <v>2953</v>
      </c>
      <c r="H2401" s="3" t="s">
        <v>3040</v>
      </c>
      <c r="I2401" s="3" t="s">
        <v>3670</v>
      </c>
      <c r="J2401" s="4">
        <v>-54.469738999999997</v>
      </c>
      <c r="K2401" s="4">
        <v>-27.433627999999999</v>
      </c>
      <c r="L2401" s="4">
        <v>-9.9890229999999995</v>
      </c>
      <c r="M2401" s="4">
        <v>-9.0909089999999999</v>
      </c>
      <c r="N2401" s="4">
        <v>6.9462729999999997</v>
      </c>
      <c r="O2401" s="4" t="s">
        <v>2924</v>
      </c>
      <c r="P2401" s="4">
        <v>0.86750799999999995</v>
      </c>
      <c r="Q2401" s="4">
        <v>3.0891310000000001</v>
      </c>
      <c r="R2401" s="4" t="s">
        <v>2924</v>
      </c>
      <c r="S2401" s="3" t="s">
        <v>6136</v>
      </c>
      <c r="T2401" s="5">
        <v>8.1999999999999993</v>
      </c>
      <c r="U2401" s="4">
        <v>2433.5555494</v>
      </c>
      <c r="V2401" s="10">
        <v>3480.8190089999998</v>
      </c>
      <c r="W2401" s="4">
        <v>0</v>
      </c>
      <c r="X2401" s="4">
        <v>19.46</v>
      </c>
      <c r="Y2401" s="5">
        <v>7.89</v>
      </c>
      <c r="Z2401" s="4">
        <v>6.9462729999999997</v>
      </c>
      <c r="AA2401" s="10">
        <v>6.6067678129571998</v>
      </c>
      <c r="AB2401" s="10">
        <v>7.2346228110551003</v>
      </c>
      <c r="AC2401" s="4">
        <v>1.5351729999999999</v>
      </c>
      <c r="AD2401" s="4">
        <v>1.4648961691135001</v>
      </c>
      <c r="AE2401" s="4">
        <v>1.5969999928487999</v>
      </c>
      <c r="AF2401" s="4">
        <v>3.0891310000000001</v>
      </c>
      <c r="AG2401" s="4">
        <v>2.5572601920009999</v>
      </c>
      <c r="AH2401" s="4">
        <v>2.9411954473937998</v>
      </c>
      <c r="AI2401" s="4">
        <v>0.86750799999999995</v>
      </c>
      <c r="AJ2401" s="4">
        <v>2.0887229999999999</v>
      </c>
    </row>
    <row r="2402" spans="1:36" x14ac:dyDescent="0.3">
      <c r="A2402" s="1" t="s">
        <v>2396</v>
      </c>
      <c r="B2402" s="2">
        <v>103133</v>
      </c>
      <c r="C2402" s="3" t="s">
        <v>2919</v>
      </c>
      <c r="D2402" s="4">
        <v>3035.2319586399999</v>
      </c>
      <c r="E2402" s="3" t="s">
        <v>2930</v>
      </c>
      <c r="F2402" s="3" t="s">
        <v>2953</v>
      </c>
      <c r="G2402" s="3" t="s">
        <v>2954</v>
      </c>
      <c r="H2402" s="3" t="s">
        <v>3244</v>
      </c>
      <c r="I2402" s="3" t="s">
        <v>3431</v>
      </c>
      <c r="J2402" s="4">
        <v>33.230553999999998</v>
      </c>
      <c r="K2402" s="4">
        <v>13.81705</v>
      </c>
      <c r="L2402" s="4">
        <v>-7.4751799999999999</v>
      </c>
      <c r="M2402" s="4">
        <v>-4.183046</v>
      </c>
      <c r="N2402" s="4">
        <v>11.942211055276401</v>
      </c>
      <c r="O2402" s="4">
        <v>6.80519475348214</v>
      </c>
      <c r="P2402" s="4">
        <v>1.7728459999999999</v>
      </c>
      <c r="Q2402" s="4" t="s">
        <v>2934</v>
      </c>
      <c r="R2402" s="4" t="s">
        <v>2934</v>
      </c>
      <c r="S2402" s="3" t="s">
        <v>6137</v>
      </c>
      <c r="T2402" s="4">
        <v>95.06</v>
      </c>
      <c r="U2402" s="4">
        <v>3035.2319586399999</v>
      </c>
      <c r="V2402" s="10" t="s">
        <v>2934</v>
      </c>
      <c r="W2402" s="4">
        <v>0</v>
      </c>
      <c r="X2402" s="4">
        <v>106.77</v>
      </c>
      <c r="Y2402" s="4">
        <v>61.68</v>
      </c>
      <c r="Z2402" s="4">
        <v>11.942211</v>
      </c>
      <c r="AA2402" s="10">
        <v>11.8233830845</v>
      </c>
      <c r="AB2402" s="10">
        <v>11.8233830845</v>
      </c>
      <c r="AC2402" s="4" t="s">
        <v>2934</v>
      </c>
      <c r="AD2402" s="4" t="s">
        <v>2934</v>
      </c>
      <c r="AE2402" s="4" t="s">
        <v>2934</v>
      </c>
      <c r="AF2402" s="4" t="s">
        <v>2934</v>
      </c>
      <c r="AG2402" s="4" t="s">
        <v>2934</v>
      </c>
      <c r="AH2402" s="4" t="s">
        <v>2934</v>
      </c>
      <c r="AI2402" s="4">
        <v>1.7728459999999999</v>
      </c>
      <c r="AJ2402" s="5">
        <v>1.8606020000000001</v>
      </c>
    </row>
    <row r="2403" spans="1:36" x14ac:dyDescent="0.3">
      <c r="A2403" s="1" t="s">
        <v>2397</v>
      </c>
      <c r="B2403" s="2">
        <v>4963560</v>
      </c>
      <c r="C2403" s="3" t="s">
        <v>2919</v>
      </c>
      <c r="D2403" s="4">
        <v>674.58825000000002</v>
      </c>
      <c r="E2403" s="3" t="s">
        <v>2936</v>
      </c>
      <c r="F2403" s="3" t="s">
        <v>2937</v>
      </c>
      <c r="G2403" s="3" t="s">
        <v>3044</v>
      </c>
      <c r="H2403" s="3" t="s">
        <v>3066</v>
      </c>
      <c r="I2403" s="3" t="s">
        <v>3366</v>
      </c>
      <c r="J2403" s="4">
        <v>-27.917619999999999</v>
      </c>
      <c r="K2403" s="4">
        <v>24.670185</v>
      </c>
      <c r="L2403" s="4">
        <v>1.612903</v>
      </c>
      <c r="M2403" s="4">
        <v>-6.25</v>
      </c>
      <c r="N2403" s="4" t="s">
        <v>2924</v>
      </c>
      <c r="O2403" s="4" t="s">
        <v>2924</v>
      </c>
      <c r="P2403" s="4">
        <v>0.81101999999999996</v>
      </c>
      <c r="Q2403" s="4" t="s">
        <v>2924</v>
      </c>
      <c r="R2403" s="4">
        <v>24.663934999999999</v>
      </c>
      <c r="S2403" s="3" t="s">
        <v>6138</v>
      </c>
      <c r="T2403" s="4">
        <v>9.4499999999999993</v>
      </c>
      <c r="U2403" s="4">
        <v>674.58825000000002</v>
      </c>
      <c r="V2403" s="10">
        <v>562.76625000000001</v>
      </c>
      <c r="W2403" s="4">
        <v>0</v>
      </c>
      <c r="X2403" s="4">
        <v>14.93</v>
      </c>
      <c r="Y2403" s="5">
        <v>6.05</v>
      </c>
      <c r="Z2403" s="4" t="s">
        <v>2924</v>
      </c>
      <c r="AA2403" s="10">
        <v>29.971455756400001</v>
      </c>
      <c r="AB2403" s="10">
        <v>246.54317766759999</v>
      </c>
      <c r="AC2403" s="4">
        <v>0.97291000000000005</v>
      </c>
      <c r="AD2403" s="4" t="s">
        <v>2934</v>
      </c>
      <c r="AE2403" s="4">
        <v>0.98405779724340003</v>
      </c>
      <c r="AF2403" s="4" t="s">
        <v>2924</v>
      </c>
      <c r="AG2403" s="4" t="s">
        <v>2934</v>
      </c>
      <c r="AH2403" s="4">
        <v>21.7463358820218</v>
      </c>
      <c r="AI2403" s="4">
        <v>0.81101999999999996</v>
      </c>
      <c r="AJ2403" s="4">
        <v>1.0883339999999999</v>
      </c>
    </row>
    <row r="2404" spans="1:36" x14ac:dyDescent="0.3">
      <c r="A2404" s="1" t="s">
        <v>2398</v>
      </c>
      <c r="B2404" s="2">
        <v>4914178</v>
      </c>
      <c r="C2404" s="3" t="s">
        <v>2919</v>
      </c>
      <c r="D2404" s="4">
        <v>2254.878369</v>
      </c>
      <c r="E2404" s="3" t="s">
        <v>2925</v>
      </c>
      <c r="F2404" s="3" t="s">
        <v>2980</v>
      </c>
      <c r="G2404" s="3" t="s">
        <v>3016</v>
      </c>
      <c r="H2404" s="3" t="s">
        <v>3019</v>
      </c>
      <c r="I2404" s="3" t="s">
        <v>3558</v>
      </c>
      <c r="J2404" s="4">
        <v>-1.151632</v>
      </c>
      <c r="K2404" s="4">
        <v>-0.56848699999999996</v>
      </c>
      <c r="L2404" s="4">
        <v>-2.952261</v>
      </c>
      <c r="M2404" s="4">
        <v>-6.373094</v>
      </c>
      <c r="N2404" s="4">
        <v>17.667238000000001</v>
      </c>
      <c r="O2404" s="4">
        <v>15.024311000000001</v>
      </c>
      <c r="P2404" s="4">
        <v>1.3134220000000001</v>
      </c>
      <c r="Q2404" s="4">
        <v>8.9502590000000009</v>
      </c>
      <c r="R2404" s="4">
        <v>14.445202999999999</v>
      </c>
      <c r="S2404" s="3" t="s">
        <v>6139</v>
      </c>
      <c r="T2404" s="4">
        <v>92.7</v>
      </c>
      <c r="U2404" s="4">
        <v>2254.878369</v>
      </c>
      <c r="V2404" s="10">
        <v>2171.724369</v>
      </c>
      <c r="W2404" s="4">
        <v>2.5889967637540501</v>
      </c>
      <c r="X2404" s="4">
        <v>123.62</v>
      </c>
      <c r="Y2404" s="4">
        <v>85.105000000000004</v>
      </c>
      <c r="Z2404" s="4">
        <v>17.667238000000001</v>
      </c>
      <c r="AA2404" s="10">
        <v>17.7927063339</v>
      </c>
      <c r="AB2404" s="10">
        <v>19.1528925619</v>
      </c>
      <c r="AC2404" s="4">
        <v>1.7930710000000001</v>
      </c>
      <c r="AD2404" s="4">
        <v>1.7130498025956</v>
      </c>
      <c r="AE2404" s="4">
        <v>1.7747800311219</v>
      </c>
      <c r="AF2404" s="4">
        <v>8.9502590000000009</v>
      </c>
      <c r="AG2404" s="4">
        <v>8.9503971686448995</v>
      </c>
      <c r="AH2404" s="4">
        <v>9.3473031372531992</v>
      </c>
      <c r="AI2404" s="4">
        <v>1.3134220000000001</v>
      </c>
      <c r="AJ2404" s="4">
        <v>11.039657</v>
      </c>
    </row>
    <row r="2405" spans="1:36" x14ac:dyDescent="0.3">
      <c r="A2405" s="1" t="s">
        <v>2399</v>
      </c>
      <c r="B2405" s="2">
        <v>8698396</v>
      </c>
      <c r="C2405" s="3" t="s">
        <v>2940</v>
      </c>
      <c r="D2405" s="4">
        <v>751.15549999999996</v>
      </c>
      <c r="E2405" s="3" t="s">
        <v>2930</v>
      </c>
      <c r="F2405" s="3" t="s">
        <v>2953</v>
      </c>
      <c r="G2405" s="3" t="s">
        <v>2954</v>
      </c>
      <c r="H2405" s="3" t="s">
        <v>2955</v>
      </c>
      <c r="I2405" s="3"/>
      <c r="J2405" s="4">
        <v>3.5368219999999999</v>
      </c>
      <c r="K2405" s="4">
        <v>-3.7387389999999998</v>
      </c>
      <c r="L2405" s="4">
        <v>-1.8824609999999999</v>
      </c>
      <c r="M2405" s="4">
        <v>-2.7309969999999999</v>
      </c>
      <c r="N2405" s="4" t="s">
        <v>2934</v>
      </c>
      <c r="O2405" s="4" t="s">
        <v>2934</v>
      </c>
      <c r="P2405" s="4" t="s">
        <v>2934</v>
      </c>
      <c r="Q2405" s="4" t="s">
        <v>2934</v>
      </c>
      <c r="R2405" s="4" t="s">
        <v>2934</v>
      </c>
      <c r="S2405" s="3" t="s">
        <v>6140</v>
      </c>
      <c r="T2405" s="4">
        <v>21.37</v>
      </c>
      <c r="U2405" s="4">
        <v>751.15549999999996</v>
      </c>
      <c r="V2405" s="10" t="s">
        <v>2934</v>
      </c>
      <c r="W2405" s="4">
        <v>7.25879270004679</v>
      </c>
      <c r="X2405" s="4">
        <v>22.44</v>
      </c>
      <c r="Y2405" s="4">
        <v>20.010000000000002</v>
      </c>
      <c r="Z2405" s="4" t="s">
        <v>2934</v>
      </c>
      <c r="AA2405" s="10" t="s">
        <v>2934</v>
      </c>
      <c r="AB2405" s="10" t="s">
        <v>2934</v>
      </c>
      <c r="AC2405" s="4" t="s">
        <v>2934</v>
      </c>
      <c r="AD2405" s="4" t="s">
        <v>2934</v>
      </c>
      <c r="AE2405" s="4" t="s">
        <v>2934</v>
      </c>
      <c r="AF2405" s="4" t="s">
        <v>2934</v>
      </c>
      <c r="AG2405" s="4" t="s">
        <v>2934</v>
      </c>
      <c r="AH2405" s="4" t="s">
        <v>2934</v>
      </c>
      <c r="AI2405" s="4" t="s">
        <v>2934</v>
      </c>
      <c r="AJ2405" s="4" t="s">
        <v>2934</v>
      </c>
    </row>
    <row r="2406" spans="1:36" x14ac:dyDescent="0.3">
      <c r="A2406" s="1" t="s">
        <v>2400</v>
      </c>
      <c r="B2406" s="2">
        <v>4289140</v>
      </c>
      <c r="C2406" s="3" t="s">
        <v>2935</v>
      </c>
      <c r="D2406" s="4">
        <v>4509.43905636</v>
      </c>
      <c r="E2406" s="3" t="s">
        <v>2925</v>
      </c>
      <c r="F2406" s="3" t="s">
        <v>2980</v>
      </c>
      <c r="G2406" s="3" t="s">
        <v>3016</v>
      </c>
      <c r="H2406" s="3" t="s">
        <v>3019</v>
      </c>
      <c r="I2406" s="3" t="s">
        <v>3020</v>
      </c>
      <c r="J2406" s="4">
        <v>76.172137000000006</v>
      </c>
      <c r="K2406" s="4">
        <v>23.732800000000001</v>
      </c>
      <c r="L2406" s="4">
        <v>2.3443580000000002</v>
      </c>
      <c r="M2406" s="4">
        <v>-0.95085699999999995</v>
      </c>
      <c r="N2406" s="4">
        <v>19.122136999999999</v>
      </c>
      <c r="O2406" s="4">
        <v>21.211694000000001</v>
      </c>
      <c r="P2406" s="4">
        <v>3.7129449999999999</v>
      </c>
      <c r="Q2406" s="4">
        <v>12.949341</v>
      </c>
      <c r="R2406" s="4">
        <v>31.822983000000001</v>
      </c>
      <c r="S2406" s="3" t="s">
        <v>6141</v>
      </c>
      <c r="T2406" s="4">
        <v>105.21</v>
      </c>
      <c r="U2406" s="4">
        <v>4509.43905636</v>
      </c>
      <c r="V2406" s="10">
        <v>4530.2880560000003</v>
      </c>
      <c r="W2406" s="4">
        <v>0</v>
      </c>
      <c r="X2406" s="4">
        <v>112.8</v>
      </c>
      <c r="Y2406" s="4">
        <v>54.805</v>
      </c>
      <c r="Z2406" s="4">
        <v>19.122136999999999</v>
      </c>
      <c r="AA2406" s="10">
        <v>15.4973559781</v>
      </c>
      <c r="AB2406" s="10">
        <v>15.617717001800001</v>
      </c>
      <c r="AC2406" s="4">
        <v>2.1460669999999999</v>
      </c>
      <c r="AD2406" s="4">
        <v>1.9460430744065</v>
      </c>
      <c r="AE2406" s="4">
        <v>1.9814422986389999</v>
      </c>
      <c r="AF2406" s="4">
        <v>12.949341</v>
      </c>
      <c r="AG2406" s="4">
        <v>8.7811000409952005</v>
      </c>
      <c r="AH2406" s="4">
        <v>8.9016534683646995</v>
      </c>
      <c r="AI2406" s="4">
        <v>3.7129449999999999</v>
      </c>
      <c r="AJ2406" s="4">
        <v>5.4142650000000003</v>
      </c>
    </row>
    <row r="2407" spans="1:36" x14ac:dyDescent="0.3">
      <c r="A2407" s="1" t="s">
        <v>2401</v>
      </c>
      <c r="B2407" s="2">
        <v>20298731</v>
      </c>
      <c r="C2407" s="3" t="s">
        <v>2940</v>
      </c>
      <c r="D2407" s="4">
        <v>1597.5727488</v>
      </c>
      <c r="E2407" s="3" t="s">
        <v>2920</v>
      </c>
      <c r="F2407" s="3" t="s">
        <v>2921</v>
      </c>
      <c r="G2407" s="3" t="s">
        <v>3109</v>
      </c>
      <c r="H2407" s="3" t="s">
        <v>3109</v>
      </c>
      <c r="I2407" s="3" t="s">
        <v>2942</v>
      </c>
      <c r="J2407" s="4">
        <v>-21.607192999999999</v>
      </c>
      <c r="K2407" s="4">
        <v>-33.444656999999999</v>
      </c>
      <c r="L2407" s="4">
        <v>-14.704983</v>
      </c>
      <c r="M2407" s="4">
        <v>-10.72</v>
      </c>
      <c r="N2407" s="4" t="s">
        <v>2924</v>
      </c>
      <c r="O2407" s="4" t="s">
        <v>2924</v>
      </c>
      <c r="P2407" s="4">
        <v>1.7811539999999999</v>
      </c>
      <c r="Q2407" s="4" t="s">
        <v>2924</v>
      </c>
      <c r="R2407" s="4" t="s">
        <v>2924</v>
      </c>
      <c r="S2407" s="3" t="s">
        <v>6142</v>
      </c>
      <c r="T2407" s="4">
        <v>27.9</v>
      </c>
      <c r="U2407" s="4">
        <v>1597.5727488</v>
      </c>
      <c r="V2407" s="10">
        <v>686.67174799999998</v>
      </c>
      <c r="W2407" s="4">
        <v>0</v>
      </c>
      <c r="X2407" s="4">
        <v>62.74</v>
      </c>
      <c r="Y2407" s="4">
        <v>26.23</v>
      </c>
      <c r="Z2407" s="4" t="s">
        <v>2924</v>
      </c>
      <c r="AA2407" s="10" t="s">
        <v>2924</v>
      </c>
      <c r="AB2407" s="10" t="s">
        <v>2924</v>
      </c>
      <c r="AC2407" s="4" t="s">
        <v>2934</v>
      </c>
      <c r="AD2407" s="4" t="s">
        <v>2934</v>
      </c>
      <c r="AE2407" s="4" t="s">
        <v>2934</v>
      </c>
      <c r="AF2407" s="4" t="s">
        <v>2924</v>
      </c>
      <c r="AG2407" s="4" t="s">
        <v>2924</v>
      </c>
      <c r="AH2407" s="4" t="s">
        <v>2924</v>
      </c>
      <c r="AI2407" s="4">
        <v>1.7811539999999999</v>
      </c>
      <c r="AJ2407" s="4">
        <v>1.7811539999999999</v>
      </c>
    </row>
    <row r="2408" spans="1:36" x14ac:dyDescent="0.3">
      <c r="A2408" s="1" t="s">
        <v>2402</v>
      </c>
      <c r="B2408" s="2">
        <v>4321488</v>
      </c>
      <c r="C2408" s="3" t="s">
        <v>2935</v>
      </c>
      <c r="D2408" s="4">
        <v>138991.27083580001</v>
      </c>
      <c r="E2408" s="3" t="s">
        <v>2920</v>
      </c>
      <c r="F2408" s="3" t="s">
        <v>2960</v>
      </c>
      <c r="G2408" s="3" t="s">
        <v>2961</v>
      </c>
      <c r="H2408" s="3" t="s">
        <v>2962</v>
      </c>
      <c r="I2408" s="3" t="s">
        <v>2963</v>
      </c>
      <c r="J2408" s="4">
        <v>22.554621999999998</v>
      </c>
      <c r="K2408" s="4">
        <v>-5.7563999999999997E-2</v>
      </c>
      <c r="L2408" s="4">
        <v>-5.4656710000000004</v>
      </c>
      <c r="M2408" s="4">
        <v>-2.6695139999999999</v>
      </c>
      <c r="N2408" s="4">
        <v>39.090812</v>
      </c>
      <c r="O2408" s="4">
        <v>43.301662999999998</v>
      </c>
      <c r="P2408" s="4">
        <v>6.8981170000000001</v>
      </c>
      <c r="Q2408" s="4">
        <v>25.554959</v>
      </c>
      <c r="R2408" s="4">
        <v>50.144455000000001</v>
      </c>
      <c r="S2408" s="3" t="s">
        <v>6143</v>
      </c>
      <c r="T2408" s="4">
        <v>364.6</v>
      </c>
      <c r="U2408" s="4">
        <v>138991.27083580001</v>
      </c>
      <c r="V2408" s="10">
        <v>150314.270835</v>
      </c>
      <c r="W2408" s="4">
        <v>0.92155787164015301</v>
      </c>
      <c r="X2408" s="5">
        <v>398.2</v>
      </c>
      <c r="Y2408" s="4">
        <v>292.43</v>
      </c>
      <c r="Z2408" s="4">
        <v>39.090812</v>
      </c>
      <c r="AA2408" s="10">
        <v>27.753250311999999</v>
      </c>
      <c r="AB2408" s="10">
        <v>30.242403731900001</v>
      </c>
      <c r="AC2408" s="4">
        <v>6.8405509999999996</v>
      </c>
      <c r="AD2408" s="4">
        <v>6.2903555513349003</v>
      </c>
      <c r="AE2408" s="4">
        <v>6.6748755593936</v>
      </c>
      <c r="AF2408" s="4">
        <v>25.554959</v>
      </c>
      <c r="AG2408" s="4">
        <v>22.486168143589399</v>
      </c>
      <c r="AH2408" s="4">
        <v>24.7132453613598</v>
      </c>
      <c r="AI2408" s="4">
        <v>6.8981170000000001</v>
      </c>
      <c r="AJ2408" s="4" t="s">
        <v>2924</v>
      </c>
    </row>
    <row r="2409" spans="1:36" x14ac:dyDescent="0.3">
      <c r="A2409" s="1" t="s">
        <v>2403</v>
      </c>
      <c r="B2409" s="2">
        <v>7267828</v>
      </c>
      <c r="C2409" s="3" t="s">
        <v>2935</v>
      </c>
      <c r="D2409" s="4">
        <v>1100.67993776</v>
      </c>
      <c r="E2409" s="3" t="s">
        <v>2925</v>
      </c>
      <c r="F2409" s="3" t="s">
        <v>2980</v>
      </c>
      <c r="G2409" s="3" t="s">
        <v>2981</v>
      </c>
      <c r="H2409" s="3" t="s">
        <v>2982</v>
      </c>
      <c r="I2409" s="3" t="s">
        <v>3504</v>
      </c>
      <c r="J2409" s="4">
        <v>-9.9968500000000002</v>
      </c>
      <c r="K2409" s="4">
        <v>4.2919710000000002</v>
      </c>
      <c r="L2409" s="5">
        <v>-9.4263069999999995</v>
      </c>
      <c r="M2409" s="4">
        <v>-14.698508</v>
      </c>
      <c r="N2409" s="4" t="s">
        <v>2924</v>
      </c>
      <c r="O2409" s="4" t="s">
        <v>2934</v>
      </c>
      <c r="P2409" s="4">
        <v>1.793285</v>
      </c>
      <c r="Q2409" s="4">
        <v>14.288376</v>
      </c>
      <c r="R2409" s="4" t="s">
        <v>2934</v>
      </c>
      <c r="S2409" s="3" t="s">
        <v>6144</v>
      </c>
      <c r="T2409" s="4">
        <v>5.7152000000000003</v>
      </c>
      <c r="U2409" s="4">
        <v>1100.67993776</v>
      </c>
      <c r="V2409" s="10">
        <v>3232.6629370000001</v>
      </c>
      <c r="W2409" s="4">
        <v>0</v>
      </c>
      <c r="X2409" s="5">
        <v>9.3000000000000007</v>
      </c>
      <c r="Y2409" s="5">
        <v>5.0199999999999996</v>
      </c>
      <c r="Z2409" s="4" t="s">
        <v>2924</v>
      </c>
      <c r="AA2409" s="10" t="s">
        <v>2924</v>
      </c>
      <c r="AB2409" s="10" t="s">
        <v>2924</v>
      </c>
      <c r="AC2409" s="4">
        <v>5.151383</v>
      </c>
      <c r="AD2409" s="4">
        <v>9.3304740145342002</v>
      </c>
      <c r="AE2409" s="4">
        <v>9.3304740145342002</v>
      </c>
      <c r="AF2409" s="4">
        <v>14.288376</v>
      </c>
      <c r="AG2409" s="4">
        <v>22.1078437255414</v>
      </c>
      <c r="AH2409" s="4">
        <v>22.1078437255414</v>
      </c>
      <c r="AI2409" s="4">
        <v>1.793285</v>
      </c>
      <c r="AJ2409" s="4">
        <v>2.1558660000000001</v>
      </c>
    </row>
    <row r="2410" spans="1:36" x14ac:dyDescent="0.3">
      <c r="A2410" s="1" t="s">
        <v>2404</v>
      </c>
      <c r="B2410" s="2">
        <v>4912216</v>
      </c>
      <c r="C2410" s="3" t="s">
        <v>2935</v>
      </c>
      <c r="D2410" s="4">
        <v>586.50348231999999</v>
      </c>
      <c r="E2410" s="3" t="s">
        <v>2925</v>
      </c>
      <c r="F2410" s="3" t="s">
        <v>2996</v>
      </c>
      <c r="G2410" s="3" t="s">
        <v>2997</v>
      </c>
      <c r="H2410" s="3" t="s">
        <v>2997</v>
      </c>
      <c r="I2410" s="3" t="s">
        <v>3671</v>
      </c>
      <c r="J2410" s="4">
        <v>-23.331869999999999</v>
      </c>
      <c r="K2410" s="4">
        <v>-16.255095000000001</v>
      </c>
      <c r="L2410" s="4">
        <v>-6.5293020000000004</v>
      </c>
      <c r="M2410" s="4">
        <v>-3.985706</v>
      </c>
      <c r="N2410" s="4">
        <v>20.167435999999999</v>
      </c>
      <c r="O2410" s="4">
        <v>19.667793</v>
      </c>
      <c r="P2410" s="4">
        <v>1.8622380000000001</v>
      </c>
      <c r="Q2410" s="4">
        <v>9.6999499999999994</v>
      </c>
      <c r="R2410" s="4">
        <v>26.346344999999999</v>
      </c>
      <c r="S2410" s="3" t="s">
        <v>6145</v>
      </c>
      <c r="T2410" s="4">
        <v>34.93</v>
      </c>
      <c r="U2410" s="4">
        <v>586.50348231999999</v>
      </c>
      <c r="V2410" s="10">
        <v>492.85448200000002</v>
      </c>
      <c r="W2410" s="4">
        <v>1.2596621815058699</v>
      </c>
      <c r="X2410" s="4">
        <v>48.2</v>
      </c>
      <c r="Y2410" s="4">
        <v>34.799999999999997</v>
      </c>
      <c r="Z2410" s="4">
        <v>20.167435999999999</v>
      </c>
      <c r="AA2410" s="10">
        <v>14.0846774193</v>
      </c>
      <c r="AB2410" s="10">
        <v>19.846590909</v>
      </c>
      <c r="AC2410" s="4">
        <v>0.94691400000000003</v>
      </c>
      <c r="AD2410" s="4">
        <v>0.89396978469459998</v>
      </c>
      <c r="AE2410" s="4">
        <v>0.93407161687590001</v>
      </c>
      <c r="AF2410" s="4">
        <v>9.6999499999999994</v>
      </c>
      <c r="AG2410" s="4">
        <v>6.6828632523831004</v>
      </c>
      <c r="AH2410" s="4">
        <v>8.7435155052511995</v>
      </c>
      <c r="AI2410" s="4">
        <v>1.8622380000000001</v>
      </c>
      <c r="AJ2410" s="4">
        <v>1.8622380000000001</v>
      </c>
    </row>
    <row r="2411" spans="1:36" x14ac:dyDescent="0.3">
      <c r="A2411" s="1" t="s">
        <v>2405</v>
      </c>
      <c r="B2411" s="2">
        <v>4084137</v>
      </c>
      <c r="C2411" s="3" t="s">
        <v>2935</v>
      </c>
      <c r="D2411" s="4">
        <v>1118.2582646400001</v>
      </c>
      <c r="E2411" s="3" t="s">
        <v>3090</v>
      </c>
      <c r="F2411" s="3" t="s">
        <v>3090</v>
      </c>
      <c r="G2411" s="3" t="s">
        <v>3201</v>
      </c>
      <c r="H2411" s="3" t="s">
        <v>3201</v>
      </c>
      <c r="I2411" s="3" t="s">
        <v>6651</v>
      </c>
      <c r="J2411" s="4">
        <v>-10.480124</v>
      </c>
      <c r="K2411" s="4">
        <v>-1.867572</v>
      </c>
      <c r="L2411" s="4">
        <v>-2.7481770000000001</v>
      </c>
      <c r="M2411" s="4">
        <v>-7.1734479999999996</v>
      </c>
      <c r="N2411" s="4">
        <v>15.210526</v>
      </c>
      <c r="O2411" s="4">
        <v>11.023522</v>
      </c>
      <c r="P2411" s="4">
        <v>2.0309210000000002</v>
      </c>
      <c r="Q2411" s="4">
        <v>9.3232149999999994</v>
      </c>
      <c r="R2411" s="4">
        <v>17.922239000000001</v>
      </c>
      <c r="S2411" s="3" t="s">
        <v>6146</v>
      </c>
      <c r="T2411" s="4">
        <v>17.34</v>
      </c>
      <c r="U2411" s="4">
        <v>1118.2582646400001</v>
      </c>
      <c r="V2411" s="10">
        <v>2464.778264</v>
      </c>
      <c r="W2411" s="4">
        <v>7.4971164936562902</v>
      </c>
      <c r="X2411" s="4">
        <v>22.33</v>
      </c>
      <c r="Y2411" s="4">
        <v>15.2</v>
      </c>
      <c r="Z2411" s="4">
        <v>15.210526</v>
      </c>
      <c r="AA2411" s="10">
        <v>6.9638554215999999</v>
      </c>
      <c r="AB2411" s="10">
        <v>6.9638554215999999</v>
      </c>
      <c r="AC2411" s="4">
        <v>1.8571660000000001</v>
      </c>
      <c r="AD2411" s="4">
        <v>2.4379606963403</v>
      </c>
      <c r="AE2411" s="4">
        <v>2.4379606963403</v>
      </c>
      <c r="AF2411" s="4">
        <v>9.3232149999999994</v>
      </c>
      <c r="AG2411" s="4">
        <v>8.1024926495726</v>
      </c>
      <c r="AH2411" s="4">
        <v>8.1024926495726</v>
      </c>
      <c r="AI2411" s="4">
        <v>2.0309210000000002</v>
      </c>
      <c r="AJ2411" s="4" t="s">
        <v>2924</v>
      </c>
    </row>
    <row r="2412" spans="1:36" x14ac:dyDescent="0.3">
      <c r="A2412" s="1" t="s">
        <v>2406</v>
      </c>
      <c r="B2412" s="2">
        <v>4264301</v>
      </c>
      <c r="C2412" s="3" t="s">
        <v>2935</v>
      </c>
      <c r="D2412" s="4">
        <v>739.40835935999996</v>
      </c>
      <c r="E2412" s="3" t="s">
        <v>2976</v>
      </c>
      <c r="F2412" s="3" t="s">
        <v>2977</v>
      </c>
      <c r="G2412" s="3" t="s">
        <v>3156</v>
      </c>
      <c r="H2412" s="3" t="s">
        <v>3156</v>
      </c>
      <c r="I2412" s="3" t="s">
        <v>2979</v>
      </c>
      <c r="J2412" s="4">
        <v>2.4024019999999999</v>
      </c>
      <c r="K2412" s="4">
        <v>-2.5714290000000002</v>
      </c>
      <c r="L2412" s="4">
        <v>12.171053000000001</v>
      </c>
      <c r="M2412" s="4">
        <v>1.791045</v>
      </c>
      <c r="N2412" s="4" t="s">
        <v>2924</v>
      </c>
      <c r="O2412" s="4">
        <v>7.3969630000000004</v>
      </c>
      <c r="P2412" s="4">
        <v>0.81161499999999998</v>
      </c>
      <c r="Q2412" s="4">
        <v>10.424337</v>
      </c>
      <c r="R2412" s="4">
        <v>15.159172999999999</v>
      </c>
      <c r="S2412" s="3" t="s">
        <v>6147</v>
      </c>
      <c r="T2412" s="4">
        <v>6.82</v>
      </c>
      <c r="U2412" s="4">
        <v>739.40835935999996</v>
      </c>
      <c r="V2412" s="10">
        <v>2504.801359</v>
      </c>
      <c r="W2412" s="4">
        <v>4.6920821114369504</v>
      </c>
      <c r="X2412" s="5">
        <v>7.22</v>
      </c>
      <c r="Y2412" s="4">
        <v>5.66</v>
      </c>
      <c r="Z2412" s="4">
        <v>94.722222000000002</v>
      </c>
      <c r="AA2412" s="10" t="s">
        <v>2924</v>
      </c>
      <c r="AB2412" s="10">
        <v>48.714285714200003</v>
      </c>
      <c r="AC2412" s="4">
        <v>3.4019360000000001</v>
      </c>
      <c r="AD2412" s="4">
        <v>3.4185374473497001</v>
      </c>
      <c r="AE2412" s="4">
        <v>3.4342233123886001</v>
      </c>
      <c r="AF2412" s="4">
        <v>10.424337</v>
      </c>
      <c r="AG2412" s="4">
        <v>12.919318564083101</v>
      </c>
      <c r="AH2412" s="4">
        <v>13.1156553179586</v>
      </c>
      <c r="AI2412" s="4">
        <v>0.81161499999999998</v>
      </c>
      <c r="AJ2412" s="4">
        <v>0.836399</v>
      </c>
    </row>
    <row r="2413" spans="1:36" x14ac:dyDescent="0.3">
      <c r="A2413" s="1" t="s">
        <v>2407</v>
      </c>
      <c r="B2413" s="2">
        <v>4293172</v>
      </c>
      <c r="C2413" s="3" t="s">
        <v>2935</v>
      </c>
      <c r="D2413" s="4">
        <v>8868.0724979999995</v>
      </c>
      <c r="E2413" s="3" t="s">
        <v>3031</v>
      </c>
      <c r="F2413" s="3" t="s">
        <v>3031</v>
      </c>
      <c r="G2413" s="3" t="s">
        <v>3371</v>
      </c>
      <c r="H2413" s="3" t="s">
        <v>3371</v>
      </c>
      <c r="I2413" s="3" t="s">
        <v>3372</v>
      </c>
      <c r="J2413" s="4">
        <v>29.586862</v>
      </c>
      <c r="K2413" s="4">
        <v>28.302845999999999</v>
      </c>
      <c r="L2413" s="4">
        <v>4.3388429999999998</v>
      </c>
      <c r="M2413" s="4">
        <v>-0.55139800000000005</v>
      </c>
      <c r="N2413" s="4">
        <v>55.070883000000002</v>
      </c>
      <c r="O2413" s="4">
        <v>47.551788999999999</v>
      </c>
      <c r="P2413" s="4">
        <v>1.9942340000000001</v>
      </c>
      <c r="Q2413" s="4">
        <v>12.044079</v>
      </c>
      <c r="R2413" s="4">
        <v>52.486651999999999</v>
      </c>
      <c r="S2413" s="3" t="s">
        <v>6148</v>
      </c>
      <c r="T2413" s="4">
        <v>50.5</v>
      </c>
      <c r="U2413" s="4">
        <v>8868.0724979999995</v>
      </c>
      <c r="V2413" s="10">
        <v>11046.793498000001</v>
      </c>
      <c r="W2413" s="4">
        <v>0</v>
      </c>
      <c r="X2413" s="4">
        <v>53.49</v>
      </c>
      <c r="Y2413" s="4">
        <v>34.380000000000003</v>
      </c>
      <c r="Z2413" s="4">
        <v>55.070883000000002</v>
      </c>
      <c r="AA2413" s="10">
        <v>25.3323300727</v>
      </c>
      <c r="AB2413" s="10">
        <v>30.004158992299999</v>
      </c>
      <c r="AC2413" s="4">
        <v>2.9422440000000001</v>
      </c>
      <c r="AD2413" s="4">
        <v>2.6242273084663998</v>
      </c>
      <c r="AE2413" s="4">
        <v>2.7686864144191001</v>
      </c>
      <c r="AF2413" s="4">
        <v>12.044079</v>
      </c>
      <c r="AG2413" s="4">
        <v>10.2552606868786</v>
      </c>
      <c r="AH2413" s="4">
        <v>11.2602605632433</v>
      </c>
      <c r="AI2413" s="4">
        <v>1.9942340000000001</v>
      </c>
      <c r="AJ2413" s="4">
        <v>3.994621</v>
      </c>
    </row>
    <row r="2414" spans="1:36" x14ac:dyDescent="0.3">
      <c r="A2414" s="1" t="s">
        <v>2408</v>
      </c>
      <c r="B2414" s="2">
        <v>4811494</v>
      </c>
      <c r="C2414" s="3" t="s">
        <v>2940</v>
      </c>
      <c r="D2414" s="4">
        <v>13178.19836902</v>
      </c>
      <c r="E2414" s="3" t="s">
        <v>2920</v>
      </c>
      <c r="F2414" s="3" t="s">
        <v>2921</v>
      </c>
      <c r="G2414" s="3" t="s">
        <v>2941</v>
      </c>
      <c r="H2414" s="3" t="s">
        <v>2941</v>
      </c>
      <c r="I2414" s="3" t="s">
        <v>2942</v>
      </c>
      <c r="J2414" s="4">
        <v>654.00843899999995</v>
      </c>
      <c r="K2414" s="4">
        <v>-26.732267</v>
      </c>
      <c r="L2414" s="4">
        <v>-4.027927</v>
      </c>
      <c r="M2414" s="4">
        <v>0.22434100000000001</v>
      </c>
      <c r="N2414" s="4" t="s">
        <v>2924</v>
      </c>
      <c r="O2414" s="4" t="s">
        <v>2924</v>
      </c>
      <c r="P2414" s="4">
        <v>30.084174999999998</v>
      </c>
      <c r="Q2414" s="4" t="s">
        <v>2924</v>
      </c>
      <c r="R2414" s="4" t="s">
        <v>2924</v>
      </c>
      <c r="S2414" s="3" t="s">
        <v>6149</v>
      </c>
      <c r="T2414" s="4">
        <v>17.87</v>
      </c>
      <c r="U2414" s="4">
        <v>13178.19836902</v>
      </c>
      <c r="V2414" s="10">
        <v>12723.800369000001</v>
      </c>
      <c r="W2414" s="4">
        <v>0</v>
      </c>
      <c r="X2414" s="4">
        <v>33.89</v>
      </c>
      <c r="Y2414" s="4">
        <v>2.1</v>
      </c>
      <c r="Z2414" s="4" t="s">
        <v>2924</v>
      </c>
      <c r="AA2414" s="10" t="s">
        <v>2924</v>
      </c>
      <c r="AB2414" s="10" t="s">
        <v>2924</v>
      </c>
      <c r="AC2414" s="4" t="s">
        <v>2934</v>
      </c>
      <c r="AD2414" s="4" t="s">
        <v>2934</v>
      </c>
      <c r="AE2414" s="4" t="s">
        <v>2934</v>
      </c>
      <c r="AF2414" s="4" t="s">
        <v>2924</v>
      </c>
      <c r="AG2414" s="4" t="s">
        <v>2924</v>
      </c>
      <c r="AH2414" s="4" t="s">
        <v>2924</v>
      </c>
      <c r="AI2414" s="4">
        <v>30.084174999999998</v>
      </c>
      <c r="AJ2414" s="4">
        <v>30.236886999999999</v>
      </c>
    </row>
    <row r="2415" spans="1:36" x14ac:dyDescent="0.3">
      <c r="A2415" s="1" t="s">
        <v>2409</v>
      </c>
      <c r="B2415" s="2">
        <v>103122</v>
      </c>
      <c r="C2415" s="3" t="s">
        <v>2935</v>
      </c>
      <c r="D2415" s="4">
        <v>15755.63316976</v>
      </c>
      <c r="E2415" s="3" t="s">
        <v>2976</v>
      </c>
      <c r="F2415" s="3" t="s">
        <v>2977</v>
      </c>
      <c r="G2415" s="3" t="s">
        <v>3127</v>
      </c>
      <c r="H2415" s="3" t="s">
        <v>3128</v>
      </c>
      <c r="I2415" s="3" t="s">
        <v>2979</v>
      </c>
      <c r="J2415" s="4">
        <v>-7.1192549999999999</v>
      </c>
      <c r="K2415" s="4">
        <v>-12.084163</v>
      </c>
      <c r="L2415" s="4">
        <v>-2.0434030000000001</v>
      </c>
      <c r="M2415" s="4">
        <v>1.2111289999999999</v>
      </c>
      <c r="N2415" s="4">
        <v>66.494623655913998</v>
      </c>
      <c r="O2415" s="4">
        <v>17.777778000000001</v>
      </c>
      <c r="P2415" s="4">
        <v>2.1133929999999999</v>
      </c>
      <c r="Q2415" s="4">
        <v>18.826868999999999</v>
      </c>
      <c r="R2415" s="4">
        <v>16.185846999999999</v>
      </c>
      <c r="S2415" s="3" t="s">
        <v>6150</v>
      </c>
      <c r="T2415" s="4">
        <v>123.68</v>
      </c>
      <c r="U2415" s="4">
        <v>15755.63316976</v>
      </c>
      <c r="V2415" s="10">
        <v>23300.133169000001</v>
      </c>
      <c r="W2415" s="4">
        <v>3.0401034928848598</v>
      </c>
      <c r="X2415" s="4">
        <v>147.83000000000001</v>
      </c>
      <c r="Y2415" s="4">
        <v>110.98</v>
      </c>
      <c r="Z2415" s="4">
        <v>66.174424999999999</v>
      </c>
      <c r="AA2415" s="10">
        <v>65.366523967999996</v>
      </c>
      <c r="AB2415" s="10">
        <v>52.133300735900001</v>
      </c>
      <c r="AC2415" s="4">
        <v>7.3142060000000004</v>
      </c>
      <c r="AD2415" s="4">
        <v>7.0725825767104</v>
      </c>
      <c r="AE2415" s="4">
        <v>7.1715156122449004</v>
      </c>
      <c r="AF2415" s="4">
        <v>18.826868999999999</v>
      </c>
      <c r="AG2415" s="4">
        <v>18.491124286468899</v>
      </c>
      <c r="AH2415" s="4">
        <v>19.124884254276498</v>
      </c>
      <c r="AI2415" s="4">
        <v>2.1133929999999999</v>
      </c>
      <c r="AJ2415" s="4">
        <v>2.476572</v>
      </c>
    </row>
    <row r="2416" spans="1:36" x14ac:dyDescent="0.3">
      <c r="A2416" s="1" t="s">
        <v>2410</v>
      </c>
      <c r="B2416" s="2">
        <v>6618655</v>
      </c>
      <c r="C2416" s="3" t="s">
        <v>2919</v>
      </c>
      <c r="D2416" s="4">
        <v>794.09748000000002</v>
      </c>
      <c r="E2416" s="3" t="s">
        <v>2936</v>
      </c>
      <c r="F2416" s="3" t="s">
        <v>3056</v>
      </c>
      <c r="G2416" s="3" t="s">
        <v>3064</v>
      </c>
      <c r="H2416" s="3" t="s">
        <v>3064</v>
      </c>
      <c r="I2416" s="3" t="s">
        <v>3065</v>
      </c>
      <c r="J2416" s="4">
        <v>-6.5420559999999996</v>
      </c>
      <c r="K2416" s="4">
        <v>31.810193000000002</v>
      </c>
      <c r="L2416" s="4">
        <v>7.2961369999999999</v>
      </c>
      <c r="M2416" s="4">
        <v>0.40160600000000002</v>
      </c>
      <c r="N2416" s="4">
        <v>18.359853000000001</v>
      </c>
      <c r="O2416" s="4">
        <v>8.3333329999999997</v>
      </c>
      <c r="P2416" s="4">
        <v>1.437195</v>
      </c>
      <c r="Q2416" s="4">
        <v>6.3098890000000001</v>
      </c>
      <c r="R2416" s="4">
        <v>11.189470999999999</v>
      </c>
      <c r="S2416" s="3" t="s">
        <v>6151</v>
      </c>
      <c r="T2416" s="4">
        <v>15</v>
      </c>
      <c r="U2416" s="4">
        <v>794.09748000000002</v>
      </c>
      <c r="V2416" s="10">
        <v>1319.22748</v>
      </c>
      <c r="W2416" s="4">
        <v>0</v>
      </c>
      <c r="X2416" s="4">
        <v>16.34</v>
      </c>
      <c r="Y2416" s="5">
        <v>9.2200000000000006</v>
      </c>
      <c r="Z2416" s="4">
        <v>18.359853000000001</v>
      </c>
      <c r="AA2416" s="10">
        <v>8.6320999021000002</v>
      </c>
      <c r="AB2416" s="10">
        <v>15.4230543816</v>
      </c>
      <c r="AC2416" s="4">
        <v>1.243525</v>
      </c>
      <c r="AD2416" s="4">
        <v>1.1668195004449999</v>
      </c>
      <c r="AE2416" s="4">
        <v>1.2288988778418</v>
      </c>
      <c r="AF2416" s="4">
        <v>6.3098890000000001</v>
      </c>
      <c r="AG2416" s="4">
        <v>5.2113428883164001</v>
      </c>
      <c r="AH2416" s="4">
        <v>6.5211887258549002</v>
      </c>
      <c r="AI2416" s="4">
        <v>1.437195</v>
      </c>
      <c r="AJ2416" s="4">
        <v>3.1625549999999998</v>
      </c>
    </row>
    <row r="2417" spans="1:36" x14ac:dyDescent="0.3">
      <c r="A2417" s="1" t="s">
        <v>2411</v>
      </c>
      <c r="B2417" s="2">
        <v>106290659</v>
      </c>
      <c r="C2417" s="3" t="s">
        <v>2956</v>
      </c>
      <c r="D2417" s="4">
        <v>969.01894649999997</v>
      </c>
      <c r="E2417" s="3" t="s">
        <v>2925</v>
      </c>
      <c r="F2417" s="3" t="s">
        <v>2980</v>
      </c>
      <c r="G2417" s="3" t="s">
        <v>3016</v>
      </c>
      <c r="H2417" s="3" t="s">
        <v>3017</v>
      </c>
      <c r="I2417" s="3" t="s">
        <v>3672</v>
      </c>
      <c r="J2417" s="4">
        <v>14.583333</v>
      </c>
      <c r="K2417" s="4">
        <v>-2.0942409999999998</v>
      </c>
      <c r="L2417" s="4">
        <v>-1.371308</v>
      </c>
      <c r="M2417" s="4">
        <v>11.442193</v>
      </c>
      <c r="N2417" s="4" t="s">
        <v>2924</v>
      </c>
      <c r="O2417" s="4" t="s">
        <v>2924</v>
      </c>
      <c r="P2417" s="4">
        <v>58.805031</v>
      </c>
      <c r="Q2417" s="4" t="s">
        <v>2924</v>
      </c>
      <c r="R2417" s="4">
        <v>105.669282</v>
      </c>
      <c r="S2417" s="3" t="s">
        <v>6152</v>
      </c>
      <c r="T2417" s="4">
        <v>9.35</v>
      </c>
      <c r="U2417" s="4">
        <v>969.01894649999997</v>
      </c>
      <c r="V2417" s="10">
        <v>1063.283946</v>
      </c>
      <c r="W2417" s="4">
        <v>0</v>
      </c>
      <c r="X2417" s="4">
        <v>11.74</v>
      </c>
      <c r="Y2417" s="5">
        <v>5.7102000000000004</v>
      </c>
      <c r="Z2417" s="4" t="s">
        <v>2924</v>
      </c>
      <c r="AA2417" s="10">
        <v>29.21875</v>
      </c>
      <c r="AB2417" s="10" t="s">
        <v>2934</v>
      </c>
      <c r="AC2417" s="4">
        <v>2.6095799999999998</v>
      </c>
      <c r="AD2417" s="4">
        <v>2.0727328029100001</v>
      </c>
      <c r="AE2417" s="4">
        <v>2.3355788426266999</v>
      </c>
      <c r="AF2417" s="4" t="s">
        <v>2924</v>
      </c>
      <c r="AG2417" s="4">
        <v>21.627067213131401</v>
      </c>
      <c r="AH2417" s="4">
        <v>42.208881981660099</v>
      </c>
      <c r="AI2417" s="4">
        <v>58.805031</v>
      </c>
      <c r="AJ2417" s="4" t="s">
        <v>2924</v>
      </c>
    </row>
    <row r="2418" spans="1:36" x14ac:dyDescent="0.3">
      <c r="A2418" s="1" t="s">
        <v>2412</v>
      </c>
      <c r="B2418" s="2">
        <v>4102535</v>
      </c>
      <c r="C2418" s="3" t="s">
        <v>2935</v>
      </c>
      <c r="D2418" s="4">
        <v>919.97005737999996</v>
      </c>
      <c r="E2418" s="3" t="s">
        <v>3031</v>
      </c>
      <c r="F2418" s="3" t="s">
        <v>3031</v>
      </c>
      <c r="G2418" s="3" t="s">
        <v>3051</v>
      </c>
      <c r="H2418" s="3" t="s">
        <v>3079</v>
      </c>
      <c r="I2418" s="3" t="s">
        <v>3096</v>
      </c>
      <c r="J2418" s="4">
        <v>0.36697299999999999</v>
      </c>
      <c r="K2418" s="4">
        <v>34.068627999999997</v>
      </c>
      <c r="L2418" s="4">
        <v>-12.967383</v>
      </c>
      <c r="M2418" s="5">
        <v>-8.1444170000000007</v>
      </c>
      <c r="N2418" s="4">
        <v>10.810276999999999</v>
      </c>
      <c r="O2418" s="4">
        <v>10.167286000000001</v>
      </c>
      <c r="P2418" s="4">
        <v>1.3968339999999999</v>
      </c>
      <c r="Q2418" s="4">
        <v>4.6641329999999996</v>
      </c>
      <c r="R2418" s="4">
        <v>11.286708000000001</v>
      </c>
      <c r="S2418" s="3" t="s">
        <v>6153</v>
      </c>
      <c r="T2418" s="4">
        <v>10.94</v>
      </c>
      <c r="U2418" s="4">
        <v>919.97005737999996</v>
      </c>
      <c r="V2418" s="10">
        <v>1282.170057</v>
      </c>
      <c r="W2418" s="4">
        <v>4.3875685557586799</v>
      </c>
      <c r="X2418" s="4">
        <v>12.82</v>
      </c>
      <c r="Y2418" s="4">
        <v>7.47</v>
      </c>
      <c r="Z2418" s="4">
        <v>10.810276999999999</v>
      </c>
      <c r="AA2418" s="10">
        <v>14.207792207700001</v>
      </c>
      <c r="AB2418" s="10">
        <v>10.621359223300001</v>
      </c>
      <c r="AC2418" s="4">
        <v>0.65084799999999998</v>
      </c>
      <c r="AD2418" s="4">
        <v>0.77793320308830005</v>
      </c>
      <c r="AE2418" s="4">
        <v>0.70338758372879995</v>
      </c>
      <c r="AF2418" s="4">
        <v>4.6641329999999996</v>
      </c>
      <c r="AG2418" s="4">
        <v>5.5289782535576002</v>
      </c>
      <c r="AH2418" s="4">
        <v>4.7531790806301997</v>
      </c>
      <c r="AI2418" s="4">
        <v>1.3968339999999999</v>
      </c>
      <c r="AJ2418" s="4">
        <v>1.462567</v>
      </c>
    </row>
    <row r="2419" spans="1:36" x14ac:dyDescent="0.3">
      <c r="A2419" s="1" t="s">
        <v>2413</v>
      </c>
      <c r="B2419" s="2">
        <v>4561611</v>
      </c>
      <c r="C2419" s="3" t="s">
        <v>2935</v>
      </c>
      <c r="D2419" s="4">
        <v>6946.9611661199997</v>
      </c>
      <c r="E2419" s="3" t="s">
        <v>3093</v>
      </c>
      <c r="F2419" s="3" t="s">
        <v>3093</v>
      </c>
      <c r="G2419" s="3" t="s">
        <v>3094</v>
      </c>
      <c r="H2419" s="3" t="s">
        <v>3299</v>
      </c>
      <c r="I2419" s="3" t="s">
        <v>3378</v>
      </c>
      <c r="J2419" s="4">
        <v>-14.237743999999999</v>
      </c>
      <c r="K2419" s="4">
        <v>-3.074004</v>
      </c>
      <c r="L2419" s="4">
        <v>-4.3982780000000004</v>
      </c>
      <c r="M2419" s="4">
        <v>-4.2728640000000002</v>
      </c>
      <c r="N2419" s="4">
        <v>11.179689</v>
      </c>
      <c r="O2419" s="4">
        <v>17.112228000000002</v>
      </c>
      <c r="P2419" s="4">
        <v>1.6619489999999999</v>
      </c>
      <c r="Q2419" s="4">
        <v>16.496586000000001</v>
      </c>
      <c r="R2419" s="4">
        <v>17.828731999999999</v>
      </c>
      <c r="S2419" s="3" t="s">
        <v>6154</v>
      </c>
      <c r="T2419" s="4">
        <v>51.08</v>
      </c>
      <c r="U2419" s="4">
        <v>6946.9611661199997</v>
      </c>
      <c r="V2419" s="10">
        <v>14681.961165999999</v>
      </c>
      <c r="W2419" s="4">
        <v>6.8566953797963999</v>
      </c>
      <c r="X2419" s="4">
        <v>64.89</v>
      </c>
      <c r="Y2419" s="4">
        <v>49.45</v>
      </c>
      <c r="Z2419" s="4">
        <v>11.179689</v>
      </c>
      <c r="AA2419" s="10">
        <v>7.8373609512</v>
      </c>
      <c r="AB2419" s="10">
        <v>6.6997193148000003</v>
      </c>
      <c r="AC2419" s="4">
        <v>0.63654699999999997</v>
      </c>
      <c r="AD2419" s="4">
        <v>0.62306744041759998</v>
      </c>
      <c r="AE2419" s="4">
        <v>0.6346966320181</v>
      </c>
      <c r="AF2419" s="4">
        <v>16.496586000000001</v>
      </c>
      <c r="AG2419" s="4">
        <v>7.7903580379918997</v>
      </c>
      <c r="AH2419" s="4">
        <v>9.5688824892826005</v>
      </c>
      <c r="AI2419" s="4">
        <v>1.6619489999999999</v>
      </c>
      <c r="AJ2419" s="4">
        <v>3.2417340000000001</v>
      </c>
    </row>
    <row r="2420" spans="1:36" x14ac:dyDescent="0.3">
      <c r="A2420" s="1" t="s">
        <v>2414</v>
      </c>
      <c r="B2420" s="2">
        <v>4495177</v>
      </c>
      <c r="C2420" s="3" t="s">
        <v>2919</v>
      </c>
      <c r="D2420" s="4">
        <v>923.50894387999995</v>
      </c>
      <c r="E2420" s="3" t="s">
        <v>3006</v>
      </c>
      <c r="F2420" s="3" t="s">
        <v>3007</v>
      </c>
      <c r="G2420" s="3" t="s">
        <v>3008</v>
      </c>
      <c r="H2420" s="3" t="s">
        <v>3009</v>
      </c>
      <c r="I2420" s="3" t="s">
        <v>3356</v>
      </c>
      <c r="J2420" s="4">
        <v>44.485981000000002</v>
      </c>
      <c r="K2420" s="4">
        <v>15.892054</v>
      </c>
      <c r="L2420" s="4">
        <v>2.2486769999999998</v>
      </c>
      <c r="M2420" s="4">
        <v>-1.778907</v>
      </c>
      <c r="N2420" s="4" t="s">
        <v>2924</v>
      </c>
      <c r="O2420" s="4" t="s">
        <v>2924</v>
      </c>
      <c r="P2420" s="4">
        <v>5.6014489999999997</v>
      </c>
      <c r="Q2420" s="4">
        <v>15.765593000000001</v>
      </c>
      <c r="R2420" s="4">
        <v>8.7522549999999999</v>
      </c>
      <c r="S2420" s="3" t="s">
        <v>6155</v>
      </c>
      <c r="T2420" s="4">
        <v>7.73</v>
      </c>
      <c r="U2420" s="4">
        <v>923.50894387999995</v>
      </c>
      <c r="V2420" s="10">
        <v>1356.3139430000001</v>
      </c>
      <c r="W2420" s="4">
        <v>0</v>
      </c>
      <c r="X2420" s="5">
        <v>8.11</v>
      </c>
      <c r="Y2420" s="4">
        <v>4.875</v>
      </c>
      <c r="Z2420" s="4" t="s">
        <v>2924</v>
      </c>
      <c r="AA2420" s="10">
        <v>34.7415730337</v>
      </c>
      <c r="AB2420" s="10">
        <v>65.325783824799998</v>
      </c>
      <c r="AC2420" s="4">
        <v>1.9057839999999999</v>
      </c>
      <c r="AD2420" s="4">
        <v>1.7521710950420999</v>
      </c>
      <c r="AE2420" s="4">
        <v>1.8776881072364999</v>
      </c>
      <c r="AF2420" s="4">
        <v>15.765593000000001</v>
      </c>
      <c r="AG2420" s="4">
        <v>13.1151267018643</v>
      </c>
      <c r="AH2420" s="4">
        <v>14.9871543959381</v>
      </c>
      <c r="AI2420" s="4">
        <v>5.6014489999999997</v>
      </c>
      <c r="AJ2420" s="4">
        <v>6.6068379999999998</v>
      </c>
    </row>
    <row r="2421" spans="1:36" x14ac:dyDescent="0.3">
      <c r="A2421" s="1" t="s">
        <v>2415</v>
      </c>
      <c r="B2421" s="2">
        <v>4152222</v>
      </c>
      <c r="C2421" s="3"/>
      <c r="D2421" s="4" t="s">
        <v>2934</v>
      </c>
      <c r="E2421" s="3" t="s">
        <v>3102</v>
      </c>
      <c r="F2421" s="3" t="s">
        <v>3142</v>
      </c>
      <c r="G2421" s="3" t="s">
        <v>3143</v>
      </c>
      <c r="H2421" s="3" t="s">
        <v>3192</v>
      </c>
      <c r="I2421" s="3" t="s">
        <v>3591</v>
      </c>
      <c r="J2421" s="4" t="s">
        <v>2934</v>
      </c>
      <c r="K2421" s="4" t="s">
        <v>2934</v>
      </c>
      <c r="L2421" s="4" t="s">
        <v>2934</v>
      </c>
      <c r="M2421" s="4" t="s">
        <v>2934</v>
      </c>
      <c r="N2421" s="4" t="s">
        <v>2934</v>
      </c>
      <c r="O2421" s="4" t="s">
        <v>2934</v>
      </c>
      <c r="P2421" s="4" t="s">
        <v>2934</v>
      </c>
      <c r="Q2421" s="4" t="s">
        <v>2934</v>
      </c>
      <c r="R2421" s="4" t="s">
        <v>2934</v>
      </c>
      <c r="S2421" s="3"/>
      <c r="T2421" s="4" t="s">
        <v>2934</v>
      </c>
      <c r="U2421" s="4" t="s">
        <v>2934</v>
      </c>
      <c r="V2421" s="10" t="s">
        <v>2934</v>
      </c>
      <c r="W2421" s="4" t="s">
        <v>2934</v>
      </c>
      <c r="X2421" s="4" t="s">
        <v>2934</v>
      </c>
      <c r="Y2421" s="4" t="s">
        <v>2934</v>
      </c>
      <c r="Z2421" s="4" t="s">
        <v>2934</v>
      </c>
      <c r="AA2421" s="10" t="s">
        <v>2934</v>
      </c>
      <c r="AB2421" s="10" t="s">
        <v>2934</v>
      </c>
      <c r="AC2421" s="4" t="s">
        <v>2934</v>
      </c>
      <c r="AD2421" s="4" t="s">
        <v>2934</v>
      </c>
      <c r="AE2421" s="4" t="s">
        <v>2934</v>
      </c>
      <c r="AF2421" s="4" t="s">
        <v>2934</v>
      </c>
      <c r="AG2421" s="4" t="s">
        <v>2934</v>
      </c>
      <c r="AH2421" s="4" t="s">
        <v>2934</v>
      </c>
      <c r="AI2421" s="4" t="s">
        <v>2934</v>
      </c>
      <c r="AJ2421" s="4" t="s">
        <v>2934</v>
      </c>
    </row>
    <row r="2422" spans="1:36" x14ac:dyDescent="0.3">
      <c r="A2422" s="1" t="s">
        <v>2416</v>
      </c>
      <c r="B2422" s="2">
        <v>4279137</v>
      </c>
      <c r="C2422" s="3" t="s">
        <v>2919</v>
      </c>
      <c r="D2422" s="4">
        <v>2214.22962138</v>
      </c>
      <c r="E2422" s="3" t="s">
        <v>2936</v>
      </c>
      <c r="F2422" s="3" t="s">
        <v>2937</v>
      </c>
      <c r="G2422" s="3" t="s">
        <v>2993</v>
      </c>
      <c r="H2422" s="3" t="s">
        <v>2994</v>
      </c>
      <c r="I2422" s="3" t="s">
        <v>3508</v>
      </c>
      <c r="J2422" s="4">
        <v>-48.753894000000003</v>
      </c>
      <c r="K2422" s="4">
        <v>-47.805394</v>
      </c>
      <c r="L2422" s="4">
        <v>-3.2352940000000001</v>
      </c>
      <c r="M2422" s="4">
        <v>-2.4703560000000002</v>
      </c>
      <c r="N2422" s="4" t="s">
        <v>2924</v>
      </c>
      <c r="O2422" s="4" t="s">
        <v>2924</v>
      </c>
      <c r="P2422" s="4">
        <v>0.41905500000000001</v>
      </c>
      <c r="Q2422" s="4" t="s">
        <v>2924</v>
      </c>
      <c r="R2422" s="4" t="s">
        <v>2924</v>
      </c>
      <c r="S2422" s="3" t="s">
        <v>6156</v>
      </c>
      <c r="T2422" s="4">
        <v>9.8699999999999992</v>
      </c>
      <c r="U2422" s="4">
        <v>2214.22962138</v>
      </c>
      <c r="V2422" s="10">
        <v>16083.451621</v>
      </c>
      <c r="W2422" s="4">
        <v>0</v>
      </c>
      <c r="X2422" s="4">
        <v>22.26</v>
      </c>
      <c r="Y2422" s="5">
        <v>9.01</v>
      </c>
      <c r="Z2422" s="4" t="s">
        <v>2924</v>
      </c>
      <c r="AA2422" s="10" t="s">
        <v>2924</v>
      </c>
      <c r="AB2422" s="10" t="s">
        <v>2924</v>
      </c>
      <c r="AC2422" s="4">
        <v>7.9002439999999998</v>
      </c>
      <c r="AD2422" s="4">
        <v>7.0805936389147996</v>
      </c>
      <c r="AE2422" s="4">
        <v>7.8229180114285004</v>
      </c>
      <c r="AF2422" s="4" t="s">
        <v>2924</v>
      </c>
      <c r="AG2422" s="4">
        <v>148.80786459354931</v>
      </c>
      <c r="AH2422" s="4" t="s">
        <v>2924</v>
      </c>
      <c r="AI2422" s="4">
        <v>0.41905500000000001</v>
      </c>
      <c r="AJ2422" s="4">
        <v>1.025881</v>
      </c>
    </row>
    <row r="2423" spans="1:36" x14ac:dyDescent="0.3">
      <c r="A2423" s="1" t="s">
        <v>2417</v>
      </c>
      <c r="B2423" s="2">
        <v>4093959</v>
      </c>
      <c r="C2423" s="3" t="s">
        <v>2935</v>
      </c>
      <c r="D2423" s="4">
        <v>2412.82398848</v>
      </c>
      <c r="E2423" s="3" t="s">
        <v>2976</v>
      </c>
      <c r="F2423" s="3" t="s">
        <v>2977</v>
      </c>
      <c r="G2423" s="3" t="s">
        <v>3156</v>
      </c>
      <c r="H2423" s="3" t="s">
        <v>3156</v>
      </c>
      <c r="I2423" s="3" t="s">
        <v>2979</v>
      </c>
      <c r="J2423" s="4">
        <v>9.6803650000000001</v>
      </c>
      <c r="K2423" s="4">
        <v>11.720929999999999</v>
      </c>
      <c r="L2423" s="4">
        <v>20.100000000000001</v>
      </c>
      <c r="M2423" s="4">
        <v>-1.638002</v>
      </c>
      <c r="N2423" s="4">
        <v>15.8026315789474</v>
      </c>
      <c r="O2423" s="4">
        <v>14.366028999999999</v>
      </c>
      <c r="P2423" s="4">
        <v>1.3088489999999999</v>
      </c>
      <c r="Q2423" s="4">
        <v>15.321826</v>
      </c>
      <c r="R2423" s="4">
        <v>8.2570230000000002</v>
      </c>
      <c r="S2423" s="3" t="s">
        <v>6157</v>
      </c>
      <c r="T2423" s="4">
        <v>12.01</v>
      </c>
      <c r="U2423" s="4">
        <v>2412.82398848</v>
      </c>
      <c r="V2423" s="10">
        <v>3406.7619880000002</v>
      </c>
      <c r="W2423" s="4">
        <v>2.9975020815986699</v>
      </c>
      <c r="X2423" s="4">
        <v>12.41</v>
      </c>
      <c r="Y2423" s="4">
        <v>9.39</v>
      </c>
      <c r="Z2423" s="4">
        <v>15.865258000000001</v>
      </c>
      <c r="AA2423" s="10">
        <v>88.049853372399994</v>
      </c>
      <c r="AB2423" s="10">
        <v>91.095266990200003</v>
      </c>
      <c r="AC2423" s="4">
        <v>3.7426089999999999</v>
      </c>
      <c r="AD2423" s="4">
        <v>3.5092008238494001</v>
      </c>
      <c r="AE2423" s="4">
        <v>3.7629398621532002</v>
      </c>
      <c r="AF2423" s="4">
        <v>15.321826</v>
      </c>
      <c r="AG2423" s="4">
        <v>13.6420542116328</v>
      </c>
      <c r="AH2423" s="4">
        <v>14.967103627963899</v>
      </c>
      <c r="AI2423" s="4">
        <v>1.3088489999999999</v>
      </c>
      <c r="AJ2423" s="4">
        <v>1.309563</v>
      </c>
    </row>
    <row r="2424" spans="1:36" x14ac:dyDescent="0.3">
      <c r="A2424" s="1" t="s">
        <v>2418</v>
      </c>
      <c r="B2424" s="2">
        <v>28763287</v>
      </c>
      <c r="C2424" s="3" t="s">
        <v>2935</v>
      </c>
      <c r="D2424" s="4">
        <v>3264.3185051400001</v>
      </c>
      <c r="E2424" s="3" t="s">
        <v>2925</v>
      </c>
      <c r="F2424" s="3" t="s">
        <v>2980</v>
      </c>
      <c r="G2424" s="3" t="s">
        <v>2981</v>
      </c>
      <c r="H2424" s="3" t="s">
        <v>2982</v>
      </c>
      <c r="I2424" s="3" t="s">
        <v>3451</v>
      </c>
      <c r="J2424" s="4">
        <v>113.442623</v>
      </c>
      <c r="K2424" s="4">
        <v>79.834254000000001</v>
      </c>
      <c r="L2424" s="4">
        <v>9.7807759999999995</v>
      </c>
      <c r="M2424" s="4">
        <v>-3.5555560000000002</v>
      </c>
      <c r="N2424" s="4" t="s">
        <v>2924</v>
      </c>
      <c r="O2424" s="4" t="s">
        <v>2934</v>
      </c>
      <c r="P2424" s="4">
        <v>5.3304710000000002</v>
      </c>
      <c r="Q2424" s="4">
        <v>16.280965999999999</v>
      </c>
      <c r="R2424" s="4" t="s">
        <v>2934</v>
      </c>
      <c r="S2424" s="3" t="s">
        <v>6158</v>
      </c>
      <c r="T2424" s="5">
        <v>6.51</v>
      </c>
      <c r="U2424" s="4">
        <v>3264.3185051400001</v>
      </c>
      <c r="V2424" s="10">
        <v>3032.3934549999999</v>
      </c>
      <c r="W2424" s="4">
        <v>1.5360983102918599</v>
      </c>
      <c r="X2424" s="5">
        <v>7.12</v>
      </c>
      <c r="Y2424" s="4">
        <v>2.63</v>
      </c>
      <c r="Z2424" s="4" t="s">
        <v>2924</v>
      </c>
      <c r="AA2424" s="10">
        <v>13.231707317</v>
      </c>
      <c r="AB2424" s="10">
        <v>32.388059701400003</v>
      </c>
      <c r="AC2424" s="4">
        <v>1.7464649999999999</v>
      </c>
      <c r="AD2424" s="4">
        <v>1.6957027620795</v>
      </c>
      <c r="AE2424" s="4">
        <v>1.8130337974029</v>
      </c>
      <c r="AF2424" s="4">
        <v>16.280965999999999</v>
      </c>
      <c r="AG2424" s="4">
        <v>8.2553114433606005</v>
      </c>
      <c r="AH2424" s="4">
        <v>10.0198408106912</v>
      </c>
      <c r="AI2424" s="4">
        <v>5.3304710000000002</v>
      </c>
      <c r="AJ2424" s="4">
        <v>9.8929930000000006</v>
      </c>
    </row>
    <row r="2425" spans="1:36" x14ac:dyDescent="0.3">
      <c r="A2425" s="1" t="s">
        <v>2419</v>
      </c>
      <c r="B2425" s="2">
        <v>4276821</v>
      </c>
      <c r="C2425" s="3" t="s">
        <v>2919</v>
      </c>
      <c r="D2425" s="4">
        <v>18498.006879299999</v>
      </c>
      <c r="E2425" s="3" t="s">
        <v>2945</v>
      </c>
      <c r="F2425" s="3" t="s">
        <v>3021</v>
      </c>
      <c r="G2425" s="3" t="s">
        <v>3157</v>
      </c>
      <c r="H2425" s="3" t="s">
        <v>3157</v>
      </c>
      <c r="I2425" s="3" t="s">
        <v>3366</v>
      </c>
      <c r="J2425" s="4">
        <v>9.0363109999999995</v>
      </c>
      <c r="K2425" s="4">
        <v>-30.916088999999999</v>
      </c>
      <c r="L2425" s="4">
        <v>22.441860999999999</v>
      </c>
      <c r="M2425" s="4">
        <v>-13.333333</v>
      </c>
      <c r="N2425" s="4">
        <v>15.724240999999999</v>
      </c>
      <c r="O2425" s="4" t="s">
        <v>2924</v>
      </c>
      <c r="P2425" s="4">
        <v>3.3894850000000001</v>
      </c>
      <c r="Q2425" s="4">
        <v>14.545605999999999</v>
      </c>
      <c r="R2425" s="4" t="s">
        <v>2924</v>
      </c>
      <c r="S2425" s="3" t="s">
        <v>6159</v>
      </c>
      <c r="T2425" s="4">
        <v>31.59</v>
      </c>
      <c r="U2425" s="4">
        <v>18498.006879299999</v>
      </c>
      <c r="V2425" s="10">
        <v>19002.549878999998</v>
      </c>
      <c r="W2425" s="4">
        <v>0</v>
      </c>
      <c r="X2425" s="5">
        <v>122.9</v>
      </c>
      <c r="Y2425" s="4">
        <v>17.25</v>
      </c>
      <c r="Z2425" s="4">
        <v>15.724240999999999</v>
      </c>
      <c r="AA2425" s="10">
        <v>11.3714902807</v>
      </c>
      <c r="AB2425" s="10">
        <v>11.3714902807</v>
      </c>
      <c r="AC2425" s="4">
        <v>1.2716810000000001</v>
      </c>
      <c r="AD2425" s="4">
        <v>0.76502200929630004</v>
      </c>
      <c r="AE2425" s="4">
        <v>0.76502200929630004</v>
      </c>
      <c r="AF2425" s="4">
        <v>14.545605999999999</v>
      </c>
      <c r="AG2425" s="4">
        <v>7.8753626186228001</v>
      </c>
      <c r="AH2425" s="4">
        <v>7.8753626186228001</v>
      </c>
      <c r="AI2425" s="4">
        <v>3.3894850000000001</v>
      </c>
      <c r="AJ2425" s="4">
        <v>3.3894850000000001</v>
      </c>
    </row>
    <row r="2426" spans="1:36" x14ac:dyDescent="0.3">
      <c r="A2426" s="1" t="s">
        <v>2420</v>
      </c>
      <c r="B2426" s="2">
        <v>4811274</v>
      </c>
      <c r="C2426" s="3" t="s">
        <v>2940</v>
      </c>
      <c r="D2426" s="4">
        <v>1956.41884239</v>
      </c>
      <c r="E2426" s="3" t="s">
        <v>2920</v>
      </c>
      <c r="F2426" s="3" t="s">
        <v>2921</v>
      </c>
      <c r="G2426" s="3" t="s">
        <v>3109</v>
      </c>
      <c r="H2426" s="3" t="s">
        <v>3109</v>
      </c>
      <c r="I2426" s="3" t="s">
        <v>3048</v>
      </c>
      <c r="J2426" s="4">
        <v>21.211085000000001</v>
      </c>
      <c r="K2426" s="4">
        <v>11.345065999999999</v>
      </c>
      <c r="L2426" s="4">
        <v>-1.910299</v>
      </c>
      <c r="M2426" s="4">
        <v>-2.0458940000000001</v>
      </c>
      <c r="N2426" s="4">
        <v>33.11215</v>
      </c>
      <c r="O2426" s="4">
        <v>11.305040999999999</v>
      </c>
      <c r="P2426" s="4">
        <v>1.9425410000000001</v>
      </c>
      <c r="Q2426" s="4">
        <v>9.9870990000000006</v>
      </c>
      <c r="R2426" s="5">
        <v>9.7670309999999994</v>
      </c>
      <c r="S2426" s="3" t="s">
        <v>6160</v>
      </c>
      <c r="T2426" s="4">
        <v>35.43</v>
      </c>
      <c r="U2426" s="4">
        <v>1956.41884239</v>
      </c>
      <c r="V2426" s="10">
        <v>1591.361842</v>
      </c>
      <c r="W2426" s="4">
        <v>0</v>
      </c>
      <c r="X2426" s="4">
        <v>39.369999999999997</v>
      </c>
      <c r="Y2426" s="4">
        <v>25.53</v>
      </c>
      <c r="Z2426" s="4">
        <v>33.11215</v>
      </c>
      <c r="AA2426" s="10">
        <v>19.255434782599998</v>
      </c>
      <c r="AB2426" s="10">
        <v>12.4025526224</v>
      </c>
      <c r="AC2426" s="4">
        <v>2.4408439999999998</v>
      </c>
      <c r="AD2426" s="4">
        <v>2.6095826191136</v>
      </c>
      <c r="AE2426" s="4">
        <v>2.4781613483053002</v>
      </c>
      <c r="AF2426" s="4">
        <v>9.9870990000000006</v>
      </c>
      <c r="AG2426" s="4">
        <v>9.3880392662358005</v>
      </c>
      <c r="AH2426" s="4">
        <v>9.6979069289410003</v>
      </c>
      <c r="AI2426" s="4">
        <v>1.9425410000000001</v>
      </c>
      <c r="AJ2426" s="4">
        <v>5.5900920000000003</v>
      </c>
    </row>
    <row r="2427" spans="1:36" x14ac:dyDescent="0.3">
      <c r="A2427" s="1" t="s">
        <v>2421</v>
      </c>
      <c r="B2427" s="2">
        <v>4604644</v>
      </c>
      <c r="C2427" s="3" t="s">
        <v>2919</v>
      </c>
      <c r="D2427" s="4">
        <v>2681.8401300800001</v>
      </c>
      <c r="E2427" s="3" t="s">
        <v>2920</v>
      </c>
      <c r="F2427" s="3" t="s">
        <v>2960</v>
      </c>
      <c r="G2427" s="3" t="s">
        <v>2973</v>
      </c>
      <c r="H2427" s="3" t="s">
        <v>2974</v>
      </c>
      <c r="I2427" s="3" t="s">
        <v>3176</v>
      </c>
      <c r="J2427" s="4">
        <v>-34.160719999999998</v>
      </c>
      <c r="K2427" s="4">
        <v>-34.848019999999998</v>
      </c>
      <c r="L2427" s="4">
        <v>-5.7307860000000002</v>
      </c>
      <c r="M2427" s="4">
        <v>4.2239690000000003</v>
      </c>
      <c r="N2427" s="4" t="s">
        <v>2924</v>
      </c>
      <c r="O2427" s="4">
        <v>16.360833</v>
      </c>
      <c r="P2427" s="4">
        <v>1.41429</v>
      </c>
      <c r="Q2427" s="4">
        <v>10.849629999999999</v>
      </c>
      <c r="R2427" s="4">
        <v>30.946985999999999</v>
      </c>
      <c r="S2427" s="3" t="s">
        <v>6161</v>
      </c>
      <c r="T2427" s="4">
        <v>21.22</v>
      </c>
      <c r="U2427" s="4">
        <v>2681.8401300800001</v>
      </c>
      <c r="V2427" s="10">
        <v>7616.44013</v>
      </c>
      <c r="W2427" s="4">
        <v>0</v>
      </c>
      <c r="X2427" s="4">
        <v>35.295000000000002</v>
      </c>
      <c r="Y2427" s="4">
        <v>19.5</v>
      </c>
      <c r="Z2427" s="4" t="s">
        <v>2924</v>
      </c>
      <c r="AA2427" s="10">
        <v>23.359753412500002</v>
      </c>
      <c r="AB2427" s="10">
        <v>25.179770747700001</v>
      </c>
      <c r="AC2427" s="4">
        <v>2.5513150000000002</v>
      </c>
      <c r="AD2427" s="4">
        <v>2.2998561736880001</v>
      </c>
      <c r="AE2427" s="4">
        <v>2.4744594177408001</v>
      </c>
      <c r="AF2427" s="4">
        <v>10.849629999999999</v>
      </c>
      <c r="AG2427" s="4">
        <v>13.6958276532919</v>
      </c>
      <c r="AH2427" s="4">
        <v>14.9792883970816</v>
      </c>
      <c r="AI2427" s="4">
        <v>1.41429</v>
      </c>
      <c r="AJ2427" s="4" t="s">
        <v>2924</v>
      </c>
    </row>
    <row r="2428" spans="1:36" x14ac:dyDescent="0.3">
      <c r="A2428" s="1" t="s">
        <v>2422</v>
      </c>
      <c r="B2428" s="2">
        <v>4810451</v>
      </c>
      <c r="C2428" s="3" t="s">
        <v>2919</v>
      </c>
      <c r="D2428" s="4">
        <v>569.45849999999996</v>
      </c>
      <c r="E2428" s="3" t="s">
        <v>2920</v>
      </c>
      <c r="F2428" s="3" t="s">
        <v>2960</v>
      </c>
      <c r="G2428" s="3" t="s">
        <v>2961</v>
      </c>
      <c r="H2428" s="3" t="s">
        <v>2962</v>
      </c>
      <c r="I2428" s="3" t="s">
        <v>2963</v>
      </c>
      <c r="J2428" s="4">
        <v>7.5778080000000001</v>
      </c>
      <c r="K2428" s="4">
        <v>1.2480899999999999</v>
      </c>
      <c r="L2428" s="4">
        <v>1.4807250000000001</v>
      </c>
      <c r="M2428" s="4">
        <v>-0.69947499999999996</v>
      </c>
      <c r="N2428" s="4" t="s">
        <v>2924</v>
      </c>
      <c r="O2428" s="4" t="s">
        <v>2924</v>
      </c>
      <c r="P2428" s="4">
        <v>4.7891570000000003</v>
      </c>
      <c r="Q2428" s="4">
        <v>121.012798</v>
      </c>
      <c r="R2428" s="4">
        <v>87.103172000000001</v>
      </c>
      <c r="S2428" s="3" t="s">
        <v>6162</v>
      </c>
      <c r="T2428" s="4">
        <v>39.75</v>
      </c>
      <c r="U2428" s="4">
        <v>569.45849999999996</v>
      </c>
      <c r="V2428" s="10">
        <v>562.58849999999995</v>
      </c>
      <c r="W2428" s="4">
        <v>0</v>
      </c>
      <c r="X2428" s="4">
        <v>42.44</v>
      </c>
      <c r="Y2428" s="4">
        <v>25.17</v>
      </c>
      <c r="Z2428" s="4" t="s">
        <v>2924</v>
      </c>
      <c r="AA2428" s="10" t="s">
        <v>2924</v>
      </c>
      <c r="AB2428" s="10" t="s">
        <v>2924</v>
      </c>
      <c r="AC2428" s="4">
        <v>4.4622260000000002</v>
      </c>
      <c r="AD2428" s="4">
        <v>4.0013216153237003</v>
      </c>
      <c r="AE2428" s="4">
        <v>4.0013216153237003</v>
      </c>
      <c r="AF2428" s="4">
        <v>121.012798</v>
      </c>
      <c r="AG2428" s="4">
        <v>31.314065456974301</v>
      </c>
      <c r="AH2428" s="4">
        <v>31.314065456974301</v>
      </c>
      <c r="AI2428" s="4">
        <v>4.7891570000000003</v>
      </c>
      <c r="AJ2428" s="4">
        <v>11.235161</v>
      </c>
    </row>
    <row r="2429" spans="1:36" x14ac:dyDescent="0.3">
      <c r="A2429" s="1" t="s">
        <v>2423</v>
      </c>
      <c r="B2429" s="2">
        <v>7558555</v>
      </c>
      <c r="C2429" s="3" t="s">
        <v>2935</v>
      </c>
      <c r="D2429" s="4">
        <v>4060.0447991999999</v>
      </c>
      <c r="E2429" s="3" t="s">
        <v>2925</v>
      </c>
      <c r="F2429" s="3" t="s">
        <v>2980</v>
      </c>
      <c r="G2429" s="3" t="s">
        <v>2981</v>
      </c>
      <c r="H2429" s="3" t="s">
        <v>3163</v>
      </c>
      <c r="I2429" s="3" t="s">
        <v>3164</v>
      </c>
      <c r="J2429" s="4">
        <v>204.6875</v>
      </c>
      <c r="K2429" s="4">
        <v>-5.1607669999999999</v>
      </c>
      <c r="L2429" s="4">
        <v>-7.3878630000000003</v>
      </c>
      <c r="M2429" s="4">
        <v>1.857226</v>
      </c>
      <c r="N2429" s="4" t="s">
        <v>2924</v>
      </c>
      <c r="O2429" s="4" t="s">
        <v>2924</v>
      </c>
      <c r="P2429" s="4">
        <v>8.7596710000000009</v>
      </c>
      <c r="Q2429" s="4">
        <v>145.580997</v>
      </c>
      <c r="R2429" s="4" t="s">
        <v>2924</v>
      </c>
      <c r="S2429" s="3" t="s">
        <v>6163</v>
      </c>
      <c r="T2429" s="4">
        <v>35.1</v>
      </c>
      <c r="U2429" s="4">
        <v>4060.0447991999999</v>
      </c>
      <c r="V2429" s="10">
        <v>4139.8867989999999</v>
      </c>
      <c r="W2429" s="4">
        <v>0</v>
      </c>
      <c r="X2429" s="4">
        <v>45.12</v>
      </c>
      <c r="Y2429" s="5">
        <v>9.66</v>
      </c>
      <c r="Z2429" s="4" t="s">
        <v>2924</v>
      </c>
      <c r="AA2429" s="10" t="s">
        <v>2924</v>
      </c>
      <c r="AB2429" s="10" t="s">
        <v>2924</v>
      </c>
      <c r="AC2429" s="4">
        <v>6.1886530000000004</v>
      </c>
      <c r="AD2429" s="4">
        <v>5.435721490962</v>
      </c>
      <c r="AE2429" s="4">
        <v>6.0959512456048</v>
      </c>
      <c r="AF2429" s="4">
        <v>145.580997</v>
      </c>
      <c r="AG2429" s="4">
        <v>124.44911121665859</v>
      </c>
      <c r="AH2429" s="4">
        <v>215.40829568354721</v>
      </c>
      <c r="AI2429" s="4">
        <v>8.7596710000000009</v>
      </c>
      <c r="AJ2429" s="4">
        <v>10.074627</v>
      </c>
    </row>
    <row r="2430" spans="1:36" x14ac:dyDescent="0.3">
      <c r="A2430" s="1" t="s">
        <v>2424</v>
      </c>
      <c r="B2430" s="2">
        <v>100012833</v>
      </c>
      <c r="C2430" s="3" t="s">
        <v>2935</v>
      </c>
      <c r="D2430" s="4">
        <v>3325.3656418800001</v>
      </c>
      <c r="E2430" s="3" t="s">
        <v>3031</v>
      </c>
      <c r="F2430" s="3" t="s">
        <v>3031</v>
      </c>
      <c r="G2430" s="3" t="s">
        <v>3566</v>
      </c>
      <c r="H2430" s="3" t="s">
        <v>3572</v>
      </c>
      <c r="I2430" s="3" t="s">
        <v>3673</v>
      </c>
      <c r="J2430" s="4">
        <v>61.341026999999997</v>
      </c>
      <c r="K2430" s="4">
        <v>-6.9855470000000004</v>
      </c>
      <c r="L2430" s="4">
        <v>-7.1984440000000003</v>
      </c>
      <c r="M2430" s="4">
        <v>-7.6108010000000004</v>
      </c>
      <c r="N2430" s="4">
        <v>12.644628000000001</v>
      </c>
      <c r="O2430" s="4">
        <v>13.25</v>
      </c>
      <c r="P2430" s="4">
        <v>3.5481750000000001</v>
      </c>
      <c r="Q2430" s="4">
        <v>6.3081389999999997</v>
      </c>
      <c r="R2430" s="4">
        <v>14.320581000000001</v>
      </c>
      <c r="S2430" s="3" t="s">
        <v>6164</v>
      </c>
      <c r="T2430" s="4">
        <v>81.09</v>
      </c>
      <c r="U2430" s="4">
        <v>3325.3656418800001</v>
      </c>
      <c r="V2430" s="10">
        <v>4081.3656409999999</v>
      </c>
      <c r="W2430" s="4">
        <v>2.21975582685904</v>
      </c>
      <c r="X2430" s="4">
        <v>98.02</v>
      </c>
      <c r="Y2430" s="4">
        <v>44.94</v>
      </c>
      <c r="Z2430" s="4">
        <v>12.644628000000001</v>
      </c>
      <c r="AA2430" s="10">
        <v>11.942562592</v>
      </c>
      <c r="AB2430" s="10">
        <v>11.2209357837</v>
      </c>
      <c r="AC2430" s="4">
        <v>1.083453</v>
      </c>
      <c r="AD2430" s="4">
        <v>1.1249381914108001</v>
      </c>
      <c r="AE2430" s="4">
        <v>1.0828546497894</v>
      </c>
      <c r="AF2430" s="4">
        <v>6.3081389999999997</v>
      </c>
      <c r="AG2430" s="4">
        <v>6.6428433982139001</v>
      </c>
      <c r="AH2430" s="4">
        <v>6.4232969452035</v>
      </c>
      <c r="AI2430" s="4">
        <v>3.5481750000000001</v>
      </c>
      <c r="AJ2430" s="4">
        <v>4.0944209999999996</v>
      </c>
    </row>
    <row r="2431" spans="1:36" x14ac:dyDescent="0.3">
      <c r="A2431" s="1" t="s">
        <v>2425</v>
      </c>
      <c r="B2431" s="2">
        <v>7106242</v>
      </c>
      <c r="C2431" s="3" t="s">
        <v>2940</v>
      </c>
      <c r="D2431" s="4">
        <v>2551.3990899099999</v>
      </c>
      <c r="E2431" s="3" t="s">
        <v>2936</v>
      </c>
      <c r="F2431" s="3" t="s">
        <v>2937</v>
      </c>
      <c r="G2431" s="3" t="s">
        <v>3044</v>
      </c>
      <c r="H2431" s="3" t="s">
        <v>3066</v>
      </c>
      <c r="I2431" s="3" t="s">
        <v>3592</v>
      </c>
      <c r="J2431" s="4">
        <v>-55.729840000000003</v>
      </c>
      <c r="K2431" s="4">
        <v>-4.6881209999999998</v>
      </c>
      <c r="L2431" s="4">
        <v>-33.930047000000002</v>
      </c>
      <c r="M2431" s="4">
        <v>-10.718273</v>
      </c>
      <c r="N2431" s="4" t="s">
        <v>2924</v>
      </c>
      <c r="O2431" s="4" t="s">
        <v>2924</v>
      </c>
      <c r="P2431" s="4">
        <v>12.365978999999999</v>
      </c>
      <c r="Q2431" s="4" t="s">
        <v>2924</v>
      </c>
      <c r="R2431" s="4" t="s">
        <v>2924</v>
      </c>
      <c r="S2431" s="3" t="s">
        <v>6165</v>
      </c>
      <c r="T2431" s="4">
        <v>23.99</v>
      </c>
      <c r="U2431" s="4">
        <v>2551.3990899099999</v>
      </c>
      <c r="V2431" s="10">
        <v>2034.7090889999999</v>
      </c>
      <c r="W2431" s="4">
        <v>0</v>
      </c>
      <c r="X2431" s="4">
        <v>57.159799999999997</v>
      </c>
      <c r="Y2431" s="4">
        <v>17.11</v>
      </c>
      <c r="Z2431" s="4" t="s">
        <v>2924</v>
      </c>
      <c r="AA2431" s="10">
        <v>71.106763886400003</v>
      </c>
      <c r="AB2431" s="10" t="s">
        <v>2934</v>
      </c>
      <c r="AC2431" s="4">
        <v>1.116598</v>
      </c>
      <c r="AD2431" s="4">
        <v>0.88169484235390005</v>
      </c>
      <c r="AE2431" s="4">
        <v>9.16987494918E-2</v>
      </c>
      <c r="AF2431" s="4" t="s">
        <v>2924</v>
      </c>
      <c r="AG2431" s="4">
        <v>10.952462686326101</v>
      </c>
      <c r="AH2431" s="4">
        <v>0.27591590230469998</v>
      </c>
      <c r="AI2431" s="4">
        <v>12.365978999999999</v>
      </c>
      <c r="AJ2431" s="4">
        <v>12.593176</v>
      </c>
    </row>
    <row r="2432" spans="1:36" x14ac:dyDescent="0.3">
      <c r="A2432" s="1" t="s">
        <v>684</v>
      </c>
      <c r="B2432" s="2">
        <v>20028074</v>
      </c>
      <c r="C2432" s="3" t="s">
        <v>2919</v>
      </c>
      <c r="D2432" s="4">
        <v>11457.5486857</v>
      </c>
      <c r="E2432" s="3" t="s">
        <v>2945</v>
      </c>
      <c r="F2432" s="3" t="s">
        <v>2990</v>
      </c>
      <c r="G2432" s="3" t="s">
        <v>2990</v>
      </c>
      <c r="H2432" s="3" t="s">
        <v>3029</v>
      </c>
      <c r="I2432" s="3" t="s">
        <v>3030</v>
      </c>
      <c r="J2432" s="18">
        <v>245.83543700000001</v>
      </c>
      <c r="K2432" s="18">
        <v>134.784099</v>
      </c>
      <c r="L2432" s="18">
        <v>59.436816</v>
      </c>
      <c r="M2432" s="18">
        <v>-9.7959180000000003</v>
      </c>
      <c r="N2432" s="4" t="s">
        <v>2924</v>
      </c>
      <c r="O2432" s="4" t="s">
        <v>2924</v>
      </c>
      <c r="P2432" s="4">
        <v>20.167795000000002</v>
      </c>
      <c r="Q2432" s="4" t="s">
        <v>2924</v>
      </c>
      <c r="R2432" s="4" t="s">
        <v>2924</v>
      </c>
      <c r="S2432" s="3" t="s">
        <v>4428</v>
      </c>
      <c r="T2432" s="4">
        <v>68.510000000000005</v>
      </c>
      <c r="U2432" s="4">
        <v>11457.5486857</v>
      </c>
      <c r="V2432" s="10">
        <v>11090.585685</v>
      </c>
      <c r="W2432" s="4">
        <v>0</v>
      </c>
      <c r="X2432" s="18">
        <v>78.97</v>
      </c>
      <c r="Y2432" s="18">
        <v>16.82</v>
      </c>
      <c r="Z2432" s="4" t="s">
        <v>2924</v>
      </c>
      <c r="AA2432" s="10">
        <v>77.976325973100003</v>
      </c>
      <c r="AB2432" s="10">
        <v>134.115067635</v>
      </c>
      <c r="AC2432" s="4">
        <v>45.159314000000002</v>
      </c>
      <c r="AD2432" s="4">
        <v>20.4852091024886</v>
      </c>
      <c r="AE2432" s="4">
        <v>28.522527968089399</v>
      </c>
      <c r="AF2432" s="4" t="s">
        <v>2924</v>
      </c>
      <c r="AG2432" s="4">
        <v>63.037040888360401</v>
      </c>
      <c r="AH2432" s="4">
        <v>130.49808199129791</v>
      </c>
      <c r="AI2432" s="4">
        <v>20.167795000000002</v>
      </c>
      <c r="AJ2432" s="4">
        <v>20.167795000000002</v>
      </c>
    </row>
    <row r="2433" spans="1:36" x14ac:dyDescent="0.3">
      <c r="A2433" s="1" t="s">
        <v>2427</v>
      </c>
      <c r="B2433" s="2">
        <v>4389036</v>
      </c>
      <c r="C2433" s="3" t="s">
        <v>2935</v>
      </c>
      <c r="D2433" s="4">
        <v>25482.589867350001</v>
      </c>
      <c r="E2433" s="3" t="s">
        <v>2930</v>
      </c>
      <c r="F2433" s="3" t="s">
        <v>2953</v>
      </c>
      <c r="G2433" s="3" t="s">
        <v>3101</v>
      </c>
      <c r="H2433" s="3" t="s">
        <v>3101</v>
      </c>
      <c r="I2433" s="3" t="s">
        <v>3304</v>
      </c>
      <c r="J2433" s="4">
        <v>72.509225000000001</v>
      </c>
      <c r="K2433" s="4">
        <v>29.398972000000001</v>
      </c>
      <c r="L2433" s="4">
        <v>1.6304350000000001</v>
      </c>
      <c r="M2433" s="4">
        <v>-3.8348520000000001</v>
      </c>
      <c r="N2433" s="4">
        <v>8.5365850000000005</v>
      </c>
      <c r="O2433" s="4">
        <v>2.6985239999999999</v>
      </c>
      <c r="P2433" s="4">
        <v>1.7261839999999999</v>
      </c>
      <c r="Q2433" s="4" t="s">
        <v>2934</v>
      </c>
      <c r="R2433" s="4" t="s">
        <v>2934</v>
      </c>
      <c r="S2433" s="3" t="s">
        <v>6167</v>
      </c>
      <c r="T2433" s="4">
        <v>65.45</v>
      </c>
      <c r="U2433" s="4">
        <v>25482.589867350001</v>
      </c>
      <c r="V2433" s="10" t="s">
        <v>2934</v>
      </c>
      <c r="W2433" s="4">
        <v>1.5278838808250601</v>
      </c>
      <c r="X2433" s="4">
        <v>69.385599999999997</v>
      </c>
      <c r="Y2433" s="4">
        <v>35.29</v>
      </c>
      <c r="Z2433" s="4">
        <v>8.5365850000000005</v>
      </c>
      <c r="AA2433" s="10">
        <v>9.1452764541999993</v>
      </c>
      <c r="AB2433" s="10">
        <v>9.9730597865000004</v>
      </c>
      <c r="AC2433" s="4" t="s">
        <v>2934</v>
      </c>
      <c r="AD2433" s="4" t="s">
        <v>2934</v>
      </c>
      <c r="AE2433" s="4" t="s">
        <v>2934</v>
      </c>
      <c r="AF2433" s="4" t="s">
        <v>2934</v>
      </c>
      <c r="AG2433" s="4" t="s">
        <v>2934</v>
      </c>
      <c r="AH2433" s="4" t="s">
        <v>2934</v>
      </c>
      <c r="AI2433" s="4">
        <v>1.7261839999999999</v>
      </c>
      <c r="AJ2433" s="4">
        <v>2.0028769999999998</v>
      </c>
    </row>
    <row r="2434" spans="1:36" x14ac:dyDescent="0.3">
      <c r="A2434" s="1" t="s">
        <v>2428</v>
      </c>
      <c r="B2434" s="2">
        <v>4812070</v>
      </c>
      <c r="C2434" s="3" t="s">
        <v>2919</v>
      </c>
      <c r="D2434" s="4">
        <v>1116.4783890000001</v>
      </c>
      <c r="E2434" s="3" t="s">
        <v>2920</v>
      </c>
      <c r="F2434" s="3" t="s">
        <v>2921</v>
      </c>
      <c r="G2434" s="3" t="s">
        <v>2941</v>
      </c>
      <c r="H2434" s="3" t="s">
        <v>2941</v>
      </c>
      <c r="I2434" s="3" t="s">
        <v>2942</v>
      </c>
      <c r="J2434" s="4">
        <v>-37.535817000000002</v>
      </c>
      <c r="K2434" s="4">
        <v>-28.407225</v>
      </c>
      <c r="L2434" s="4">
        <v>-17.993729999999999</v>
      </c>
      <c r="M2434" s="4">
        <v>-6.1019379999999996</v>
      </c>
      <c r="N2434" s="4" t="s">
        <v>2924</v>
      </c>
      <c r="O2434" s="4" t="s">
        <v>2924</v>
      </c>
      <c r="P2434" s="4">
        <v>3.0546470000000001</v>
      </c>
      <c r="Q2434" s="4" t="s">
        <v>2924</v>
      </c>
      <c r="R2434" s="4" t="s">
        <v>2924</v>
      </c>
      <c r="S2434" s="3" t="s">
        <v>6168</v>
      </c>
      <c r="T2434" s="4">
        <v>13.08</v>
      </c>
      <c r="U2434" s="4">
        <v>1116.4783890000001</v>
      </c>
      <c r="V2434" s="10">
        <v>710.93738900000005</v>
      </c>
      <c r="W2434" s="4">
        <v>0</v>
      </c>
      <c r="X2434" s="4">
        <v>25.34</v>
      </c>
      <c r="Y2434" s="4">
        <v>12.75</v>
      </c>
      <c r="Z2434" s="4" t="s">
        <v>2924</v>
      </c>
      <c r="AA2434" s="10" t="s">
        <v>2924</v>
      </c>
      <c r="AB2434" s="10" t="s">
        <v>2924</v>
      </c>
      <c r="AC2434" s="4">
        <v>44.433587000000003</v>
      </c>
      <c r="AD2434" s="4">
        <v>3.9305214398142998</v>
      </c>
      <c r="AE2434" s="4">
        <v>4.7416999204044998</v>
      </c>
      <c r="AF2434" s="4" t="s">
        <v>2924</v>
      </c>
      <c r="AG2434" s="4" t="s">
        <v>2924</v>
      </c>
      <c r="AH2434" s="4" t="s">
        <v>2924</v>
      </c>
      <c r="AI2434" s="4">
        <v>3.0546470000000001</v>
      </c>
      <c r="AJ2434" s="4">
        <v>3.0546470000000001</v>
      </c>
    </row>
    <row r="2435" spans="1:36" x14ac:dyDescent="0.3">
      <c r="A2435" s="1" t="s">
        <v>2429</v>
      </c>
      <c r="B2435" s="2">
        <v>4089979</v>
      </c>
      <c r="C2435" s="3" t="s">
        <v>2919</v>
      </c>
      <c r="D2435" s="4">
        <v>75605.612521920004</v>
      </c>
      <c r="E2435" s="3" t="s">
        <v>2945</v>
      </c>
      <c r="F2435" s="3" t="s">
        <v>2946</v>
      </c>
      <c r="G2435" s="3" t="s">
        <v>2947</v>
      </c>
      <c r="H2435" s="3" t="s">
        <v>2989</v>
      </c>
      <c r="I2435" s="3" t="s">
        <v>2949</v>
      </c>
      <c r="J2435" s="4">
        <v>-6.1549019999999999</v>
      </c>
      <c r="K2435" s="4">
        <v>-2.8560150000000002</v>
      </c>
      <c r="L2435" s="4">
        <v>-9.1181029999999996</v>
      </c>
      <c r="M2435" s="4">
        <v>-3.1675450000000001</v>
      </c>
      <c r="N2435" s="4">
        <v>53.208649000000001</v>
      </c>
      <c r="O2435" s="4">
        <v>58.704675999999999</v>
      </c>
      <c r="P2435" s="4">
        <v>8.4365520000000007</v>
      </c>
      <c r="Q2435" s="4">
        <v>40.980190999999998</v>
      </c>
      <c r="R2435" s="4">
        <v>83.890953999999994</v>
      </c>
      <c r="S2435" s="3" t="s">
        <v>6169</v>
      </c>
      <c r="T2435" s="5">
        <v>492.18</v>
      </c>
      <c r="U2435" s="4">
        <v>75605.612521920004</v>
      </c>
      <c r="V2435" s="10">
        <v>72272.172521</v>
      </c>
      <c r="W2435" s="4">
        <v>0</v>
      </c>
      <c r="X2435" s="4">
        <v>629.38</v>
      </c>
      <c r="Y2435" s="4">
        <v>457.51499999999999</v>
      </c>
      <c r="Z2435" s="4">
        <v>33.899028999999999</v>
      </c>
      <c r="AA2435" s="10">
        <v>33.029377341999997</v>
      </c>
      <c r="AB2435" s="10">
        <v>33.029377341999997</v>
      </c>
      <c r="AC2435" s="4">
        <v>11.794847000000001</v>
      </c>
      <c r="AD2435" s="4">
        <v>10.661195575144699</v>
      </c>
      <c r="AE2435" s="4">
        <v>10.661195575144699</v>
      </c>
      <c r="AF2435" s="4">
        <v>40.980190999999998</v>
      </c>
      <c r="AG2435" s="4">
        <v>24.880808354506001</v>
      </c>
      <c r="AH2435" s="4">
        <v>24.880808354506001</v>
      </c>
      <c r="AI2435" s="4">
        <v>8.4365520000000007</v>
      </c>
      <c r="AJ2435" s="4">
        <v>14.186315</v>
      </c>
    </row>
    <row r="2436" spans="1:36" x14ac:dyDescent="0.3">
      <c r="A2436" s="1" t="s">
        <v>2430</v>
      </c>
      <c r="B2436" s="2">
        <v>100440</v>
      </c>
      <c r="C2436" s="3" t="s">
        <v>2935</v>
      </c>
      <c r="D2436" s="4">
        <v>7132.8461430999996</v>
      </c>
      <c r="E2436" s="3" t="s">
        <v>2930</v>
      </c>
      <c r="F2436" s="3" t="s">
        <v>2931</v>
      </c>
      <c r="G2436" s="3" t="s">
        <v>2931</v>
      </c>
      <c r="H2436" s="3" t="s">
        <v>2932</v>
      </c>
      <c r="I2436" s="3" t="s">
        <v>2933</v>
      </c>
      <c r="J2436" s="4">
        <v>33.271571999999999</v>
      </c>
      <c r="K2436" s="4">
        <v>11.888889000000001</v>
      </c>
      <c r="L2436" s="4">
        <v>-8.5044520000000006</v>
      </c>
      <c r="M2436" s="4">
        <v>-7.0347119999999999</v>
      </c>
      <c r="N2436" s="4">
        <v>22.7828054298643</v>
      </c>
      <c r="O2436" s="4">
        <v>10.005962</v>
      </c>
      <c r="P2436" s="4">
        <v>1.4836750000000001</v>
      </c>
      <c r="Q2436" s="4" t="s">
        <v>2934</v>
      </c>
      <c r="R2436" s="4" t="s">
        <v>2934</v>
      </c>
      <c r="S2436" s="3" t="s">
        <v>6170</v>
      </c>
      <c r="T2436" s="4">
        <v>50.35</v>
      </c>
      <c r="U2436" s="4">
        <v>7132.8461430999996</v>
      </c>
      <c r="V2436" s="10" t="s">
        <v>2934</v>
      </c>
      <c r="W2436" s="4">
        <v>3.0188679245282999</v>
      </c>
      <c r="X2436" s="4">
        <v>59.92</v>
      </c>
      <c r="Y2436" s="4">
        <v>33.44</v>
      </c>
      <c r="Z2436" s="4">
        <v>22.886364</v>
      </c>
      <c r="AA2436" s="10">
        <v>11.174982244300001</v>
      </c>
      <c r="AB2436" s="10">
        <v>11.5321101127</v>
      </c>
      <c r="AC2436" s="4" t="s">
        <v>2934</v>
      </c>
      <c r="AD2436" s="4" t="s">
        <v>2934</v>
      </c>
      <c r="AE2436" s="4" t="s">
        <v>2934</v>
      </c>
      <c r="AF2436" s="4" t="s">
        <v>2934</v>
      </c>
      <c r="AG2436" s="4" t="s">
        <v>2934</v>
      </c>
      <c r="AH2436" s="4" t="s">
        <v>2934</v>
      </c>
      <c r="AI2436" s="4">
        <v>1.4836750000000001</v>
      </c>
      <c r="AJ2436" s="4">
        <v>1.66221</v>
      </c>
    </row>
    <row r="2437" spans="1:36" x14ac:dyDescent="0.3">
      <c r="A2437" s="1" t="s">
        <v>2431</v>
      </c>
      <c r="B2437" s="2">
        <v>4064204</v>
      </c>
      <c r="C2437" s="3" t="s">
        <v>2935</v>
      </c>
      <c r="D2437" s="4">
        <v>37809.672917000004</v>
      </c>
      <c r="E2437" s="3" t="s">
        <v>3006</v>
      </c>
      <c r="F2437" s="3" t="s">
        <v>3070</v>
      </c>
      <c r="G2437" s="3" t="s">
        <v>3070</v>
      </c>
      <c r="H2437" s="3" t="s">
        <v>3620</v>
      </c>
      <c r="I2437" s="3" t="s">
        <v>3621</v>
      </c>
      <c r="J2437" s="4">
        <v>4.678363</v>
      </c>
      <c r="K2437" s="4">
        <v>2.3673359999999999</v>
      </c>
      <c r="L2437" s="4">
        <v>4.5361950000000002</v>
      </c>
      <c r="M2437" s="4">
        <v>-3.7393700000000001</v>
      </c>
      <c r="N2437" s="4">
        <v>25.656666999999999</v>
      </c>
      <c r="O2437" s="4">
        <v>17.645575000000001</v>
      </c>
      <c r="P2437" s="4">
        <v>17.127281</v>
      </c>
      <c r="Q2437" s="4">
        <v>10.611421999999999</v>
      </c>
      <c r="R2437" s="4">
        <v>21.348697999999999</v>
      </c>
      <c r="S2437" s="3" t="s">
        <v>6171</v>
      </c>
      <c r="T2437" s="4">
        <v>76.97</v>
      </c>
      <c r="U2437" s="4">
        <v>37809.672917000004</v>
      </c>
      <c r="V2437" s="10">
        <v>50515.672917000004</v>
      </c>
      <c r="W2437" s="4">
        <v>2.6503832662076099</v>
      </c>
      <c r="X2437" s="4">
        <v>82.89</v>
      </c>
      <c r="Y2437" s="4">
        <v>69.03</v>
      </c>
      <c r="Z2437" s="4">
        <v>25.656666999999999</v>
      </c>
      <c r="AA2437" s="10">
        <v>16.5758587272</v>
      </c>
      <c r="AB2437" s="10">
        <v>16.8686580902</v>
      </c>
      <c r="AC2437" s="4">
        <v>0.63375899999999996</v>
      </c>
      <c r="AD2437" s="4">
        <v>0.60799877024719995</v>
      </c>
      <c r="AE2437" s="4">
        <v>0.6144450224604</v>
      </c>
      <c r="AF2437" s="4">
        <v>10.611421999999999</v>
      </c>
      <c r="AG2437" s="4">
        <v>11.127616145465799</v>
      </c>
      <c r="AH2437" s="4">
        <v>11.367198191108701</v>
      </c>
      <c r="AI2437" s="4">
        <v>17.127281</v>
      </c>
      <c r="AJ2437" s="4" t="s">
        <v>2924</v>
      </c>
    </row>
    <row r="2438" spans="1:36" x14ac:dyDescent="0.3">
      <c r="A2438" s="1" t="s">
        <v>2432</v>
      </c>
      <c r="B2438" s="2">
        <v>4055767</v>
      </c>
      <c r="C2438" s="3" t="s">
        <v>2919</v>
      </c>
      <c r="D2438" s="4">
        <v>25797.157656399999</v>
      </c>
      <c r="E2438" s="3" t="s">
        <v>2930</v>
      </c>
      <c r="F2438" s="3" t="s">
        <v>2953</v>
      </c>
      <c r="G2438" s="3" t="s">
        <v>2954</v>
      </c>
      <c r="H2438" s="3" t="s">
        <v>2955</v>
      </c>
      <c r="I2438" s="3" t="s">
        <v>3097</v>
      </c>
      <c r="J2438" s="4">
        <v>7.6281400000000001</v>
      </c>
      <c r="K2438" s="4">
        <v>7.2305849999999996</v>
      </c>
      <c r="L2438" s="4">
        <v>-1.191287</v>
      </c>
      <c r="M2438" s="4">
        <v>-2.860967</v>
      </c>
      <c r="N2438" s="4">
        <v>12.902222</v>
      </c>
      <c r="O2438" s="4">
        <v>18.275102</v>
      </c>
      <c r="P2438" s="4">
        <v>2.516797</v>
      </c>
      <c r="Q2438" s="4">
        <v>8.8635599999999997</v>
      </c>
      <c r="R2438" s="4">
        <v>13.437385000000001</v>
      </c>
      <c r="S2438" s="3" t="s">
        <v>6172</v>
      </c>
      <c r="T2438" s="4">
        <v>116.12</v>
      </c>
      <c r="U2438" s="4">
        <v>25797.157656399999</v>
      </c>
      <c r="V2438" s="10">
        <v>23954.657655999999</v>
      </c>
      <c r="W2438" s="4">
        <v>4.2714433344815701</v>
      </c>
      <c r="X2438" s="4">
        <v>125.8078</v>
      </c>
      <c r="Y2438" s="4">
        <v>100.49</v>
      </c>
      <c r="Z2438" s="4">
        <v>12.902222</v>
      </c>
      <c r="AA2438" s="10">
        <v>12.2629155578</v>
      </c>
      <c r="AB2438" s="10">
        <v>12.3353184003</v>
      </c>
      <c r="AC2438" s="4">
        <v>3.4661140000000001</v>
      </c>
      <c r="AD2438" s="4">
        <v>3.1546320756194999</v>
      </c>
      <c r="AE2438" s="4">
        <v>3.3265757524707</v>
      </c>
      <c r="AF2438" s="4">
        <v>8.8635599999999997</v>
      </c>
      <c r="AG2438" s="4">
        <v>8.0544654591307996</v>
      </c>
      <c r="AH2438" s="4">
        <v>8.1023811887370005</v>
      </c>
      <c r="AI2438" s="4">
        <v>2.516797</v>
      </c>
      <c r="AJ2438" s="4">
        <v>3.5771060000000001</v>
      </c>
    </row>
    <row r="2439" spans="1:36" x14ac:dyDescent="0.3">
      <c r="A2439" s="1" t="s">
        <v>2433</v>
      </c>
      <c r="B2439" s="2">
        <v>4965854</v>
      </c>
      <c r="C2439" s="3" t="s">
        <v>2919</v>
      </c>
      <c r="D2439" s="4">
        <v>31958.91634027</v>
      </c>
      <c r="E2439" s="3" t="s">
        <v>3102</v>
      </c>
      <c r="F2439" s="3" t="s">
        <v>3103</v>
      </c>
      <c r="G2439" s="3" t="s">
        <v>3196</v>
      </c>
      <c r="H2439" s="3" t="s">
        <v>3403</v>
      </c>
      <c r="I2439" s="3" t="s">
        <v>2949</v>
      </c>
      <c r="J2439" s="4">
        <v>12.361840000000001</v>
      </c>
      <c r="K2439" s="4">
        <v>22.308105999999999</v>
      </c>
      <c r="L2439" s="4">
        <v>-1.902965</v>
      </c>
      <c r="M2439" s="4">
        <v>-1.892387</v>
      </c>
      <c r="N2439" s="4" t="s">
        <v>2924</v>
      </c>
      <c r="O2439" s="4" t="s">
        <v>2924</v>
      </c>
      <c r="P2439" s="4">
        <v>5.5075669999999999</v>
      </c>
      <c r="Q2439" s="4">
        <v>73.346637000000001</v>
      </c>
      <c r="R2439" s="4">
        <v>40.738225999999997</v>
      </c>
      <c r="S2439" s="3" t="s">
        <v>6173</v>
      </c>
      <c r="T2439" s="4">
        <v>181.97</v>
      </c>
      <c r="U2439" s="4">
        <v>31958.91634027</v>
      </c>
      <c r="V2439" s="10">
        <v>35191.716339999999</v>
      </c>
      <c r="W2439" s="4">
        <v>0</v>
      </c>
      <c r="X2439" s="4">
        <v>191.91</v>
      </c>
      <c r="Y2439" s="4">
        <v>135.24</v>
      </c>
      <c r="Z2439" s="4" t="s">
        <v>2924</v>
      </c>
      <c r="AA2439" s="10">
        <v>50.853757370799997</v>
      </c>
      <c r="AB2439" s="10">
        <v>72.356178327699993</v>
      </c>
      <c r="AC2439" s="4">
        <v>6.4489130000000001</v>
      </c>
      <c r="AD2439" s="4">
        <v>6.0449493046903999</v>
      </c>
      <c r="AE2439" s="4">
        <v>6.2494117093588004</v>
      </c>
      <c r="AF2439" s="4">
        <v>73.346637000000001</v>
      </c>
      <c r="AG2439" s="4">
        <v>36.887818221840199</v>
      </c>
      <c r="AH2439" s="4">
        <v>45.072802910165002</v>
      </c>
      <c r="AI2439" s="4">
        <v>5.5075669999999999</v>
      </c>
      <c r="AJ2439" s="4" t="s">
        <v>2924</v>
      </c>
    </row>
    <row r="2440" spans="1:36" x14ac:dyDescent="0.3">
      <c r="A2440" s="1" t="s">
        <v>2434</v>
      </c>
      <c r="B2440" s="2">
        <v>4913803</v>
      </c>
      <c r="C2440" s="3" t="s">
        <v>2935</v>
      </c>
      <c r="D2440" s="4">
        <v>5922.4164383400002</v>
      </c>
      <c r="E2440" s="3" t="s">
        <v>2925</v>
      </c>
      <c r="F2440" s="3" t="s">
        <v>2980</v>
      </c>
      <c r="G2440" s="3" t="s">
        <v>3016</v>
      </c>
      <c r="H2440" s="3" t="s">
        <v>3019</v>
      </c>
      <c r="I2440" s="3" t="s">
        <v>3020</v>
      </c>
      <c r="J2440" s="4">
        <v>-19.1067</v>
      </c>
      <c r="K2440" s="4">
        <v>21.339950000000002</v>
      </c>
      <c r="L2440" s="4">
        <v>-3.4550839999999998</v>
      </c>
      <c r="M2440" s="4">
        <v>-3.6453199999999999</v>
      </c>
      <c r="N2440" s="4">
        <v>82.881355999999997</v>
      </c>
      <c r="O2440" s="4" t="s">
        <v>2934</v>
      </c>
      <c r="P2440" s="4">
        <v>1.5753870000000001</v>
      </c>
      <c r="Q2440" s="4">
        <v>32.084181000000001</v>
      </c>
      <c r="R2440" s="4" t="s">
        <v>2934</v>
      </c>
      <c r="S2440" s="3" t="s">
        <v>6174</v>
      </c>
      <c r="T2440" s="4">
        <v>9.7799999999999994</v>
      </c>
      <c r="U2440" s="4">
        <v>5922.4164383400002</v>
      </c>
      <c r="V2440" s="10">
        <v>2807.205438</v>
      </c>
      <c r="W2440" s="4">
        <v>0</v>
      </c>
      <c r="X2440" s="4">
        <v>15.52</v>
      </c>
      <c r="Y2440" s="5">
        <v>7.3449999999999998</v>
      </c>
      <c r="Z2440" s="4">
        <v>82.881355999999997</v>
      </c>
      <c r="AA2440" s="10">
        <v>23.186344238899999</v>
      </c>
      <c r="AB2440" s="10">
        <v>36.634701827900003</v>
      </c>
      <c r="AC2440" s="4">
        <v>1.528465</v>
      </c>
      <c r="AD2440" s="4">
        <v>1.0903731362907001</v>
      </c>
      <c r="AE2440" s="4">
        <v>1.294290580038</v>
      </c>
      <c r="AF2440" s="4">
        <v>32.084181000000001</v>
      </c>
      <c r="AG2440" s="4">
        <v>18.641677256294699</v>
      </c>
      <c r="AH2440" s="4">
        <v>27.9234458014447</v>
      </c>
      <c r="AI2440" s="4">
        <v>1.5753870000000001</v>
      </c>
      <c r="AJ2440" s="4">
        <v>1.659878</v>
      </c>
    </row>
    <row r="2441" spans="1:36" x14ac:dyDescent="0.3">
      <c r="A2441" s="1" t="s">
        <v>2435</v>
      </c>
      <c r="B2441" s="2">
        <v>4535411</v>
      </c>
      <c r="C2441" s="3" t="s">
        <v>2919</v>
      </c>
      <c r="D2441" s="4">
        <v>10024.111244870001</v>
      </c>
      <c r="E2441" s="3" t="s">
        <v>3090</v>
      </c>
      <c r="F2441" s="3" t="s">
        <v>3090</v>
      </c>
      <c r="G2441" s="3" t="s">
        <v>3199</v>
      </c>
      <c r="H2441" s="3" t="s">
        <v>3674</v>
      </c>
      <c r="I2441" s="3" t="s">
        <v>3675</v>
      </c>
      <c r="J2441" s="4">
        <v>211.63636399999999</v>
      </c>
      <c r="K2441" s="4">
        <v>7.0726279999999999</v>
      </c>
      <c r="L2441" s="4">
        <v>-4.3573199999999996</v>
      </c>
      <c r="M2441" s="4">
        <v>-4.9889140000000003</v>
      </c>
      <c r="N2441" s="4">
        <v>10.491270999999999</v>
      </c>
      <c r="O2441" s="4">
        <v>42.371023000000001</v>
      </c>
      <c r="P2441" s="4">
        <v>4.1994590000000001</v>
      </c>
      <c r="Q2441" s="4">
        <v>16.36243</v>
      </c>
      <c r="R2441" s="4">
        <v>24.491720999999998</v>
      </c>
      <c r="S2441" s="3" t="s">
        <v>6175</v>
      </c>
      <c r="T2441" s="5">
        <v>197.11</v>
      </c>
      <c r="U2441" s="4">
        <v>10024.111244870001</v>
      </c>
      <c r="V2441" s="10">
        <v>12059.111244</v>
      </c>
      <c r="W2441" s="4">
        <v>0</v>
      </c>
      <c r="X2441" s="4">
        <v>230.89</v>
      </c>
      <c r="Y2441" s="4">
        <v>60</v>
      </c>
      <c r="Z2441" s="4">
        <v>10.491270999999999</v>
      </c>
      <c r="AA2441" s="10">
        <v>21.098207118000001</v>
      </c>
      <c r="AB2441" s="10">
        <v>14.2112472963</v>
      </c>
      <c r="AC2441" s="4">
        <v>5.9817020000000003</v>
      </c>
      <c r="AD2441" s="4">
        <v>5.7085139359071002</v>
      </c>
      <c r="AE2441" s="4">
        <v>6.1684463651017003</v>
      </c>
      <c r="AF2441" s="4">
        <v>16.36243</v>
      </c>
      <c r="AG2441" s="4">
        <v>14.4651468554519</v>
      </c>
      <c r="AH2441" s="4">
        <v>15.574299071310699</v>
      </c>
      <c r="AI2441" s="4">
        <v>4.1994590000000001</v>
      </c>
      <c r="AJ2441" s="4">
        <v>4.2100429999999998</v>
      </c>
    </row>
    <row r="2442" spans="1:36" x14ac:dyDescent="0.3">
      <c r="A2442" s="1" t="s">
        <v>2436</v>
      </c>
      <c r="B2442" s="2">
        <v>4345748</v>
      </c>
      <c r="C2442" s="3" t="s">
        <v>2935</v>
      </c>
      <c r="D2442" s="4">
        <v>1637.6481303</v>
      </c>
      <c r="E2442" s="3" t="s">
        <v>3093</v>
      </c>
      <c r="F2442" s="3" t="s">
        <v>3093</v>
      </c>
      <c r="G2442" s="3" t="s">
        <v>3094</v>
      </c>
      <c r="H2442" s="3" t="s">
        <v>3147</v>
      </c>
      <c r="I2442" s="3" t="s">
        <v>3148</v>
      </c>
      <c r="J2442" s="4">
        <v>-36.408105999999997</v>
      </c>
      <c r="K2442" s="4">
        <v>-20.593368000000002</v>
      </c>
      <c r="L2442" s="4">
        <v>-20.524018000000002</v>
      </c>
      <c r="M2442" s="4">
        <v>-8.6345379999999992</v>
      </c>
      <c r="N2442" s="4">
        <v>20</v>
      </c>
      <c r="O2442" s="4">
        <v>4.7945209999999996</v>
      </c>
      <c r="P2442" s="4">
        <v>0.58121</v>
      </c>
      <c r="Q2442" s="4">
        <v>2.4414699999999998</v>
      </c>
      <c r="R2442" s="4">
        <v>5.4979110000000002</v>
      </c>
      <c r="S2442" s="3" t="s">
        <v>6176</v>
      </c>
      <c r="T2442" s="4">
        <v>9.1</v>
      </c>
      <c r="U2442" s="4">
        <v>1637.6481303</v>
      </c>
      <c r="V2442" s="10">
        <v>3085.96913</v>
      </c>
      <c r="W2442" s="4">
        <v>0</v>
      </c>
      <c r="X2442" s="4">
        <v>14.775</v>
      </c>
      <c r="Y2442" s="4">
        <v>8.98</v>
      </c>
      <c r="Z2442" s="4">
        <v>20</v>
      </c>
      <c r="AA2442" s="10">
        <v>71.879936808799997</v>
      </c>
      <c r="AB2442" s="10" t="s">
        <v>2924</v>
      </c>
      <c r="AC2442" s="4">
        <v>1.648963</v>
      </c>
      <c r="AD2442" s="4">
        <v>1.5885377924437001</v>
      </c>
      <c r="AE2442" s="4">
        <v>1.5514316292776</v>
      </c>
      <c r="AF2442" s="4">
        <v>2.4414699999999998</v>
      </c>
      <c r="AG2442" s="4">
        <v>2.4448827363565999</v>
      </c>
      <c r="AH2442" s="4">
        <v>2.4495096558081002</v>
      </c>
      <c r="AI2442" s="4">
        <v>0.58121</v>
      </c>
      <c r="AJ2442" s="4">
        <v>0.58121</v>
      </c>
    </row>
    <row r="2443" spans="1:36" x14ac:dyDescent="0.3">
      <c r="A2443" s="1" t="s">
        <v>2437</v>
      </c>
      <c r="B2443" s="2">
        <v>4342614</v>
      </c>
      <c r="C2443" s="3" t="s">
        <v>2940</v>
      </c>
      <c r="D2443" s="4">
        <v>2358.4442641199998</v>
      </c>
      <c r="E2443" s="3" t="s">
        <v>2920</v>
      </c>
      <c r="F2443" s="3" t="s">
        <v>2960</v>
      </c>
      <c r="G2443" s="3" t="s">
        <v>2961</v>
      </c>
      <c r="H2443" s="3" t="s">
        <v>2962</v>
      </c>
      <c r="I2443" s="3" t="s">
        <v>3263</v>
      </c>
      <c r="J2443" s="4">
        <v>21.770092000000002</v>
      </c>
      <c r="K2443" s="4">
        <v>-19.538426999999999</v>
      </c>
      <c r="L2443" s="4">
        <v>19.104478</v>
      </c>
      <c r="M2443" s="4">
        <v>9.9510100000000001</v>
      </c>
      <c r="N2443" s="4" t="s">
        <v>2924</v>
      </c>
      <c r="O2443" s="4" t="s">
        <v>2924</v>
      </c>
      <c r="P2443" s="4">
        <v>9.9171499999999995</v>
      </c>
      <c r="Q2443" s="4" t="s">
        <v>2924</v>
      </c>
      <c r="R2443" s="4" t="s">
        <v>2924</v>
      </c>
      <c r="S2443" s="3" t="s">
        <v>6177</v>
      </c>
      <c r="T2443" s="4">
        <v>35.909999999999997</v>
      </c>
      <c r="U2443" s="4">
        <v>2358.4442641199998</v>
      </c>
      <c r="V2443" s="10">
        <v>2361.0852639999998</v>
      </c>
      <c r="W2443" s="4">
        <v>0</v>
      </c>
      <c r="X2443" s="4">
        <v>53.69</v>
      </c>
      <c r="Y2443" s="4">
        <v>21.85</v>
      </c>
      <c r="Z2443" s="4" t="s">
        <v>2924</v>
      </c>
      <c r="AA2443" s="10" t="s">
        <v>2924</v>
      </c>
      <c r="AB2443" s="10" t="s">
        <v>2924</v>
      </c>
      <c r="AC2443" s="4">
        <v>2.763601</v>
      </c>
      <c r="AD2443" s="4">
        <v>2.4073180478406</v>
      </c>
      <c r="AE2443" s="4">
        <v>2.5973869866414998</v>
      </c>
      <c r="AF2443" s="4" t="s">
        <v>2924</v>
      </c>
      <c r="AG2443" s="4">
        <v>81.195266153354098</v>
      </c>
      <c r="AH2443" s="4" t="s">
        <v>2924</v>
      </c>
      <c r="AI2443" s="4">
        <v>9.9171499999999995</v>
      </c>
      <c r="AJ2443" s="4">
        <v>9.9171499999999995</v>
      </c>
    </row>
    <row r="2444" spans="1:36" x14ac:dyDescent="0.3">
      <c r="A2444" s="1" t="s">
        <v>2438</v>
      </c>
      <c r="B2444" s="2">
        <v>103061</v>
      </c>
      <c r="C2444" s="3" t="s">
        <v>2935</v>
      </c>
      <c r="D2444" s="4">
        <v>3801.1830941799999</v>
      </c>
      <c r="E2444" s="3" t="s">
        <v>2976</v>
      </c>
      <c r="F2444" s="3" t="s">
        <v>2977</v>
      </c>
      <c r="G2444" s="3" t="s">
        <v>2978</v>
      </c>
      <c r="H2444" s="3" t="s">
        <v>2978</v>
      </c>
      <c r="I2444" s="3" t="s">
        <v>2979</v>
      </c>
      <c r="J2444" s="4">
        <v>22.467903</v>
      </c>
      <c r="K2444" s="4">
        <v>7.6151679999999997</v>
      </c>
      <c r="L2444" s="4">
        <v>-5.7370299999999999</v>
      </c>
      <c r="M2444" s="4">
        <v>-3.3492820000000001</v>
      </c>
      <c r="N2444" s="4">
        <v>39.930232558139501</v>
      </c>
      <c r="O2444" s="4">
        <v>15.701874999999999</v>
      </c>
      <c r="P2444" s="4">
        <v>6.6589099999999997</v>
      </c>
      <c r="Q2444" s="4">
        <v>18.362300999999999</v>
      </c>
      <c r="R2444" s="4">
        <v>24.336539999999999</v>
      </c>
      <c r="S2444" s="3" t="s">
        <v>6178</v>
      </c>
      <c r="T2444" s="4">
        <v>34.340000000000003</v>
      </c>
      <c r="U2444" s="4">
        <v>3801.1830941799999</v>
      </c>
      <c r="V2444" s="10">
        <v>5327.165094</v>
      </c>
      <c r="W2444" s="4">
        <v>3.2032615026208502</v>
      </c>
      <c r="X2444" s="4">
        <v>37.57</v>
      </c>
      <c r="Y2444" s="4">
        <v>25.67</v>
      </c>
      <c r="Z2444" s="4">
        <v>39.471263999999998</v>
      </c>
      <c r="AA2444" s="10">
        <v>39.888488790799997</v>
      </c>
      <c r="AB2444" s="10">
        <v>42.468464011800002</v>
      </c>
      <c r="AC2444" s="4">
        <v>10.18933</v>
      </c>
      <c r="AD2444" s="4">
        <v>10.284310963832301</v>
      </c>
      <c r="AE2444" s="4">
        <v>10.6900975439665</v>
      </c>
      <c r="AF2444" s="4">
        <v>18.362300999999999</v>
      </c>
      <c r="AG2444" s="4">
        <v>16.867554676160601</v>
      </c>
      <c r="AH2444" s="4">
        <v>17.8035709507798</v>
      </c>
      <c r="AI2444" s="4">
        <v>6.6589099999999997</v>
      </c>
      <c r="AJ2444" s="4">
        <v>7.7116550000000004</v>
      </c>
    </row>
    <row r="2445" spans="1:36" x14ac:dyDescent="0.3">
      <c r="A2445" s="1" t="s">
        <v>2439</v>
      </c>
      <c r="B2445" s="2">
        <v>4112718</v>
      </c>
      <c r="C2445" s="3" t="s">
        <v>2935</v>
      </c>
      <c r="D2445" s="4">
        <v>14949.243362499999</v>
      </c>
      <c r="E2445" s="3" t="s">
        <v>2925</v>
      </c>
      <c r="F2445" s="3" t="s">
        <v>2996</v>
      </c>
      <c r="G2445" s="3" t="s">
        <v>3120</v>
      </c>
      <c r="H2445" s="3" t="s">
        <v>3121</v>
      </c>
      <c r="I2445" s="3" t="s">
        <v>3676</v>
      </c>
      <c r="J2445" s="4">
        <v>73.144400000000005</v>
      </c>
      <c r="K2445" s="4">
        <v>50.692976000000002</v>
      </c>
      <c r="L2445" s="4">
        <v>16.003616999999998</v>
      </c>
      <c r="M2445" s="4">
        <v>1.5031650000000001</v>
      </c>
      <c r="N2445" s="4">
        <v>21.383333</v>
      </c>
      <c r="O2445" s="4">
        <v>12.439403</v>
      </c>
      <c r="P2445" s="4">
        <v>5.0125019999999996</v>
      </c>
      <c r="Q2445" s="4">
        <v>8.1715540000000004</v>
      </c>
      <c r="R2445" s="4">
        <v>12.808552000000001</v>
      </c>
      <c r="S2445" s="3" t="s">
        <v>6179</v>
      </c>
      <c r="T2445" s="4">
        <v>64.150000000000006</v>
      </c>
      <c r="U2445" s="4">
        <v>14949.243362499999</v>
      </c>
      <c r="V2445" s="10">
        <v>16449.543362</v>
      </c>
      <c r="W2445" s="4">
        <v>2.1823850350740499</v>
      </c>
      <c r="X2445" s="4">
        <v>65.297700000000006</v>
      </c>
      <c r="Y2445" s="4">
        <v>35.229999999999997</v>
      </c>
      <c r="Z2445" s="4">
        <v>21.383333</v>
      </c>
      <c r="AA2445" s="10">
        <v>13.5965748924</v>
      </c>
      <c r="AB2445" s="10">
        <v>13.869280678300001</v>
      </c>
      <c r="AC2445" s="4">
        <v>2.4678629999999999</v>
      </c>
      <c r="AD2445" s="4">
        <v>2.4167009635191001</v>
      </c>
      <c r="AE2445" s="4">
        <v>2.4330302605084002</v>
      </c>
      <c r="AF2445" s="4">
        <v>8.1715540000000004</v>
      </c>
      <c r="AG2445" s="4">
        <v>10.9176658125873</v>
      </c>
      <c r="AH2445" s="4">
        <v>10.9878932378908</v>
      </c>
      <c r="AI2445" s="4">
        <v>5.0125019999999996</v>
      </c>
      <c r="AJ2445" s="4">
        <v>37.558548000000002</v>
      </c>
    </row>
    <row r="2446" spans="1:36" x14ac:dyDescent="0.3">
      <c r="A2446" s="1" t="s">
        <v>2440</v>
      </c>
      <c r="B2446" s="2">
        <v>4276678</v>
      </c>
      <c r="C2446" s="3" t="s">
        <v>2935</v>
      </c>
      <c r="D2446" s="4">
        <v>38551.429016369999</v>
      </c>
      <c r="E2446" s="3" t="s">
        <v>3093</v>
      </c>
      <c r="F2446" s="3" t="s">
        <v>3093</v>
      </c>
      <c r="G2446" s="3" t="s">
        <v>3094</v>
      </c>
      <c r="H2446" s="3" t="s">
        <v>3145</v>
      </c>
      <c r="I2446" s="3" t="s">
        <v>3334</v>
      </c>
      <c r="J2446" s="4">
        <v>103.886518</v>
      </c>
      <c r="K2446" s="4">
        <v>15.67755</v>
      </c>
      <c r="L2446" s="4">
        <v>-12.842635</v>
      </c>
      <c r="M2446" s="4">
        <v>-4.2411440000000002</v>
      </c>
      <c r="N2446" s="4">
        <v>35.357999999999997</v>
      </c>
      <c r="O2446" s="4">
        <v>122.092541</v>
      </c>
      <c r="P2446" s="4">
        <v>14.996183</v>
      </c>
      <c r="Q2446" s="4">
        <v>13.111726000000001</v>
      </c>
      <c r="R2446" s="4" t="s">
        <v>2924</v>
      </c>
      <c r="S2446" s="3" t="s">
        <v>6180</v>
      </c>
      <c r="T2446" s="4">
        <v>176.79</v>
      </c>
      <c r="U2446" s="4">
        <v>38551.429016369999</v>
      </c>
      <c r="V2446" s="10">
        <v>54644.429016000002</v>
      </c>
      <c r="W2446" s="4">
        <v>1.69692855930765</v>
      </c>
      <c r="X2446" s="4">
        <v>209.87</v>
      </c>
      <c r="Y2446" s="4">
        <v>81.03</v>
      </c>
      <c r="Z2446" s="4">
        <v>35.357999999999997</v>
      </c>
      <c r="AA2446" s="10">
        <v>23.539358755799999</v>
      </c>
      <c r="AB2446" s="10">
        <v>28.958752737499999</v>
      </c>
      <c r="AC2446" s="4">
        <v>3.369847</v>
      </c>
      <c r="AD2446" s="4">
        <v>2.8567677695596001</v>
      </c>
      <c r="AE2446" s="4">
        <v>3.0335308995217001</v>
      </c>
      <c r="AF2446" s="4">
        <v>13.111726000000001</v>
      </c>
      <c r="AG2446" s="4">
        <v>12.2127122501388</v>
      </c>
      <c r="AH2446" s="4">
        <v>13.3878297522522</v>
      </c>
      <c r="AI2446" s="4">
        <v>14.996183</v>
      </c>
      <c r="AJ2446" s="4">
        <v>76.698481999999998</v>
      </c>
    </row>
    <row r="2447" spans="1:36" x14ac:dyDescent="0.3">
      <c r="A2447" s="1" t="s">
        <v>2441</v>
      </c>
      <c r="B2447" s="2">
        <v>4094305</v>
      </c>
      <c r="C2447" s="3" t="s">
        <v>2935</v>
      </c>
      <c r="D2447" s="4">
        <v>60245.704424919997</v>
      </c>
      <c r="E2447" s="3" t="s">
        <v>3006</v>
      </c>
      <c r="F2447" s="3" t="s">
        <v>3070</v>
      </c>
      <c r="G2447" s="3" t="s">
        <v>3070</v>
      </c>
      <c r="H2447" s="3" t="s">
        <v>3250</v>
      </c>
      <c r="I2447" s="3" t="s">
        <v>3400</v>
      </c>
      <c r="J2447" s="4">
        <v>-6.2196860000000003</v>
      </c>
      <c r="K2447" s="4">
        <v>-15.037157000000001</v>
      </c>
      <c r="L2447" s="4">
        <v>8.0184029999999993</v>
      </c>
      <c r="M2447" s="4">
        <v>-2.259887</v>
      </c>
      <c r="N2447" s="4">
        <v>13.942736</v>
      </c>
      <c r="O2447" s="4">
        <v>13.355003</v>
      </c>
      <c r="P2447" s="4">
        <v>4.1673530000000003</v>
      </c>
      <c r="Q2447" s="4">
        <v>7.9489559999999999</v>
      </c>
      <c r="R2447" s="4">
        <v>21.515861999999998</v>
      </c>
      <c r="S2447" s="3" t="s">
        <v>6181</v>
      </c>
      <c r="T2447" s="5">
        <v>131.47999999999999</v>
      </c>
      <c r="U2447" s="4">
        <v>60245.704424919997</v>
      </c>
      <c r="V2447" s="10">
        <v>76663.704423999996</v>
      </c>
      <c r="W2447" s="4">
        <v>3.4073623364770298</v>
      </c>
      <c r="X2447" s="4">
        <v>181.86</v>
      </c>
      <c r="Y2447" s="4">
        <v>120.21</v>
      </c>
      <c r="Z2447" s="4">
        <v>13.942736</v>
      </c>
      <c r="AA2447" s="10">
        <v>14.681316718</v>
      </c>
      <c r="AB2447" s="10">
        <v>15.298066798100001</v>
      </c>
      <c r="AC2447" s="4">
        <v>0.71268699999999996</v>
      </c>
      <c r="AD2447" s="4">
        <v>0.71084803753269998</v>
      </c>
      <c r="AE2447" s="4">
        <v>0.72420246702180002</v>
      </c>
      <c r="AF2447" s="4">
        <v>7.9489559999999999</v>
      </c>
      <c r="AG2447" s="4">
        <v>8.908924929026</v>
      </c>
      <c r="AH2447" s="4">
        <v>9.2120199400433993</v>
      </c>
      <c r="AI2447" s="4">
        <v>4.1673530000000003</v>
      </c>
      <c r="AJ2447" s="4">
        <v>4.1673530000000003</v>
      </c>
    </row>
    <row r="2448" spans="1:36" x14ac:dyDescent="0.3">
      <c r="A2448" s="1" t="s">
        <v>2442</v>
      </c>
      <c r="B2448" s="2">
        <v>13411898</v>
      </c>
      <c r="C2448" s="3" t="s">
        <v>2956</v>
      </c>
      <c r="D2448" s="4">
        <v>932.02572720000001</v>
      </c>
      <c r="E2448" s="3" t="s">
        <v>2925</v>
      </c>
      <c r="F2448" s="3" t="s">
        <v>2980</v>
      </c>
      <c r="G2448" s="3" t="s">
        <v>2981</v>
      </c>
      <c r="H2448" s="3" t="s">
        <v>3059</v>
      </c>
      <c r="I2448" s="3" t="s">
        <v>3203</v>
      </c>
      <c r="J2448" s="4">
        <v>0.21276600000000001</v>
      </c>
      <c r="K2448" s="4">
        <v>-1.6701459999999999</v>
      </c>
      <c r="L2448" s="4">
        <v>9.6623979999999996</v>
      </c>
      <c r="M2448" s="4">
        <v>8.6505189999999992</v>
      </c>
      <c r="N2448" s="4">
        <v>10.765713999999999</v>
      </c>
      <c r="O2448" s="4">
        <v>7.4056600000000001</v>
      </c>
      <c r="P2448" s="4">
        <v>2.262791</v>
      </c>
      <c r="Q2448" s="4">
        <v>4.1861670000000002</v>
      </c>
      <c r="R2448" s="4">
        <v>8.5715730000000008</v>
      </c>
      <c r="S2448" s="3" t="s">
        <v>6182</v>
      </c>
      <c r="T2448" s="4">
        <v>9.42</v>
      </c>
      <c r="U2448" s="4">
        <v>932.02572720000001</v>
      </c>
      <c r="V2448" s="10">
        <v>950.63672699999995</v>
      </c>
      <c r="W2448" s="4">
        <v>0</v>
      </c>
      <c r="X2448" s="4">
        <v>11.84</v>
      </c>
      <c r="Y2448" s="5">
        <v>6.11</v>
      </c>
      <c r="Z2448" s="4">
        <v>10.765713999999999</v>
      </c>
      <c r="AA2448" s="10">
        <v>25.006636580799999</v>
      </c>
      <c r="AB2448" s="10">
        <v>14.129929350299999</v>
      </c>
      <c r="AC2448" s="4">
        <v>2.2169490000000001</v>
      </c>
      <c r="AD2448" s="4">
        <v>2.9148717012338001</v>
      </c>
      <c r="AE2448" s="4">
        <v>2.4840259393781001</v>
      </c>
      <c r="AF2448" s="4">
        <v>4.1861670000000002</v>
      </c>
      <c r="AG2448" s="4">
        <v>6.4261172230999</v>
      </c>
      <c r="AH2448" s="4">
        <v>5.0156704733673996</v>
      </c>
      <c r="AI2448" s="4">
        <v>2.262791</v>
      </c>
      <c r="AJ2448" s="4">
        <v>2.9492799999999999</v>
      </c>
    </row>
    <row r="2449" spans="1:36" x14ac:dyDescent="0.3">
      <c r="A2449" s="1" t="s">
        <v>2443</v>
      </c>
      <c r="B2449" s="2">
        <v>19743479</v>
      </c>
      <c r="C2449" s="3" t="s">
        <v>2919</v>
      </c>
      <c r="D2449" s="4">
        <v>2022.5868133900001</v>
      </c>
      <c r="E2449" s="3" t="s">
        <v>2920</v>
      </c>
      <c r="F2449" s="3" t="s">
        <v>2921</v>
      </c>
      <c r="G2449" s="3" t="s">
        <v>3109</v>
      </c>
      <c r="H2449" s="3" t="s">
        <v>3109</v>
      </c>
      <c r="I2449" s="3" t="s">
        <v>3048</v>
      </c>
      <c r="J2449" s="4">
        <v>166.952573</v>
      </c>
      <c r="K2449" s="4">
        <v>53.317878999999998</v>
      </c>
      <c r="L2449" s="4">
        <v>13.589523</v>
      </c>
      <c r="M2449" s="4">
        <v>0.78095199999999998</v>
      </c>
      <c r="N2449" s="4" t="s">
        <v>2924</v>
      </c>
      <c r="O2449" s="4" t="s">
        <v>2924</v>
      </c>
      <c r="P2449" s="4">
        <v>8.5105360000000001</v>
      </c>
      <c r="Q2449" s="4" t="s">
        <v>2924</v>
      </c>
      <c r="R2449" s="4" t="s">
        <v>2924</v>
      </c>
      <c r="S2449" s="3" t="s">
        <v>6183</v>
      </c>
      <c r="T2449" s="4">
        <v>52.91</v>
      </c>
      <c r="U2449" s="4">
        <v>2022.5868133900001</v>
      </c>
      <c r="V2449" s="10">
        <v>1779.2138130000001</v>
      </c>
      <c r="W2449" s="4">
        <v>0</v>
      </c>
      <c r="X2449" s="4">
        <v>56.77</v>
      </c>
      <c r="Y2449" s="4">
        <v>18.989999999999998</v>
      </c>
      <c r="Z2449" s="4" t="s">
        <v>2924</v>
      </c>
      <c r="AA2449" s="10" t="s">
        <v>2924</v>
      </c>
      <c r="AB2449" s="10" t="s">
        <v>2924</v>
      </c>
      <c r="AC2449" s="4">
        <v>13.726277</v>
      </c>
      <c r="AD2449" s="4">
        <v>6.4637525257919997</v>
      </c>
      <c r="AE2449" s="4">
        <v>10.213249366670899</v>
      </c>
      <c r="AF2449" s="4" t="s">
        <v>2924</v>
      </c>
      <c r="AG2449" s="4" t="s">
        <v>2924</v>
      </c>
      <c r="AH2449" s="4" t="s">
        <v>2924</v>
      </c>
      <c r="AI2449" s="4">
        <v>8.5105360000000001</v>
      </c>
      <c r="AJ2449" s="4">
        <v>8.828633</v>
      </c>
    </row>
    <row r="2450" spans="1:36" x14ac:dyDescent="0.3">
      <c r="A2450" s="1" t="s">
        <v>2444</v>
      </c>
      <c r="B2450" s="2">
        <v>5269261</v>
      </c>
      <c r="C2450" s="3" t="s">
        <v>2919</v>
      </c>
      <c r="D2450" s="4">
        <v>1461.0716815999999</v>
      </c>
      <c r="E2450" s="3" t="s">
        <v>2936</v>
      </c>
      <c r="F2450" s="3" t="s">
        <v>2966</v>
      </c>
      <c r="G2450" s="3" t="s">
        <v>3082</v>
      </c>
      <c r="H2450" s="3" t="s">
        <v>3275</v>
      </c>
      <c r="I2450" s="3" t="s">
        <v>3063</v>
      </c>
      <c r="J2450" s="4">
        <v>30.047695000000001</v>
      </c>
      <c r="K2450" s="4">
        <v>29.532858000000001</v>
      </c>
      <c r="L2450" s="4">
        <v>14.405594000000001</v>
      </c>
      <c r="M2450" s="4">
        <v>-11.375947999999999</v>
      </c>
      <c r="N2450" s="4">
        <v>28.013698999999999</v>
      </c>
      <c r="O2450" s="4">
        <v>13.077538000000001</v>
      </c>
      <c r="P2450" s="4">
        <v>2.9875820000000002</v>
      </c>
      <c r="Q2450" s="4">
        <v>8.3532840000000004</v>
      </c>
      <c r="R2450" s="4">
        <v>11.747482</v>
      </c>
      <c r="S2450" s="3" t="s">
        <v>6184</v>
      </c>
      <c r="T2450" s="4">
        <v>16.36</v>
      </c>
      <c r="U2450" s="4">
        <v>1461.0716815999999</v>
      </c>
      <c r="V2450" s="10">
        <v>1589.930681</v>
      </c>
      <c r="W2450" s="4">
        <v>0</v>
      </c>
      <c r="X2450" s="4">
        <v>19.600000000000001</v>
      </c>
      <c r="Y2450" s="4">
        <v>10.56</v>
      </c>
      <c r="Z2450" s="4">
        <v>28.013698999999999</v>
      </c>
      <c r="AA2450" s="10">
        <v>12.0249908122</v>
      </c>
      <c r="AB2450" s="10">
        <v>12.3608833951</v>
      </c>
      <c r="AC2450" s="4">
        <v>1.6648369999999999</v>
      </c>
      <c r="AD2450" s="4">
        <v>1.4988654611554999</v>
      </c>
      <c r="AE2450" s="4">
        <v>1.6068019569356</v>
      </c>
      <c r="AF2450" s="4">
        <v>8.3532840000000004</v>
      </c>
      <c r="AG2450" s="4">
        <v>7.0542284445102998</v>
      </c>
      <c r="AH2450" s="4">
        <v>7.4742331314010997</v>
      </c>
      <c r="AI2450" s="4">
        <v>2.9875820000000002</v>
      </c>
      <c r="AJ2450" s="4">
        <v>15.670498</v>
      </c>
    </row>
    <row r="2451" spans="1:36" x14ac:dyDescent="0.3">
      <c r="A2451" s="1" t="s">
        <v>2445</v>
      </c>
      <c r="B2451" s="2">
        <v>4344712</v>
      </c>
      <c r="C2451" s="3" t="s">
        <v>2935</v>
      </c>
      <c r="D2451" s="4">
        <v>6180.7346086199996</v>
      </c>
      <c r="E2451" s="3" t="s">
        <v>2925</v>
      </c>
      <c r="F2451" s="3" t="s">
        <v>2996</v>
      </c>
      <c r="G2451" s="3" t="s">
        <v>3230</v>
      </c>
      <c r="H2451" s="3" t="s">
        <v>3231</v>
      </c>
      <c r="I2451" s="3" t="s">
        <v>3232</v>
      </c>
      <c r="J2451" s="4">
        <v>11.14626</v>
      </c>
      <c r="K2451" s="4">
        <v>-14.512665999999999</v>
      </c>
      <c r="L2451" s="4">
        <v>-13.809524</v>
      </c>
      <c r="M2451" s="4">
        <v>-7.7101360000000003</v>
      </c>
      <c r="N2451" s="4">
        <v>7.9185999999999996</v>
      </c>
      <c r="O2451" s="4" t="s">
        <v>2924</v>
      </c>
      <c r="P2451" s="4">
        <v>1.083302</v>
      </c>
      <c r="Q2451" s="4">
        <v>6.8823299999999996</v>
      </c>
      <c r="R2451" s="4" t="s">
        <v>2924</v>
      </c>
      <c r="S2451" s="3" t="s">
        <v>6185</v>
      </c>
      <c r="T2451" s="4">
        <v>59.73</v>
      </c>
      <c r="U2451" s="4">
        <v>6180.7346086199996</v>
      </c>
      <c r="V2451" s="10">
        <v>8165.3956079999998</v>
      </c>
      <c r="W2451" s="4">
        <v>0</v>
      </c>
      <c r="X2451" s="4">
        <v>75.489999999999995</v>
      </c>
      <c r="Y2451" s="4">
        <v>50.0017</v>
      </c>
      <c r="Z2451" s="4">
        <v>7.9185999999999996</v>
      </c>
      <c r="AA2451" s="10">
        <v>6.5685002308999998</v>
      </c>
      <c r="AB2451" s="10">
        <v>7.1268174995000004</v>
      </c>
      <c r="AC2451" s="4">
        <v>1.0426329999999999</v>
      </c>
      <c r="AD2451" s="4">
        <v>0.95844163742959998</v>
      </c>
      <c r="AE2451" s="4">
        <v>1.0296971724738</v>
      </c>
      <c r="AF2451" s="4">
        <v>6.8823299999999996</v>
      </c>
      <c r="AG2451" s="4">
        <v>5.93271673947</v>
      </c>
      <c r="AH2451" s="4">
        <v>6.4184965174366999</v>
      </c>
      <c r="AI2451" s="4">
        <v>1.083302</v>
      </c>
      <c r="AJ2451" s="4">
        <v>1.2258089999999999</v>
      </c>
    </row>
    <row r="2452" spans="1:36" x14ac:dyDescent="0.3">
      <c r="A2452" s="1" t="s">
        <v>2446</v>
      </c>
      <c r="B2452" s="2">
        <v>28830696</v>
      </c>
      <c r="C2452" s="3" t="s">
        <v>2935</v>
      </c>
      <c r="D2452" s="4">
        <v>727.04160000000002</v>
      </c>
      <c r="E2452" s="3" t="s">
        <v>2930</v>
      </c>
      <c r="F2452" s="3" t="s">
        <v>2953</v>
      </c>
      <c r="G2452" s="3" t="s">
        <v>2954</v>
      </c>
      <c r="H2452" s="3" t="s">
        <v>2955</v>
      </c>
      <c r="I2452" s="3"/>
      <c r="J2452" s="4">
        <v>25.703970999999999</v>
      </c>
      <c r="K2452" s="4">
        <v>4.4861219999999999</v>
      </c>
      <c r="L2452" s="4">
        <v>0.47612199999999999</v>
      </c>
      <c r="M2452" s="4">
        <v>-1.9431149999999999</v>
      </c>
      <c r="N2452" s="4" t="s">
        <v>2934</v>
      </c>
      <c r="O2452" s="4" t="s">
        <v>2934</v>
      </c>
      <c r="P2452" s="4" t="s">
        <v>2934</v>
      </c>
      <c r="Q2452" s="4" t="s">
        <v>2934</v>
      </c>
      <c r="R2452" s="4" t="s">
        <v>2934</v>
      </c>
      <c r="S2452" s="3" t="s">
        <v>6186</v>
      </c>
      <c r="T2452" s="4">
        <v>69.64</v>
      </c>
      <c r="U2452" s="4">
        <v>727.04160000000002</v>
      </c>
      <c r="V2452" s="10" t="s">
        <v>2934</v>
      </c>
      <c r="W2452" s="4">
        <v>1.1870304422745499</v>
      </c>
      <c r="X2452" s="4">
        <v>71.6297</v>
      </c>
      <c r="Y2452" s="4">
        <v>54.53</v>
      </c>
      <c r="Z2452" s="4" t="s">
        <v>2934</v>
      </c>
      <c r="AA2452" s="10" t="s">
        <v>2934</v>
      </c>
      <c r="AB2452" s="10" t="s">
        <v>2934</v>
      </c>
      <c r="AC2452" s="4" t="s">
        <v>2934</v>
      </c>
      <c r="AD2452" s="4" t="s">
        <v>2934</v>
      </c>
      <c r="AE2452" s="4" t="s">
        <v>2934</v>
      </c>
      <c r="AF2452" s="4" t="s">
        <v>2934</v>
      </c>
      <c r="AG2452" s="4" t="s">
        <v>2934</v>
      </c>
      <c r="AH2452" s="4" t="s">
        <v>2934</v>
      </c>
      <c r="AI2452" s="4" t="s">
        <v>2934</v>
      </c>
      <c r="AJ2452" s="4" t="s">
        <v>2934</v>
      </c>
    </row>
    <row r="2453" spans="1:36" x14ac:dyDescent="0.3">
      <c r="A2453" s="1" t="s">
        <v>2447</v>
      </c>
      <c r="B2453" s="2">
        <v>4149366</v>
      </c>
      <c r="C2453" s="3" t="s">
        <v>2935</v>
      </c>
      <c r="D2453" s="4">
        <v>9946.7901225000005</v>
      </c>
      <c r="E2453" s="3" t="s">
        <v>2945</v>
      </c>
      <c r="F2453" s="3" t="s">
        <v>3021</v>
      </c>
      <c r="G2453" s="3" t="s">
        <v>3027</v>
      </c>
      <c r="H2453" s="3" t="s">
        <v>3184</v>
      </c>
      <c r="I2453" s="3" t="s">
        <v>3319</v>
      </c>
      <c r="J2453" s="4">
        <v>8.6633200000000006</v>
      </c>
      <c r="K2453" s="4">
        <v>-0.95738400000000001</v>
      </c>
      <c r="L2453" s="4">
        <v>0.75849</v>
      </c>
      <c r="M2453" s="4">
        <v>-5.1444340000000004</v>
      </c>
      <c r="N2453" s="4">
        <v>15.107263</v>
      </c>
      <c r="O2453" s="4">
        <v>14.570608999999999</v>
      </c>
      <c r="P2453" s="4">
        <v>1.206647</v>
      </c>
      <c r="Q2453" s="4">
        <v>7.2360420000000003</v>
      </c>
      <c r="R2453" s="4">
        <v>14.579546000000001</v>
      </c>
      <c r="S2453" s="3" t="s">
        <v>6187</v>
      </c>
      <c r="T2453" s="4">
        <v>116.9</v>
      </c>
      <c r="U2453" s="4">
        <v>9946.7901225000005</v>
      </c>
      <c r="V2453" s="10">
        <v>13143.069122000001</v>
      </c>
      <c r="W2453" s="4">
        <v>1.36869118905047</v>
      </c>
      <c r="X2453" s="4">
        <v>133.85</v>
      </c>
      <c r="Y2453" s="4">
        <v>98.7</v>
      </c>
      <c r="Z2453" s="4">
        <v>15.107263</v>
      </c>
      <c r="AA2453" s="10">
        <v>9.4849409321000007</v>
      </c>
      <c r="AB2453" s="10">
        <v>10.0459846568</v>
      </c>
      <c r="AC2453" s="4">
        <v>0.230519</v>
      </c>
      <c r="AD2453" s="4">
        <v>0.2182344459916</v>
      </c>
      <c r="AE2453" s="4">
        <v>0.22727849742449999</v>
      </c>
      <c r="AF2453" s="4">
        <v>7.2360420000000003</v>
      </c>
      <c r="AG2453" s="4">
        <v>7.2116721487816999</v>
      </c>
      <c r="AH2453" s="4">
        <v>7.5363211710776996</v>
      </c>
      <c r="AI2453" s="4">
        <v>1.206647</v>
      </c>
      <c r="AJ2453" s="4">
        <v>67.650463000000002</v>
      </c>
    </row>
    <row r="2454" spans="1:36" x14ac:dyDescent="0.3">
      <c r="A2454" s="1" t="s">
        <v>2448</v>
      </c>
      <c r="B2454" s="2">
        <v>4558889</v>
      </c>
      <c r="C2454" s="3" t="s">
        <v>2935</v>
      </c>
      <c r="D2454" s="4">
        <v>42980.623791780003</v>
      </c>
      <c r="E2454" s="3" t="s">
        <v>2945</v>
      </c>
      <c r="F2454" s="3" t="s">
        <v>3021</v>
      </c>
      <c r="G2454" s="3" t="s">
        <v>3027</v>
      </c>
      <c r="H2454" s="3" t="s">
        <v>3238</v>
      </c>
      <c r="I2454" s="3" t="s">
        <v>3141</v>
      </c>
      <c r="J2454" s="4">
        <v>1.9153009999999999</v>
      </c>
      <c r="K2454" s="4">
        <v>-2.9977719999999999</v>
      </c>
      <c r="L2454" s="4">
        <v>-2.8074690000000002</v>
      </c>
      <c r="M2454" s="4">
        <v>-4.2774340000000004</v>
      </c>
      <c r="N2454" s="4">
        <v>13.894584</v>
      </c>
      <c r="O2454" s="4">
        <v>15.768851</v>
      </c>
      <c r="P2454" s="4">
        <v>3.4875590000000001</v>
      </c>
      <c r="Q2454" s="4">
        <v>11.784153999999999</v>
      </c>
      <c r="R2454" s="4">
        <v>22.044350000000001</v>
      </c>
      <c r="S2454" s="3" t="s">
        <v>6188</v>
      </c>
      <c r="T2454" s="4">
        <v>143.66999999999999</v>
      </c>
      <c r="U2454" s="4">
        <v>42980.623791780003</v>
      </c>
      <c r="V2454" s="10">
        <v>46535.623790999998</v>
      </c>
      <c r="W2454" s="4">
        <v>1.8097027911185399</v>
      </c>
      <c r="X2454" s="4">
        <v>159.97999999999999</v>
      </c>
      <c r="Y2454" s="4">
        <v>128.52000000000001</v>
      </c>
      <c r="Z2454" s="4">
        <v>13.898617</v>
      </c>
      <c r="AA2454" s="10">
        <v>17.753716763500002</v>
      </c>
      <c r="AB2454" s="10">
        <v>17.753716763500002</v>
      </c>
      <c r="AC2454" s="4">
        <v>2.936928</v>
      </c>
      <c r="AD2454" s="4">
        <v>2.817735948228</v>
      </c>
      <c r="AE2454" s="4">
        <v>2.817735948228</v>
      </c>
      <c r="AF2454" s="4">
        <v>11.784153999999999</v>
      </c>
      <c r="AG2454" s="4">
        <v>11.518486850811801</v>
      </c>
      <c r="AH2454" s="4">
        <v>11.518486850811801</v>
      </c>
      <c r="AI2454" s="4">
        <v>3.4875590000000001</v>
      </c>
      <c r="AJ2454" s="4">
        <v>8.0092540000000003</v>
      </c>
    </row>
    <row r="2455" spans="1:36" x14ac:dyDescent="0.3">
      <c r="A2455" s="1" t="s">
        <v>2449</v>
      </c>
      <c r="B2455" s="2">
        <v>6618669</v>
      </c>
      <c r="C2455" s="3" t="s">
        <v>2935</v>
      </c>
      <c r="D2455" s="4">
        <v>12290.239321110001</v>
      </c>
      <c r="E2455" s="3" t="s">
        <v>3093</v>
      </c>
      <c r="F2455" s="3" t="s">
        <v>3093</v>
      </c>
      <c r="G2455" s="3" t="s">
        <v>3172</v>
      </c>
      <c r="H2455" s="3" t="s">
        <v>3173</v>
      </c>
      <c r="I2455" s="3" t="s">
        <v>3174</v>
      </c>
      <c r="J2455" s="4">
        <v>42.737153999999997</v>
      </c>
      <c r="K2455" s="4">
        <v>6.1351950000000004</v>
      </c>
      <c r="L2455" s="4">
        <v>-0.37930999999999998</v>
      </c>
      <c r="M2455" s="4">
        <v>-6.8064520000000002</v>
      </c>
      <c r="N2455" s="4">
        <v>20.146443999999999</v>
      </c>
      <c r="O2455" s="4">
        <v>13.672504</v>
      </c>
      <c r="P2455" s="4">
        <v>3.771048</v>
      </c>
      <c r="Q2455" s="5">
        <v>8.5666170000000008</v>
      </c>
      <c r="R2455" s="4">
        <v>10.468991000000001</v>
      </c>
      <c r="S2455" s="3" t="s">
        <v>6189</v>
      </c>
      <c r="T2455" s="4">
        <v>28.89</v>
      </c>
      <c r="U2455" s="4">
        <v>12290.239321110001</v>
      </c>
      <c r="V2455" s="10">
        <v>13411.039321</v>
      </c>
      <c r="W2455" s="4">
        <v>0.69228106611284201</v>
      </c>
      <c r="X2455" s="4">
        <v>32.64</v>
      </c>
      <c r="Y2455" s="4">
        <v>18.324999999999999</v>
      </c>
      <c r="Z2455" s="4">
        <v>20.146443999999999</v>
      </c>
      <c r="AA2455" s="10">
        <v>15.6840390879</v>
      </c>
      <c r="AB2455" s="10">
        <v>17.3728456829</v>
      </c>
      <c r="AC2455" s="4">
        <v>1.5245709999999999</v>
      </c>
      <c r="AD2455" s="4">
        <v>1.3803882210319001</v>
      </c>
      <c r="AE2455" s="4">
        <v>1.4883647464272001</v>
      </c>
      <c r="AF2455" s="5">
        <v>8.5666170000000008</v>
      </c>
      <c r="AG2455" s="4">
        <v>8.2593982456944008</v>
      </c>
      <c r="AH2455" s="4">
        <v>9.8888477314808991</v>
      </c>
      <c r="AI2455" s="4">
        <v>3.771048</v>
      </c>
      <c r="AJ2455" s="4">
        <v>4.5225419999999996</v>
      </c>
    </row>
    <row r="2456" spans="1:36" x14ac:dyDescent="0.3">
      <c r="A2456" s="1" t="s">
        <v>2450</v>
      </c>
      <c r="B2456" s="2">
        <v>4151732</v>
      </c>
      <c r="C2456" s="3" t="s">
        <v>2940</v>
      </c>
      <c r="D2456" s="4">
        <v>739.35423747000004</v>
      </c>
      <c r="E2456" s="3" t="s">
        <v>3102</v>
      </c>
      <c r="F2456" s="3" t="s">
        <v>3103</v>
      </c>
      <c r="G2456" s="3" t="s">
        <v>3292</v>
      </c>
      <c r="H2456" s="3" t="s">
        <v>3375</v>
      </c>
      <c r="I2456" s="3" t="s">
        <v>3376</v>
      </c>
      <c r="J2456" s="4">
        <v>-18.102332000000001</v>
      </c>
      <c r="K2456" s="4">
        <v>-2.8055340000000002</v>
      </c>
      <c r="L2456" s="4">
        <v>-10.793651000000001</v>
      </c>
      <c r="M2456" s="4">
        <v>-23.083942</v>
      </c>
      <c r="N2456" s="4" t="s">
        <v>2924</v>
      </c>
      <c r="O2456" s="4">
        <v>16.682058000000001</v>
      </c>
      <c r="P2456" s="4">
        <v>2.9637880000000001</v>
      </c>
      <c r="Q2456" s="4">
        <v>49.384686000000002</v>
      </c>
      <c r="R2456" s="4">
        <v>18.136755999999998</v>
      </c>
      <c r="S2456" s="3" t="s">
        <v>6190</v>
      </c>
      <c r="T2456" s="4">
        <v>25.29</v>
      </c>
      <c r="U2456" s="4">
        <v>739.35423747000004</v>
      </c>
      <c r="V2456" s="10">
        <v>813.16823699999998</v>
      </c>
      <c r="W2456" s="4">
        <v>0</v>
      </c>
      <c r="X2456" s="4">
        <v>41.93</v>
      </c>
      <c r="Y2456" s="4">
        <v>22.01</v>
      </c>
      <c r="Z2456" s="4" t="s">
        <v>2924</v>
      </c>
      <c r="AA2456" s="10">
        <v>15.855799373</v>
      </c>
      <c r="AB2456" s="10">
        <v>15.4678899082</v>
      </c>
      <c r="AC2456" s="4">
        <v>3.5930970000000002</v>
      </c>
      <c r="AD2456" s="4">
        <v>3.4280737705436</v>
      </c>
      <c r="AE2456" s="4">
        <v>3.5561603679309002</v>
      </c>
      <c r="AF2456" s="4">
        <v>49.384686000000002</v>
      </c>
      <c r="AG2456" s="4">
        <v>11.8211442331874</v>
      </c>
      <c r="AH2456" s="4">
        <v>12.443421110418299</v>
      </c>
      <c r="AI2456" s="4">
        <v>2.9637880000000001</v>
      </c>
      <c r="AJ2456" s="4" t="s">
        <v>2924</v>
      </c>
    </row>
    <row r="2457" spans="1:36" x14ac:dyDescent="0.3">
      <c r="A2457" s="1" t="s">
        <v>2451</v>
      </c>
      <c r="B2457" s="2">
        <v>4985503</v>
      </c>
      <c r="C2457" s="3" t="s">
        <v>2935</v>
      </c>
      <c r="D2457" s="4">
        <v>3762.4435578799998</v>
      </c>
      <c r="E2457" s="3" t="s">
        <v>2936</v>
      </c>
      <c r="F2457" s="3" t="s">
        <v>2937</v>
      </c>
      <c r="G2457" s="3" t="s">
        <v>2943</v>
      </c>
      <c r="H2457" s="3" t="s">
        <v>2943</v>
      </c>
      <c r="I2457" s="3" t="s">
        <v>3677</v>
      </c>
      <c r="J2457" s="4">
        <v>77.477277999999998</v>
      </c>
      <c r="K2457" s="4">
        <v>16.620539000000001</v>
      </c>
      <c r="L2457" s="4">
        <v>6.2508299999999997</v>
      </c>
      <c r="M2457" s="4">
        <v>-4.371715</v>
      </c>
      <c r="N2457" s="4">
        <v>25.034396000000001</v>
      </c>
      <c r="O2457" s="4">
        <v>44.751258</v>
      </c>
      <c r="P2457" s="4">
        <v>6.1348659999999997</v>
      </c>
      <c r="Q2457" s="4">
        <v>15.408078</v>
      </c>
      <c r="R2457" s="4">
        <v>38.327207000000001</v>
      </c>
      <c r="S2457" s="3" t="s">
        <v>6191</v>
      </c>
      <c r="T2457" s="4">
        <v>80.06</v>
      </c>
      <c r="U2457" s="4">
        <v>3762.4435578799998</v>
      </c>
      <c r="V2457" s="10">
        <v>3759.8175569999999</v>
      </c>
      <c r="W2457" s="4">
        <v>0.59955033724706497</v>
      </c>
      <c r="X2457" s="4">
        <v>86.08</v>
      </c>
      <c r="Y2457" s="4">
        <v>40.94</v>
      </c>
      <c r="Z2457" s="4">
        <v>25.034396000000001</v>
      </c>
      <c r="AA2457" s="10">
        <v>19.1393736552</v>
      </c>
      <c r="AB2457" s="10">
        <v>22.116022099399999</v>
      </c>
      <c r="AC2457" s="4">
        <v>4.4483769999999998</v>
      </c>
      <c r="AD2457" s="4">
        <v>3.8657785469724999</v>
      </c>
      <c r="AE2457" s="4">
        <v>4.2248767838047998</v>
      </c>
      <c r="AF2457" s="4">
        <v>15.408078</v>
      </c>
      <c r="AG2457" s="4">
        <v>11.7917401030824</v>
      </c>
      <c r="AH2457" s="4">
        <v>13.6711938585726</v>
      </c>
      <c r="AI2457" s="4">
        <v>6.1348659999999997</v>
      </c>
      <c r="AJ2457" s="4">
        <v>6.422269</v>
      </c>
    </row>
    <row r="2458" spans="1:36" x14ac:dyDescent="0.3">
      <c r="A2458" s="1" t="s">
        <v>2452</v>
      </c>
      <c r="B2458" s="2">
        <v>28711421</v>
      </c>
      <c r="C2458" s="3" t="s">
        <v>2940</v>
      </c>
      <c r="D2458" s="4">
        <v>699.86756616000002</v>
      </c>
      <c r="E2458" s="3" t="s">
        <v>2920</v>
      </c>
      <c r="F2458" s="3" t="s">
        <v>2921</v>
      </c>
      <c r="G2458" s="3" t="s">
        <v>2941</v>
      </c>
      <c r="H2458" s="3" t="s">
        <v>2941</v>
      </c>
      <c r="I2458" s="3" t="s">
        <v>2942</v>
      </c>
      <c r="J2458" s="4">
        <v>178.894768</v>
      </c>
      <c r="K2458" s="4">
        <v>136.25497999999999</v>
      </c>
      <c r="L2458" s="4">
        <v>7.74472</v>
      </c>
      <c r="M2458" s="4">
        <v>4.6547539999999996</v>
      </c>
      <c r="N2458" s="4" t="s">
        <v>2924</v>
      </c>
      <c r="O2458" s="4" t="s">
        <v>2924</v>
      </c>
      <c r="P2458" s="4">
        <v>4.6518930000000003</v>
      </c>
      <c r="Q2458" s="4" t="s">
        <v>2924</v>
      </c>
      <c r="R2458" s="4" t="s">
        <v>2924</v>
      </c>
      <c r="S2458" s="3" t="s">
        <v>6192</v>
      </c>
      <c r="T2458" s="4">
        <v>47.44</v>
      </c>
      <c r="U2458" s="4">
        <v>699.86756616000002</v>
      </c>
      <c r="V2458" s="10">
        <v>543.75656600000002</v>
      </c>
      <c r="W2458" s="4">
        <v>0</v>
      </c>
      <c r="X2458" s="4">
        <v>53.34</v>
      </c>
      <c r="Y2458" s="4">
        <v>15.0001</v>
      </c>
      <c r="Z2458" s="4" t="s">
        <v>2924</v>
      </c>
      <c r="AA2458" s="10" t="s">
        <v>2924</v>
      </c>
      <c r="AB2458" s="10" t="s">
        <v>2934</v>
      </c>
      <c r="AC2458" s="4" t="s">
        <v>2934</v>
      </c>
      <c r="AD2458" s="4" t="s">
        <v>2934</v>
      </c>
      <c r="AE2458" s="4" t="s">
        <v>2934</v>
      </c>
      <c r="AF2458" s="4" t="s">
        <v>2924</v>
      </c>
      <c r="AG2458" s="4" t="s">
        <v>2934</v>
      </c>
      <c r="AH2458" s="4" t="s">
        <v>2934</v>
      </c>
      <c r="AI2458" s="4">
        <v>4.6518930000000003</v>
      </c>
      <c r="AJ2458" s="4">
        <v>4.6518930000000003</v>
      </c>
    </row>
    <row r="2459" spans="1:36" x14ac:dyDescent="0.3">
      <c r="A2459" s="1" t="s">
        <v>2453</v>
      </c>
      <c r="B2459" s="2">
        <v>4157464</v>
      </c>
      <c r="C2459" s="3" t="s">
        <v>2935</v>
      </c>
      <c r="D2459" s="4">
        <v>554.21915960000001</v>
      </c>
      <c r="E2459" s="3" t="s">
        <v>3093</v>
      </c>
      <c r="F2459" s="3" t="s">
        <v>3093</v>
      </c>
      <c r="G2459" s="3" t="s">
        <v>3094</v>
      </c>
      <c r="H2459" s="3" t="s">
        <v>3145</v>
      </c>
      <c r="I2459" s="3" t="s">
        <v>3303</v>
      </c>
      <c r="J2459" s="4">
        <v>-18.974359</v>
      </c>
      <c r="K2459" s="4">
        <v>-28.587571000000001</v>
      </c>
      <c r="L2459" s="4">
        <v>-21.098627</v>
      </c>
      <c r="M2459" s="4">
        <v>0</v>
      </c>
      <c r="N2459" s="4">
        <v>4.1965469999999998</v>
      </c>
      <c r="O2459" s="4">
        <v>1.093615</v>
      </c>
      <c r="P2459" s="4">
        <v>0.68905400000000006</v>
      </c>
      <c r="Q2459" s="4">
        <v>2.0061689999999999</v>
      </c>
      <c r="R2459" s="4">
        <v>3.004867</v>
      </c>
      <c r="S2459" s="3" t="s">
        <v>6193</v>
      </c>
      <c r="T2459" s="4">
        <v>6.32</v>
      </c>
      <c r="U2459" s="4">
        <v>554.21915960000001</v>
      </c>
      <c r="V2459" s="10">
        <v>1076.4921589999999</v>
      </c>
      <c r="W2459" s="4">
        <v>0</v>
      </c>
      <c r="X2459" s="4">
        <v>9.9499999999999993</v>
      </c>
      <c r="Y2459" s="4">
        <v>5.98</v>
      </c>
      <c r="Z2459" s="4">
        <v>4.1965469999999998</v>
      </c>
      <c r="AA2459" s="10" t="s">
        <v>2934</v>
      </c>
      <c r="AB2459" s="10" t="s">
        <v>2934</v>
      </c>
      <c r="AC2459" s="4">
        <v>0.82616400000000001</v>
      </c>
      <c r="AD2459" s="4" t="s">
        <v>2934</v>
      </c>
      <c r="AE2459" s="4" t="s">
        <v>2934</v>
      </c>
      <c r="AF2459" s="4">
        <v>2.0061689999999999</v>
      </c>
      <c r="AG2459" s="4" t="s">
        <v>2934</v>
      </c>
      <c r="AH2459" s="4" t="s">
        <v>2934</v>
      </c>
      <c r="AI2459" s="4">
        <v>0.68905400000000006</v>
      </c>
      <c r="AJ2459" s="4">
        <v>0.71187199999999995</v>
      </c>
    </row>
    <row r="2460" spans="1:36" x14ac:dyDescent="0.3">
      <c r="A2460" s="1" t="s">
        <v>2454</v>
      </c>
      <c r="B2460" s="2">
        <v>4980481</v>
      </c>
      <c r="C2460" s="3" t="s">
        <v>2935</v>
      </c>
      <c r="D2460" s="4">
        <v>1288.7032000700001</v>
      </c>
      <c r="E2460" s="3" t="s">
        <v>3093</v>
      </c>
      <c r="F2460" s="3" t="s">
        <v>3093</v>
      </c>
      <c r="G2460" s="3" t="s">
        <v>3094</v>
      </c>
      <c r="H2460" s="3" t="s">
        <v>3145</v>
      </c>
      <c r="I2460" s="3" t="s">
        <v>3303</v>
      </c>
      <c r="J2460" s="4">
        <v>-31.085798</v>
      </c>
      <c r="K2460" s="4">
        <v>-32.741616999999998</v>
      </c>
      <c r="L2460" s="4">
        <v>-12.216241999999999</v>
      </c>
      <c r="M2460" s="4">
        <v>-1.445087</v>
      </c>
      <c r="N2460" s="4">
        <v>3.0796389999999998</v>
      </c>
      <c r="O2460" s="4">
        <v>2.9445009999999998</v>
      </c>
      <c r="P2460" s="4">
        <v>0.73853100000000005</v>
      </c>
      <c r="Q2460" s="4">
        <v>1.6311560000000001</v>
      </c>
      <c r="R2460" s="4">
        <v>3.1492279999999999</v>
      </c>
      <c r="S2460" s="3" t="s">
        <v>6194</v>
      </c>
      <c r="T2460" s="4">
        <v>37.51</v>
      </c>
      <c r="U2460" s="4">
        <v>1288.7032000700001</v>
      </c>
      <c r="V2460" s="10">
        <v>879.85220000000004</v>
      </c>
      <c r="W2460" s="4">
        <v>2.6659557451346299</v>
      </c>
      <c r="X2460" s="4">
        <v>74.2</v>
      </c>
      <c r="Y2460" s="4">
        <v>36.04</v>
      </c>
      <c r="Z2460" s="4">
        <v>3.0796389999999998</v>
      </c>
      <c r="AA2460" s="10">
        <v>3.8601257549999999</v>
      </c>
      <c r="AB2460" s="10">
        <v>3.4396087777000002</v>
      </c>
      <c r="AC2460" s="4">
        <v>0.73843999999999999</v>
      </c>
      <c r="AD2460" s="4">
        <v>1.1990659887352999</v>
      </c>
      <c r="AE2460" s="4">
        <v>1.2020154080544001</v>
      </c>
      <c r="AF2460" s="4">
        <v>1.6311560000000001</v>
      </c>
      <c r="AG2460" s="4">
        <v>2.1739319074391998</v>
      </c>
      <c r="AH2460" s="4">
        <v>1.9542809351392001</v>
      </c>
      <c r="AI2460" s="4">
        <v>0.73853100000000005</v>
      </c>
      <c r="AJ2460" s="4">
        <v>0.73972499999999997</v>
      </c>
    </row>
    <row r="2461" spans="1:36" x14ac:dyDescent="0.3">
      <c r="A2461" s="1" t="s">
        <v>2455</v>
      </c>
      <c r="B2461" s="2">
        <v>4121647</v>
      </c>
      <c r="C2461" s="3" t="s">
        <v>2935</v>
      </c>
      <c r="D2461" s="4">
        <v>2964.6401632000002</v>
      </c>
      <c r="E2461" s="3" t="s">
        <v>3102</v>
      </c>
      <c r="F2461" s="3" t="s">
        <v>3103</v>
      </c>
      <c r="G2461" s="3" t="s">
        <v>3292</v>
      </c>
      <c r="H2461" s="3" t="s">
        <v>3455</v>
      </c>
      <c r="I2461" s="3" t="s">
        <v>3678</v>
      </c>
      <c r="J2461" s="4">
        <v>20.418848000000001</v>
      </c>
      <c r="K2461" s="4">
        <v>21.372032000000001</v>
      </c>
      <c r="L2461" s="4">
        <v>1.6013250000000001</v>
      </c>
      <c r="M2461" s="5">
        <v>-0.54054100000000005</v>
      </c>
      <c r="N2461" s="4">
        <v>6.5503739999999997</v>
      </c>
      <c r="O2461" s="4">
        <v>5.8338619999999999</v>
      </c>
      <c r="P2461" s="4">
        <v>1.0411950000000001</v>
      </c>
      <c r="Q2461" s="4">
        <v>7.0582190000000002</v>
      </c>
      <c r="R2461" s="4">
        <v>8.6438009999999998</v>
      </c>
      <c r="S2461" s="3" t="s">
        <v>6195</v>
      </c>
      <c r="T2461" s="4">
        <v>18.399999999999999</v>
      </c>
      <c r="U2461" s="4">
        <v>2964.6401632000002</v>
      </c>
      <c r="V2461" s="10">
        <v>5589.8271629999999</v>
      </c>
      <c r="W2461" s="4">
        <v>2.7173913043478302</v>
      </c>
      <c r="X2461" s="4">
        <v>19.62</v>
      </c>
      <c r="Y2461" s="4">
        <v>12.35</v>
      </c>
      <c r="Z2461" s="4">
        <v>6.5503739999999997</v>
      </c>
      <c r="AA2461" s="10">
        <v>7.1348249253000002</v>
      </c>
      <c r="AB2461" s="10">
        <v>5.8463923945999996</v>
      </c>
      <c r="AC2461" s="4">
        <v>1.890182</v>
      </c>
      <c r="AD2461" s="4">
        <v>1.9072708651989001</v>
      </c>
      <c r="AE2461" s="4">
        <v>1.8018701834302999</v>
      </c>
      <c r="AF2461" s="4">
        <v>7.0582190000000002</v>
      </c>
      <c r="AG2461" s="4">
        <v>7.1777951994859999</v>
      </c>
      <c r="AH2461" s="4">
        <v>5.9876989825309996</v>
      </c>
      <c r="AI2461" s="4">
        <v>1.0411950000000001</v>
      </c>
      <c r="AJ2461" s="4" t="s">
        <v>2924</v>
      </c>
    </row>
    <row r="2462" spans="1:36" x14ac:dyDescent="0.3">
      <c r="A2462" s="1" t="s">
        <v>2456</v>
      </c>
      <c r="B2462" s="2">
        <v>4811577</v>
      </c>
      <c r="C2462" s="3" t="s">
        <v>2935</v>
      </c>
      <c r="D2462" s="4">
        <v>1625.25386512</v>
      </c>
      <c r="E2462" s="3" t="s">
        <v>2920</v>
      </c>
      <c r="F2462" s="3" t="s">
        <v>2960</v>
      </c>
      <c r="G2462" s="3" t="s">
        <v>3330</v>
      </c>
      <c r="H2462" s="3" t="s">
        <v>3330</v>
      </c>
      <c r="I2462" s="3" t="s">
        <v>3357</v>
      </c>
      <c r="J2462" s="4">
        <v>-56.093023000000002</v>
      </c>
      <c r="K2462" s="4">
        <v>7.8857140000000001</v>
      </c>
      <c r="L2462" s="4">
        <v>4.8888889999999998</v>
      </c>
      <c r="M2462" s="4">
        <v>-9.4049899999999997</v>
      </c>
      <c r="N2462" s="4" t="s">
        <v>2924</v>
      </c>
      <c r="O2462" s="4">
        <v>7.7061219999999997</v>
      </c>
      <c r="P2462" s="4">
        <v>1.0765199999999999</v>
      </c>
      <c r="Q2462" s="4">
        <v>24.858184000000001</v>
      </c>
      <c r="R2462" s="4">
        <v>7.1372580000000001</v>
      </c>
      <c r="S2462" s="3" t="s">
        <v>6196</v>
      </c>
      <c r="T2462" s="4">
        <v>9.44</v>
      </c>
      <c r="U2462" s="4">
        <v>1625.25386512</v>
      </c>
      <c r="V2462" s="10">
        <v>1970.2658650000001</v>
      </c>
      <c r="W2462" s="4">
        <v>0</v>
      </c>
      <c r="X2462" s="4">
        <v>22.54</v>
      </c>
      <c r="Y2462" s="4">
        <v>6.76</v>
      </c>
      <c r="Z2462" s="4" t="s">
        <v>2924</v>
      </c>
      <c r="AA2462" s="10" t="s">
        <v>2924</v>
      </c>
      <c r="AB2462" s="10" t="s">
        <v>2924</v>
      </c>
      <c r="AC2462" s="4">
        <v>0.76083500000000004</v>
      </c>
      <c r="AD2462" s="4">
        <v>0.77698078915930002</v>
      </c>
      <c r="AE2462" s="4">
        <v>0.76707199835340001</v>
      </c>
      <c r="AF2462" s="4">
        <v>24.858184000000001</v>
      </c>
      <c r="AG2462" s="4">
        <v>6.1457035943460001</v>
      </c>
      <c r="AH2462" s="4">
        <v>6.1470223785691998</v>
      </c>
      <c r="AI2462" s="4">
        <v>1.0765199999999999</v>
      </c>
      <c r="AJ2462" s="4" t="s">
        <v>2924</v>
      </c>
    </row>
    <row r="2463" spans="1:36" x14ac:dyDescent="0.3">
      <c r="A2463" s="1" t="s">
        <v>2457</v>
      </c>
      <c r="B2463" s="2">
        <v>4987124</v>
      </c>
      <c r="C2463" s="3" t="s">
        <v>2935</v>
      </c>
      <c r="D2463" s="4">
        <v>21774.934487250001</v>
      </c>
      <c r="E2463" s="3" t="s">
        <v>2945</v>
      </c>
      <c r="F2463" s="3" t="s">
        <v>3021</v>
      </c>
      <c r="G2463" s="3" t="s">
        <v>3027</v>
      </c>
      <c r="H2463" s="3" t="s">
        <v>3028</v>
      </c>
      <c r="I2463" s="3" t="s">
        <v>3183</v>
      </c>
      <c r="J2463" s="4">
        <v>7.7979010000000004</v>
      </c>
      <c r="K2463" s="4">
        <v>8.1271839999999997</v>
      </c>
      <c r="L2463" s="4">
        <v>-0.68020000000000003</v>
      </c>
      <c r="M2463" s="4">
        <v>-1.6419319999999999</v>
      </c>
      <c r="N2463" s="4">
        <v>24.592105</v>
      </c>
      <c r="O2463" s="4">
        <v>23.726704999999999</v>
      </c>
      <c r="P2463" s="4">
        <v>2.2706620000000002</v>
      </c>
      <c r="Q2463" s="4">
        <v>17.279757</v>
      </c>
      <c r="R2463" s="4">
        <v>26.747</v>
      </c>
      <c r="S2463" s="3" t="s">
        <v>6197</v>
      </c>
      <c r="T2463" s="4">
        <v>467.25</v>
      </c>
      <c r="U2463" s="4">
        <v>21774.934487250001</v>
      </c>
      <c r="V2463" s="10">
        <v>24017.134486999999</v>
      </c>
      <c r="W2463" s="4">
        <v>0</v>
      </c>
      <c r="X2463" s="4">
        <v>492</v>
      </c>
      <c r="Y2463" s="4">
        <v>355.41</v>
      </c>
      <c r="Z2463" s="4">
        <v>24.592105</v>
      </c>
      <c r="AA2463" s="10">
        <v>26.508081489999999</v>
      </c>
      <c r="AB2463" s="10">
        <v>26.809797611099999</v>
      </c>
      <c r="AC2463" s="4">
        <v>4.2943720000000001</v>
      </c>
      <c r="AD2463" s="4">
        <v>4.1095038802400001</v>
      </c>
      <c r="AE2463" s="4">
        <v>4.2766928165460998</v>
      </c>
      <c r="AF2463" s="4">
        <v>17.279757</v>
      </c>
      <c r="AG2463" s="4">
        <v>16.5682189764476</v>
      </c>
      <c r="AH2463" s="4">
        <v>17.7042650387572</v>
      </c>
      <c r="AI2463" s="4">
        <v>2.2706620000000002</v>
      </c>
      <c r="AJ2463" s="4" t="s">
        <v>2924</v>
      </c>
    </row>
    <row r="2464" spans="1:36" x14ac:dyDescent="0.3">
      <c r="A2464" s="1" t="s">
        <v>2458</v>
      </c>
      <c r="B2464" s="2">
        <v>4004303</v>
      </c>
      <c r="C2464" s="3" t="s">
        <v>2935</v>
      </c>
      <c r="D2464" s="4">
        <v>8274.4156494399995</v>
      </c>
      <c r="E2464" s="3" t="s">
        <v>2920</v>
      </c>
      <c r="F2464" s="3" t="s">
        <v>2960</v>
      </c>
      <c r="G2464" s="3" t="s">
        <v>2961</v>
      </c>
      <c r="H2464" s="3" t="s">
        <v>2962</v>
      </c>
      <c r="I2464" s="3" t="s">
        <v>2963</v>
      </c>
      <c r="J2464" s="4">
        <v>-29.005777999999999</v>
      </c>
      <c r="K2464" s="4">
        <v>-26.531959000000001</v>
      </c>
      <c r="L2464" s="4">
        <v>-4.9458460000000004</v>
      </c>
      <c r="M2464" s="4">
        <v>-1.099145</v>
      </c>
      <c r="N2464" s="4">
        <v>35.631999999999998</v>
      </c>
      <c r="O2464" s="4">
        <v>18.604845000000001</v>
      </c>
      <c r="P2464" s="4">
        <v>1.8462750000000001</v>
      </c>
      <c r="Q2464" s="4">
        <v>14.680038</v>
      </c>
      <c r="R2464" s="4">
        <v>28.688258999999999</v>
      </c>
      <c r="S2464" s="3" t="s">
        <v>6198</v>
      </c>
      <c r="T2464" s="4">
        <v>178.16</v>
      </c>
      <c r="U2464" s="4">
        <v>8274.4156494399995</v>
      </c>
      <c r="V2464" s="10">
        <v>9927.8016490000009</v>
      </c>
      <c r="W2464" s="4">
        <v>0.76335877862595403</v>
      </c>
      <c r="X2464" s="4">
        <v>256.85000000000002</v>
      </c>
      <c r="Y2464" s="4">
        <v>171.69</v>
      </c>
      <c r="Z2464" s="4">
        <v>35.631999999999998</v>
      </c>
      <c r="AA2464" s="10">
        <v>11.923916098799999</v>
      </c>
      <c r="AB2464" s="10">
        <v>12.774146549899999</v>
      </c>
      <c r="AC2464" s="4">
        <v>3.2810239999999999</v>
      </c>
      <c r="AD2464" s="4">
        <v>3.1179679315238999</v>
      </c>
      <c r="AE2464" s="4">
        <v>3.2249015033263002</v>
      </c>
      <c r="AF2464" s="4">
        <v>14.680038</v>
      </c>
      <c r="AG2464" s="4">
        <v>10.47600468876</v>
      </c>
      <c r="AH2464" s="4">
        <v>10.954002508415201</v>
      </c>
      <c r="AI2464" s="4">
        <v>1.8462750000000001</v>
      </c>
      <c r="AJ2464" s="4" t="s">
        <v>2924</v>
      </c>
    </row>
    <row r="2465" spans="1:36" x14ac:dyDescent="0.3">
      <c r="A2465" s="1" t="s">
        <v>2459</v>
      </c>
      <c r="B2465" s="2">
        <v>4057224</v>
      </c>
      <c r="C2465" s="3" t="s">
        <v>2935</v>
      </c>
      <c r="D2465" s="4">
        <v>3872.5745656200002</v>
      </c>
      <c r="E2465" s="3" t="s">
        <v>3102</v>
      </c>
      <c r="F2465" s="3" t="s">
        <v>3142</v>
      </c>
      <c r="G2465" s="3" t="s">
        <v>3476</v>
      </c>
      <c r="H2465" s="3" t="s">
        <v>3476</v>
      </c>
      <c r="I2465" s="3" t="s">
        <v>3135</v>
      </c>
      <c r="J2465" s="4">
        <v>89.259878</v>
      </c>
      <c r="K2465" s="4">
        <v>48.062691000000001</v>
      </c>
      <c r="L2465" s="4">
        <v>7.2532319999999997</v>
      </c>
      <c r="M2465" s="4">
        <v>-3.4355479999999998</v>
      </c>
      <c r="N2465" s="4" t="s">
        <v>2924</v>
      </c>
      <c r="O2465" s="4">
        <v>113.745819</v>
      </c>
      <c r="P2465" s="4">
        <v>0.96054499999999998</v>
      </c>
      <c r="Q2465" s="4">
        <v>6.8492790000000001</v>
      </c>
      <c r="R2465" s="4" t="s">
        <v>2924</v>
      </c>
      <c r="S2465" s="3" t="s">
        <v>6199</v>
      </c>
      <c r="T2465" s="4">
        <v>34.01</v>
      </c>
      <c r="U2465" s="4">
        <v>3872.5745656200002</v>
      </c>
      <c r="V2465" s="10">
        <v>10448.574565000001</v>
      </c>
      <c r="W2465" s="4">
        <v>0.47044986768597502</v>
      </c>
      <c r="X2465" s="4">
        <v>35.39</v>
      </c>
      <c r="Y2465" s="4">
        <v>13.69</v>
      </c>
      <c r="Z2465" s="4" t="s">
        <v>2924</v>
      </c>
      <c r="AA2465" s="10" t="s">
        <v>2924</v>
      </c>
      <c r="AB2465" s="10" t="s">
        <v>2924</v>
      </c>
      <c r="AC2465" s="4">
        <v>2.0747770000000001</v>
      </c>
      <c r="AD2465" s="4">
        <v>2.2114223089085998</v>
      </c>
      <c r="AE2465" s="4">
        <v>2.1100144803292</v>
      </c>
      <c r="AF2465" s="4">
        <v>6.8492790000000001</v>
      </c>
      <c r="AG2465" s="4">
        <v>7.8516287326156</v>
      </c>
      <c r="AH2465" s="4">
        <v>7.8592315762527996</v>
      </c>
      <c r="AI2465" s="4">
        <v>0.96054499999999998</v>
      </c>
      <c r="AJ2465" s="4" t="s">
        <v>2924</v>
      </c>
    </row>
    <row r="2466" spans="1:36" x14ac:dyDescent="0.3">
      <c r="A2466" s="1" t="s">
        <v>2460</v>
      </c>
      <c r="B2466" s="2">
        <v>4912170</v>
      </c>
      <c r="C2466" s="3" t="s">
        <v>2935</v>
      </c>
      <c r="D2466" s="4">
        <v>9627.3151128000009</v>
      </c>
      <c r="E2466" s="3" t="s">
        <v>2925</v>
      </c>
      <c r="F2466" s="3" t="s">
        <v>2996</v>
      </c>
      <c r="G2466" s="3" t="s">
        <v>3230</v>
      </c>
      <c r="H2466" s="3" t="s">
        <v>3428</v>
      </c>
      <c r="I2466" s="3" t="s">
        <v>3679</v>
      </c>
      <c r="J2466" s="4">
        <v>9.8474339999999998</v>
      </c>
      <c r="K2466" s="4">
        <v>3.1058210000000002</v>
      </c>
      <c r="L2466" s="4">
        <v>3.6068030000000002</v>
      </c>
      <c r="M2466" s="4">
        <v>-4.1825099999999997</v>
      </c>
      <c r="N2466" s="4">
        <v>25.315068</v>
      </c>
      <c r="O2466" s="4">
        <v>18.48</v>
      </c>
      <c r="P2466" s="4">
        <v>17.047969999999999</v>
      </c>
      <c r="Q2466" s="4">
        <v>12.436036</v>
      </c>
      <c r="R2466" s="4">
        <v>23.345330000000001</v>
      </c>
      <c r="S2466" s="3" t="s">
        <v>6200</v>
      </c>
      <c r="T2466" s="4">
        <v>55.44</v>
      </c>
      <c r="U2466" s="4">
        <v>9627.3151128000009</v>
      </c>
      <c r="V2466" s="10">
        <v>12483.915112000001</v>
      </c>
      <c r="W2466" s="4">
        <v>0.93795093795093798</v>
      </c>
      <c r="X2466" s="4">
        <v>58.435000000000002</v>
      </c>
      <c r="Y2466" s="4">
        <v>45.04</v>
      </c>
      <c r="Z2466" s="4">
        <v>25.315068</v>
      </c>
      <c r="AA2466" s="10">
        <v>20.229885057400001</v>
      </c>
      <c r="AB2466" s="10">
        <v>22.060666833700001</v>
      </c>
      <c r="AC2466" s="4">
        <v>2.5511219999999999</v>
      </c>
      <c r="AD2466" s="4">
        <v>2.4792034370842999</v>
      </c>
      <c r="AE2466" s="4">
        <v>2.5471346112850002</v>
      </c>
      <c r="AF2466" s="4">
        <v>12.436036</v>
      </c>
      <c r="AG2466" s="4">
        <v>12.566527463545301</v>
      </c>
      <c r="AH2466" s="4">
        <v>13.575875448738801</v>
      </c>
      <c r="AI2466" s="4">
        <v>17.047969999999999</v>
      </c>
      <c r="AJ2466" s="4" t="s">
        <v>2924</v>
      </c>
    </row>
    <row r="2467" spans="1:36" x14ac:dyDescent="0.3">
      <c r="A2467" s="1" t="s">
        <v>2461</v>
      </c>
      <c r="B2467" s="2">
        <v>6963342</v>
      </c>
      <c r="C2467" s="3" t="s">
        <v>2919</v>
      </c>
      <c r="D2467" s="4">
        <v>5595.6195738200004</v>
      </c>
      <c r="E2467" s="3" t="s">
        <v>2920</v>
      </c>
      <c r="F2467" s="3" t="s">
        <v>2921</v>
      </c>
      <c r="G2467" s="3" t="s">
        <v>2922</v>
      </c>
      <c r="H2467" s="3" t="s">
        <v>2922</v>
      </c>
      <c r="I2467" s="3" t="s">
        <v>2949</v>
      </c>
      <c r="J2467" s="4">
        <v>-11.701862999999999</v>
      </c>
      <c r="K2467" s="4">
        <v>-34.705126</v>
      </c>
      <c r="L2467" s="4">
        <v>-38.882201000000002</v>
      </c>
      <c r="M2467" s="4">
        <v>-13.317073000000001</v>
      </c>
      <c r="N2467" s="4" t="s">
        <v>2924</v>
      </c>
      <c r="O2467" s="4" t="s">
        <v>2924</v>
      </c>
      <c r="P2467" s="4">
        <v>102.716763</v>
      </c>
      <c r="Q2467" s="4" t="s">
        <v>2924</v>
      </c>
      <c r="R2467" s="4">
        <v>56.629570999999999</v>
      </c>
      <c r="S2467" s="3" t="s">
        <v>6201</v>
      </c>
      <c r="T2467" s="4">
        <v>35.54</v>
      </c>
      <c r="U2467" s="4">
        <v>5595.6195738200004</v>
      </c>
      <c r="V2467" s="10">
        <v>5600.8415729999997</v>
      </c>
      <c r="W2467" s="4">
        <v>0</v>
      </c>
      <c r="X2467" s="4">
        <v>79.489900000000006</v>
      </c>
      <c r="Y2467" s="4">
        <v>22.89</v>
      </c>
      <c r="Z2467" s="4" t="s">
        <v>2924</v>
      </c>
      <c r="AA2467" s="10" t="s">
        <v>2924</v>
      </c>
      <c r="AB2467" s="10" t="s">
        <v>2934</v>
      </c>
      <c r="AC2467" s="4">
        <v>8.7452749999999995</v>
      </c>
      <c r="AD2467" s="4">
        <v>6.5187098117911999</v>
      </c>
      <c r="AE2467" s="4">
        <v>8.0149296461458004</v>
      </c>
      <c r="AF2467" s="4" t="s">
        <v>2924</v>
      </c>
      <c r="AG2467" s="4" t="s">
        <v>2924</v>
      </c>
      <c r="AH2467" s="4" t="s">
        <v>2924</v>
      </c>
      <c r="AI2467" s="4">
        <v>102.716763</v>
      </c>
      <c r="AJ2467" s="4" t="s">
        <v>2924</v>
      </c>
    </row>
    <row r="2468" spans="1:36" x14ac:dyDescent="0.3">
      <c r="A2468" s="1" t="s">
        <v>2462</v>
      </c>
      <c r="B2468" s="2">
        <v>5317322</v>
      </c>
      <c r="C2468" s="3" t="s">
        <v>2919</v>
      </c>
      <c r="D2468" s="4">
        <v>4931.5576363500004</v>
      </c>
      <c r="E2468" s="3" t="s">
        <v>2945</v>
      </c>
      <c r="F2468" s="3" t="s">
        <v>2946</v>
      </c>
      <c r="G2468" s="3" t="s">
        <v>2947</v>
      </c>
      <c r="H2468" s="3" t="s">
        <v>2948</v>
      </c>
      <c r="I2468" s="3" t="s">
        <v>2949</v>
      </c>
      <c r="J2468" s="4">
        <v>-12.807986</v>
      </c>
      <c r="K2468" s="4">
        <v>1.6844190000000001</v>
      </c>
      <c r="L2468" s="4">
        <v>0.56344899999999998</v>
      </c>
      <c r="M2468" s="4">
        <v>-1.3221149999999999</v>
      </c>
      <c r="N2468" s="4" t="s">
        <v>2924</v>
      </c>
      <c r="O2468" s="4">
        <v>29.489943</v>
      </c>
      <c r="P2468" s="4">
        <v>12.162963</v>
      </c>
      <c r="Q2468" s="4">
        <v>211.55831499999999</v>
      </c>
      <c r="R2468" s="4">
        <v>22.889327999999999</v>
      </c>
      <c r="S2468" s="3" t="s">
        <v>6202</v>
      </c>
      <c r="T2468" s="4">
        <v>41.05</v>
      </c>
      <c r="U2468" s="4">
        <v>4931.5576363500004</v>
      </c>
      <c r="V2468" s="10">
        <v>4792.8536359999998</v>
      </c>
      <c r="W2468" s="4">
        <v>0</v>
      </c>
      <c r="X2468" s="4">
        <v>53.499899999999997</v>
      </c>
      <c r="Y2468" s="4">
        <v>35.25</v>
      </c>
      <c r="Z2468" s="4" t="s">
        <v>2924</v>
      </c>
      <c r="AA2468" s="10">
        <v>29.560020162699999</v>
      </c>
      <c r="AB2468" s="10">
        <v>33.520876033999997</v>
      </c>
      <c r="AC2468" s="4">
        <v>5.4613440000000004</v>
      </c>
      <c r="AD2468" s="4">
        <v>5.0052671639017001</v>
      </c>
      <c r="AE2468" s="4">
        <v>5.3489520315148997</v>
      </c>
      <c r="AF2468" s="4">
        <v>211.55831499999999</v>
      </c>
      <c r="AG2468" s="4">
        <v>22.335996379901601</v>
      </c>
      <c r="AH2468" s="4">
        <v>25.5042681762306</v>
      </c>
      <c r="AI2468" s="4">
        <v>12.162963</v>
      </c>
      <c r="AJ2468" s="4" t="s">
        <v>2924</v>
      </c>
    </row>
    <row r="2469" spans="1:36" x14ac:dyDescent="0.3">
      <c r="A2469" s="1" t="s">
        <v>2463</v>
      </c>
      <c r="B2469" s="2">
        <v>9962087</v>
      </c>
      <c r="C2469" s="3" t="s">
        <v>2935</v>
      </c>
      <c r="D2469" s="4">
        <v>18907.888898149999</v>
      </c>
      <c r="E2469" s="3" t="s">
        <v>3102</v>
      </c>
      <c r="F2469" s="3" t="s">
        <v>3103</v>
      </c>
      <c r="G2469" s="3" t="s">
        <v>3196</v>
      </c>
      <c r="H2469" s="3" t="s">
        <v>3197</v>
      </c>
      <c r="I2469" s="3" t="s">
        <v>3638</v>
      </c>
      <c r="J2469" s="4">
        <v>40.423031999999999</v>
      </c>
      <c r="K2469" s="4">
        <v>21.196755</v>
      </c>
      <c r="L2469" s="4">
        <v>4.4580419999999998</v>
      </c>
      <c r="M2469" s="4">
        <v>-0.250417</v>
      </c>
      <c r="N2469" s="4">
        <v>21.949012</v>
      </c>
      <c r="O2469" s="4">
        <v>15.051764</v>
      </c>
      <c r="P2469" s="4">
        <v>2.0414829999999999</v>
      </c>
      <c r="Q2469" s="4">
        <v>14.27637</v>
      </c>
      <c r="R2469" s="4">
        <v>12.873103</v>
      </c>
      <c r="S2469" s="3" t="s">
        <v>6203</v>
      </c>
      <c r="T2469" s="4">
        <v>11.95</v>
      </c>
      <c r="U2469" s="4">
        <v>18907.888898149999</v>
      </c>
      <c r="V2469" s="10">
        <v>15629.822038</v>
      </c>
      <c r="W2469" s="4">
        <v>1.1464435146443499</v>
      </c>
      <c r="X2469" s="4">
        <v>15.77</v>
      </c>
      <c r="Y2469" s="5">
        <v>8.15</v>
      </c>
      <c r="Z2469" s="4">
        <v>21.949012</v>
      </c>
      <c r="AA2469" s="10">
        <v>15.9495829134865</v>
      </c>
      <c r="AB2469" s="10">
        <v>18.421186126903599</v>
      </c>
      <c r="AC2469" s="4">
        <v>3.9386190000000001</v>
      </c>
      <c r="AD2469" s="4">
        <v>3.7990264743886999</v>
      </c>
      <c r="AE2469" s="4">
        <v>4.0363912598542004</v>
      </c>
      <c r="AF2469" s="4">
        <v>14.27637</v>
      </c>
      <c r="AG2469" s="4">
        <v>11.2956528860738</v>
      </c>
      <c r="AH2469" s="4">
        <v>12.690441818120201</v>
      </c>
      <c r="AI2469" s="4">
        <v>2.0414829999999999</v>
      </c>
      <c r="AJ2469" s="4">
        <v>3.2844820000000001</v>
      </c>
    </row>
    <row r="2470" spans="1:36" x14ac:dyDescent="0.3">
      <c r="A2470" s="1" t="s">
        <v>2464</v>
      </c>
      <c r="B2470" s="2">
        <v>4020861</v>
      </c>
      <c r="C2470" s="3" t="s">
        <v>2935</v>
      </c>
      <c r="D2470" s="4">
        <v>12311.25762</v>
      </c>
      <c r="E2470" s="3" t="s">
        <v>2920</v>
      </c>
      <c r="F2470" s="3" t="s">
        <v>2960</v>
      </c>
      <c r="G2470" s="3" t="s">
        <v>2973</v>
      </c>
      <c r="H2470" s="3" t="s">
        <v>2974</v>
      </c>
      <c r="I2470" s="3" t="s">
        <v>2975</v>
      </c>
      <c r="J2470" s="4">
        <v>70.904290000000003</v>
      </c>
      <c r="K2470" s="4">
        <v>-21.615403000000001</v>
      </c>
      <c r="L2470" s="4">
        <v>-14.739198999999999</v>
      </c>
      <c r="M2470" s="4">
        <v>-5.3031969999999999</v>
      </c>
      <c r="N2470" s="4">
        <v>4.1408649999999998</v>
      </c>
      <c r="O2470" s="4">
        <v>5.3214399999999999</v>
      </c>
      <c r="P2470" s="4">
        <v>3.210575</v>
      </c>
      <c r="Q2470" s="4">
        <v>5.3880569999999999</v>
      </c>
      <c r="R2470" s="4">
        <v>6.5182890000000002</v>
      </c>
      <c r="S2470" s="3" t="s">
        <v>6204</v>
      </c>
      <c r="T2470" s="4">
        <v>129.46</v>
      </c>
      <c r="U2470" s="4">
        <v>12311.25762</v>
      </c>
      <c r="V2470" s="10">
        <v>25329.25762</v>
      </c>
      <c r="W2470" s="4">
        <v>0</v>
      </c>
      <c r="X2470" s="5">
        <v>171.2</v>
      </c>
      <c r="Y2470" s="4">
        <v>73.209999999999994</v>
      </c>
      <c r="Z2470" s="4">
        <v>4.1408649999999998</v>
      </c>
      <c r="AA2470" s="10">
        <v>12.0609662933</v>
      </c>
      <c r="AB2470" s="10">
        <v>11.664239995300001</v>
      </c>
      <c r="AC2470" s="4">
        <v>1.207765</v>
      </c>
      <c r="AD2470" s="4">
        <v>1.2049994843517</v>
      </c>
      <c r="AE2470" s="4">
        <v>1.2181621657991</v>
      </c>
      <c r="AF2470" s="4">
        <v>5.3880569999999999</v>
      </c>
      <c r="AG2470" s="4">
        <v>6.3298255176065004</v>
      </c>
      <c r="AH2470" s="4">
        <v>6.3991625850325002</v>
      </c>
      <c r="AI2470" s="4">
        <v>3.210575</v>
      </c>
      <c r="AJ2470" s="4" t="s">
        <v>2924</v>
      </c>
    </row>
    <row r="2471" spans="1:36" x14ac:dyDescent="0.3">
      <c r="A2471" s="1" t="s">
        <v>2465</v>
      </c>
      <c r="B2471" s="2">
        <v>4007197</v>
      </c>
      <c r="C2471" s="3" t="s">
        <v>2935</v>
      </c>
      <c r="D2471" s="4">
        <v>1515.29646968</v>
      </c>
      <c r="E2471" s="3" t="s">
        <v>2936</v>
      </c>
      <c r="F2471" s="3" t="s">
        <v>2937</v>
      </c>
      <c r="G2471" s="3" t="s">
        <v>3044</v>
      </c>
      <c r="H2471" s="3" t="s">
        <v>3066</v>
      </c>
      <c r="I2471" s="3" t="s">
        <v>3667</v>
      </c>
      <c r="J2471" s="4">
        <v>-12.860863999999999</v>
      </c>
      <c r="K2471" s="4">
        <v>-12.804083</v>
      </c>
      <c r="L2471" s="4">
        <v>-6.3127190000000004</v>
      </c>
      <c r="M2471" s="4">
        <v>-4.4735279999999999</v>
      </c>
      <c r="N2471" s="4">
        <v>14.170491</v>
      </c>
      <c r="O2471" s="4">
        <v>15.687768999999999</v>
      </c>
      <c r="P2471" s="4">
        <v>2.341294</v>
      </c>
      <c r="Q2471" s="4">
        <v>7.6275940000000002</v>
      </c>
      <c r="R2471" s="4">
        <v>14.195957</v>
      </c>
      <c r="S2471" s="3" t="s">
        <v>6205</v>
      </c>
      <c r="T2471" s="4">
        <v>80.290000000000006</v>
      </c>
      <c r="U2471" s="4">
        <v>1515.29646968</v>
      </c>
      <c r="V2471" s="10">
        <v>1671.396469</v>
      </c>
      <c r="W2471" s="4">
        <v>1.4696724374143699</v>
      </c>
      <c r="X2471" s="5">
        <v>124.11</v>
      </c>
      <c r="Y2471" s="4">
        <v>79.715000000000003</v>
      </c>
      <c r="Z2471" s="4">
        <v>14.170491</v>
      </c>
      <c r="AA2471" s="10">
        <v>13.2930463576</v>
      </c>
      <c r="AB2471" s="10">
        <v>12.5127207726</v>
      </c>
      <c r="AC2471" s="4">
        <v>1.3168899999999999</v>
      </c>
      <c r="AD2471" s="4">
        <v>1.2738008165785999</v>
      </c>
      <c r="AE2471" s="4">
        <v>1.3046912453042001</v>
      </c>
      <c r="AF2471" s="4">
        <v>7.6275940000000002</v>
      </c>
      <c r="AG2471" s="4">
        <v>7.9363555033238002</v>
      </c>
      <c r="AH2471" s="4">
        <v>8.0413590040895002</v>
      </c>
      <c r="AI2471" s="4">
        <v>2.341294</v>
      </c>
      <c r="AJ2471" s="4">
        <v>3.9625900000000001</v>
      </c>
    </row>
    <row r="2472" spans="1:36" x14ac:dyDescent="0.3">
      <c r="A2472" s="1" t="s">
        <v>2466</v>
      </c>
      <c r="B2472" s="2">
        <v>4280097</v>
      </c>
      <c r="C2472" s="3" t="s">
        <v>2935</v>
      </c>
      <c r="D2472" s="4" t="s">
        <v>2934</v>
      </c>
      <c r="E2472" s="3" t="s">
        <v>2945</v>
      </c>
      <c r="F2472" s="3" t="s">
        <v>2946</v>
      </c>
      <c r="G2472" s="3" t="s">
        <v>2947</v>
      </c>
      <c r="H2472" s="3" t="s">
        <v>2948</v>
      </c>
      <c r="I2472" s="3" t="s">
        <v>2949</v>
      </c>
      <c r="J2472" s="4">
        <v>-26.9161</v>
      </c>
      <c r="K2472" s="4">
        <v>10.870312999999999</v>
      </c>
      <c r="L2472" s="4">
        <v>7.5408739999999996</v>
      </c>
      <c r="M2472" s="4">
        <v>-0.21671799999999999</v>
      </c>
      <c r="N2472" s="4" t="s">
        <v>2934</v>
      </c>
      <c r="O2472" s="4" t="s">
        <v>2934</v>
      </c>
      <c r="P2472" s="4" t="s">
        <v>2934</v>
      </c>
      <c r="Q2472" s="5" t="s">
        <v>2934</v>
      </c>
      <c r="R2472" s="4" t="s">
        <v>2934</v>
      </c>
      <c r="S2472" s="3" t="s">
        <v>6206</v>
      </c>
      <c r="T2472" s="4">
        <v>32.229999999999997</v>
      </c>
      <c r="U2472" s="4" t="s">
        <v>2934</v>
      </c>
      <c r="V2472" s="10" t="s">
        <v>2934</v>
      </c>
      <c r="W2472" s="4">
        <v>0</v>
      </c>
      <c r="X2472" s="4">
        <v>49.44</v>
      </c>
      <c r="Y2472" s="4">
        <v>24.02</v>
      </c>
      <c r="Z2472" s="4" t="s">
        <v>2934</v>
      </c>
      <c r="AA2472" s="10">
        <v>13.691588785</v>
      </c>
      <c r="AB2472" s="10">
        <v>13.803943739099999</v>
      </c>
      <c r="AC2472" s="4" t="s">
        <v>2934</v>
      </c>
      <c r="AD2472" s="4">
        <v>1.9524615248654</v>
      </c>
      <c r="AE2472" s="4">
        <v>1.8942404567199</v>
      </c>
      <c r="AF2472" s="5" t="s">
        <v>2934</v>
      </c>
      <c r="AG2472" s="4">
        <v>7.3699548383127</v>
      </c>
      <c r="AH2472" s="4">
        <v>7.2138768757312999</v>
      </c>
      <c r="AI2472" s="4" t="s">
        <v>2934</v>
      </c>
      <c r="AJ2472" s="4" t="s">
        <v>2934</v>
      </c>
    </row>
    <row r="2473" spans="1:36" x14ac:dyDescent="0.3">
      <c r="A2473" s="1" t="s">
        <v>2467</v>
      </c>
      <c r="B2473" s="2">
        <v>4071231</v>
      </c>
      <c r="C2473" s="3" t="s">
        <v>2919</v>
      </c>
      <c r="D2473" s="4">
        <v>20512.401138900001</v>
      </c>
      <c r="E2473" s="3" t="s">
        <v>2945</v>
      </c>
      <c r="F2473" s="3" t="s">
        <v>2990</v>
      </c>
      <c r="G2473" s="3" t="s">
        <v>2990</v>
      </c>
      <c r="H2473" s="3" t="s">
        <v>2991</v>
      </c>
      <c r="I2473" s="3" t="s">
        <v>2992</v>
      </c>
      <c r="J2473" s="4">
        <v>17.021277000000001</v>
      </c>
      <c r="K2473" s="4">
        <v>-2.3264830000000001</v>
      </c>
      <c r="L2473" s="4">
        <v>21.596833</v>
      </c>
      <c r="M2473" s="4">
        <v>2.2155490000000002</v>
      </c>
      <c r="N2473" s="4">
        <v>41.983333000000002</v>
      </c>
      <c r="O2473" s="4">
        <v>43.521078000000003</v>
      </c>
      <c r="P2473" s="4">
        <v>7.0714730000000001</v>
      </c>
      <c r="Q2473" s="4">
        <v>29.101980000000001</v>
      </c>
      <c r="R2473" s="4">
        <v>51.184190000000001</v>
      </c>
      <c r="S2473" s="3" t="s">
        <v>6207</v>
      </c>
      <c r="T2473" s="4">
        <v>125.95</v>
      </c>
      <c r="U2473" s="4">
        <v>20512.401138900001</v>
      </c>
      <c r="V2473" s="10">
        <v>19914.252138</v>
      </c>
      <c r="W2473" s="4">
        <v>0.38110361254466102</v>
      </c>
      <c r="X2473" s="4">
        <v>163.20500000000001</v>
      </c>
      <c r="Y2473" s="4">
        <v>92.290099999999995</v>
      </c>
      <c r="Z2473" s="4">
        <v>41.983333000000002</v>
      </c>
      <c r="AA2473" s="10">
        <v>32.492325155400003</v>
      </c>
      <c r="AB2473" s="10">
        <v>39.673914755399998</v>
      </c>
      <c r="AC2473" s="4">
        <v>7.2743599999999997</v>
      </c>
      <c r="AD2473" s="4">
        <v>6.2240008542343999</v>
      </c>
      <c r="AE2473" s="4">
        <v>7.0920797991826001</v>
      </c>
      <c r="AF2473" s="4">
        <v>29.101980000000001</v>
      </c>
      <c r="AG2473" s="4">
        <v>23.328357216657899</v>
      </c>
      <c r="AH2473" s="4">
        <v>28.662180706932201</v>
      </c>
      <c r="AI2473" s="4">
        <v>7.0714730000000001</v>
      </c>
      <c r="AJ2473" s="4">
        <v>8.3371949999999995</v>
      </c>
    </row>
    <row r="2474" spans="1:36" x14ac:dyDescent="0.3">
      <c r="A2474" s="1" t="s">
        <v>2468</v>
      </c>
      <c r="B2474" s="2">
        <v>29292121</v>
      </c>
      <c r="C2474" s="3" t="s">
        <v>2956</v>
      </c>
      <c r="D2474" s="4">
        <v>2550.8497714099999</v>
      </c>
      <c r="E2474" s="3" t="s">
        <v>2945</v>
      </c>
      <c r="F2474" s="3" t="s">
        <v>2946</v>
      </c>
      <c r="G2474" s="3" t="s">
        <v>2947</v>
      </c>
      <c r="H2474" s="3" t="s">
        <v>2989</v>
      </c>
      <c r="I2474" s="3" t="s">
        <v>2949</v>
      </c>
      <c r="J2474" s="4">
        <v>207.44186099999999</v>
      </c>
      <c r="K2474" s="4">
        <v>46.888888999999999</v>
      </c>
      <c r="L2474" s="4">
        <v>-8.1944440000000007</v>
      </c>
      <c r="M2474" s="4">
        <v>-6.1079549999999996</v>
      </c>
      <c r="N2474" s="4" t="s">
        <v>2924</v>
      </c>
      <c r="O2474" s="4" t="s">
        <v>2924</v>
      </c>
      <c r="P2474" s="4">
        <v>6.9578949999999997</v>
      </c>
      <c r="Q2474" s="4">
        <v>66.940100999999999</v>
      </c>
      <c r="R2474" s="4" t="s">
        <v>2924</v>
      </c>
      <c r="S2474" s="3" t="s">
        <v>6208</v>
      </c>
      <c r="T2474" s="4">
        <v>6.61</v>
      </c>
      <c r="U2474" s="4">
        <v>2550.8497714099999</v>
      </c>
      <c r="V2474" s="10">
        <v>2537.096771</v>
      </c>
      <c r="W2474" s="4">
        <v>0</v>
      </c>
      <c r="X2474" s="5">
        <v>9.3000000000000007</v>
      </c>
      <c r="Y2474" s="5">
        <v>1.24</v>
      </c>
      <c r="Z2474" s="4" t="s">
        <v>2924</v>
      </c>
      <c r="AA2474" s="10">
        <v>123.32089552230001</v>
      </c>
      <c r="AB2474" s="10" t="s">
        <v>2924</v>
      </c>
      <c r="AC2474" s="4">
        <v>19.766864000000002</v>
      </c>
      <c r="AD2474" s="4">
        <v>10.276498018902901</v>
      </c>
      <c r="AE2474" s="4">
        <v>17.7716377091783</v>
      </c>
      <c r="AF2474" s="4">
        <v>66.940100999999999</v>
      </c>
      <c r="AG2474" s="4">
        <v>22.666451991301798</v>
      </c>
      <c r="AH2474" s="4">
        <v>38.827196656305503</v>
      </c>
      <c r="AI2474" s="4">
        <v>6.9578949999999997</v>
      </c>
      <c r="AJ2474" s="4">
        <v>6.9578949999999997</v>
      </c>
    </row>
    <row r="2475" spans="1:36" x14ac:dyDescent="0.3">
      <c r="A2475" s="1" t="s">
        <v>2469</v>
      </c>
      <c r="B2475" s="2">
        <v>4218241</v>
      </c>
      <c r="C2475" s="3" t="s">
        <v>2935</v>
      </c>
      <c r="D2475" s="4">
        <v>3010.6759999999999</v>
      </c>
      <c r="E2475" s="3" t="s">
        <v>2936</v>
      </c>
      <c r="F2475" s="3" t="s">
        <v>2937</v>
      </c>
      <c r="G2475" s="3" t="s">
        <v>3044</v>
      </c>
      <c r="H2475" s="3" t="s">
        <v>3099</v>
      </c>
      <c r="I2475" s="3" t="s">
        <v>3352</v>
      </c>
      <c r="J2475" s="4">
        <v>-22.105080999999998</v>
      </c>
      <c r="K2475" s="4">
        <v>-13.092943</v>
      </c>
      <c r="L2475" s="4">
        <v>-13.559647</v>
      </c>
      <c r="M2475" s="4">
        <v>-9.0413720000000009</v>
      </c>
      <c r="N2475" s="4">
        <v>6.5786020000000001</v>
      </c>
      <c r="O2475" s="4">
        <v>15.408547</v>
      </c>
      <c r="P2475" s="4">
        <v>1.519965</v>
      </c>
      <c r="Q2475" s="4">
        <v>5.0853719999999996</v>
      </c>
      <c r="R2475" s="4">
        <v>27.165417999999999</v>
      </c>
      <c r="S2475" s="3" t="s">
        <v>6209</v>
      </c>
      <c r="T2475" s="4">
        <v>45.07</v>
      </c>
      <c r="U2475" s="4">
        <v>3010.6759999999999</v>
      </c>
      <c r="V2475" s="10">
        <v>3286.6759999999999</v>
      </c>
      <c r="W2475" s="4">
        <v>1.50876414466386</v>
      </c>
      <c r="X2475" s="4">
        <v>68.084900000000005</v>
      </c>
      <c r="Y2475" s="4">
        <v>44.6</v>
      </c>
      <c r="Z2475" s="4">
        <v>6.589181</v>
      </c>
      <c r="AA2475" s="10">
        <v>9.2032181653999992</v>
      </c>
      <c r="AB2475" s="10">
        <v>7.4137556668000002</v>
      </c>
      <c r="AC2475" s="4">
        <v>0.643374</v>
      </c>
      <c r="AD2475" s="4">
        <v>0.61599564596019996</v>
      </c>
      <c r="AE2475" s="4">
        <v>0.64232117128749999</v>
      </c>
      <c r="AF2475" s="4">
        <v>5.0853719999999996</v>
      </c>
      <c r="AG2475" s="4">
        <v>4.9046176446054002</v>
      </c>
      <c r="AH2475" s="4">
        <v>5.0327203476940001</v>
      </c>
      <c r="AI2475" s="4">
        <v>1.519965</v>
      </c>
      <c r="AJ2475" s="4">
        <v>1.8115680000000001</v>
      </c>
    </row>
    <row r="2476" spans="1:36" x14ac:dyDescent="0.3">
      <c r="A2476" s="1" t="s">
        <v>2470</v>
      </c>
      <c r="B2476" s="2">
        <v>4354786</v>
      </c>
      <c r="C2476" s="3" t="s">
        <v>2935</v>
      </c>
      <c r="D2476" s="4">
        <v>5687.03340269</v>
      </c>
      <c r="E2476" s="3" t="s">
        <v>3031</v>
      </c>
      <c r="F2476" s="3" t="s">
        <v>3031</v>
      </c>
      <c r="G2476" s="3" t="s">
        <v>3051</v>
      </c>
      <c r="H2476" s="3" t="s">
        <v>3079</v>
      </c>
      <c r="I2476" s="3" t="s">
        <v>3604</v>
      </c>
      <c r="J2476" s="4">
        <v>-32.170451999999997</v>
      </c>
      <c r="K2476" s="4">
        <v>-17.275842000000001</v>
      </c>
      <c r="L2476" s="4">
        <v>-13.651267000000001</v>
      </c>
      <c r="M2476" s="4">
        <v>-5.6659069999999998</v>
      </c>
      <c r="N2476" s="4">
        <v>71.707920999999999</v>
      </c>
      <c r="O2476" s="4">
        <v>22.632812999999999</v>
      </c>
      <c r="P2476" s="4">
        <v>0.476269</v>
      </c>
      <c r="Q2476" s="4">
        <v>3.3532099999999998</v>
      </c>
      <c r="R2476" s="4">
        <v>8.3926780000000001</v>
      </c>
      <c r="S2476" s="3" t="s">
        <v>6210</v>
      </c>
      <c r="T2476" s="4">
        <v>28.97</v>
      </c>
      <c r="U2476" s="4">
        <v>5687.03340269</v>
      </c>
      <c r="V2476" s="10">
        <v>8619.3404019999998</v>
      </c>
      <c r="W2476" s="4">
        <v>10.700724887814999</v>
      </c>
      <c r="X2476" s="4">
        <v>44.44</v>
      </c>
      <c r="Y2476" s="4">
        <v>28.680499999999999</v>
      </c>
      <c r="Z2476" s="4">
        <v>71.707920999999999</v>
      </c>
      <c r="AA2476" s="10">
        <v>4.4344777969000004</v>
      </c>
      <c r="AB2476" s="10">
        <v>7.6911436360999996</v>
      </c>
      <c r="AC2476" s="4">
        <v>0.46084000000000003</v>
      </c>
      <c r="AD2476" s="4">
        <v>0.46585121954719999</v>
      </c>
      <c r="AE2476" s="4">
        <v>0.47293352173039999</v>
      </c>
      <c r="AF2476" s="4">
        <v>3.3532099999999998</v>
      </c>
      <c r="AG2476" s="4">
        <v>3.2411901515631998</v>
      </c>
      <c r="AH2476" s="4">
        <v>3.8172933370485</v>
      </c>
      <c r="AI2476" s="4">
        <v>0.476269</v>
      </c>
      <c r="AJ2476" s="4">
        <v>0.52276400000000001</v>
      </c>
    </row>
    <row r="2477" spans="1:36" x14ac:dyDescent="0.3">
      <c r="A2477" s="1" t="s">
        <v>2471</v>
      </c>
      <c r="B2477" s="2">
        <v>4245663</v>
      </c>
      <c r="C2477" s="3" t="s">
        <v>2935</v>
      </c>
      <c r="D2477" s="4">
        <v>5883.4084710799998</v>
      </c>
      <c r="E2477" s="3" t="s">
        <v>2976</v>
      </c>
      <c r="F2477" s="3" t="s">
        <v>2977</v>
      </c>
      <c r="G2477" s="3" t="s">
        <v>3137</v>
      </c>
      <c r="H2477" s="3" t="s">
        <v>3137</v>
      </c>
      <c r="I2477" s="3" t="s">
        <v>2979</v>
      </c>
      <c r="J2477" s="4">
        <v>-6.7351780000000003</v>
      </c>
      <c r="K2477" s="4">
        <v>-13.732085</v>
      </c>
      <c r="L2477" s="4">
        <v>-1.568497</v>
      </c>
      <c r="M2477" s="4">
        <v>-5.2369479999999999</v>
      </c>
      <c r="N2477" s="4">
        <v>32.591160220994503</v>
      </c>
      <c r="O2477" s="4">
        <v>24.640768999999999</v>
      </c>
      <c r="P2477" s="4">
        <v>1.6119250000000001</v>
      </c>
      <c r="Q2477" s="4">
        <v>29.194980999999999</v>
      </c>
      <c r="R2477" s="4">
        <v>32.293159000000003</v>
      </c>
      <c r="S2477" s="3" t="s">
        <v>6211</v>
      </c>
      <c r="T2477" s="4">
        <v>58.99</v>
      </c>
      <c r="U2477" s="4">
        <v>5883.4084710799998</v>
      </c>
      <c r="V2477" s="10">
        <v>6316.3924710000001</v>
      </c>
      <c r="W2477" s="4">
        <v>3.32259705034752</v>
      </c>
      <c r="X2477" s="4">
        <v>71.63</v>
      </c>
      <c r="Y2477" s="4">
        <v>53.78</v>
      </c>
      <c r="Z2477" s="4">
        <v>32.936906999999998</v>
      </c>
      <c r="AA2477" s="10">
        <v>36.639751552699998</v>
      </c>
      <c r="AB2477" s="10">
        <v>38.5555555555</v>
      </c>
      <c r="AC2477" s="4">
        <v>17.286429999999999</v>
      </c>
      <c r="AD2477" s="4">
        <v>15.035396138790301</v>
      </c>
      <c r="AE2477" s="4">
        <v>16.572445741599999</v>
      </c>
      <c r="AF2477" s="4">
        <v>29.194980999999999</v>
      </c>
      <c r="AG2477" s="4">
        <v>22.697836296817201</v>
      </c>
      <c r="AH2477" s="4">
        <v>25.604306667837399</v>
      </c>
      <c r="AI2477" s="4">
        <v>1.6119250000000001</v>
      </c>
      <c r="AJ2477" s="5">
        <v>1.6417580000000001</v>
      </c>
    </row>
    <row r="2478" spans="1:36" x14ac:dyDescent="0.3">
      <c r="A2478" s="1" t="s">
        <v>2472</v>
      </c>
      <c r="B2478" s="2">
        <v>4574287</v>
      </c>
      <c r="C2478" s="3" t="s">
        <v>2919</v>
      </c>
      <c r="D2478" s="4">
        <v>1351627.72001854</v>
      </c>
      <c r="E2478" s="3" t="s">
        <v>2925</v>
      </c>
      <c r="F2478" s="3" t="s">
        <v>3011</v>
      </c>
      <c r="G2478" s="3" t="s">
        <v>3443</v>
      </c>
      <c r="H2478" s="3" t="s">
        <v>3444</v>
      </c>
      <c r="I2478" s="3" t="s">
        <v>3445</v>
      </c>
      <c r="J2478" s="4">
        <v>66.730023000000003</v>
      </c>
      <c r="K2478" s="4">
        <v>76.730324999999993</v>
      </c>
      <c r="L2478" s="4">
        <v>23.106159999999999</v>
      </c>
      <c r="M2478" s="4">
        <v>-3.4775230000000001</v>
      </c>
      <c r="N2478" s="4">
        <v>115.422149</v>
      </c>
      <c r="O2478" s="4" t="s">
        <v>2924</v>
      </c>
      <c r="P2478" s="4">
        <v>19.309363999999999</v>
      </c>
      <c r="Q2478" s="4">
        <v>90.808090000000007</v>
      </c>
      <c r="R2478" s="4" t="s">
        <v>2924</v>
      </c>
      <c r="S2478" s="3" t="s">
        <v>6212</v>
      </c>
      <c r="T2478" s="4">
        <v>421.06</v>
      </c>
      <c r="U2478" s="4">
        <v>1351627.72001854</v>
      </c>
      <c r="V2478" s="10">
        <v>1331541.7200180001</v>
      </c>
      <c r="W2478" s="4">
        <v>0</v>
      </c>
      <c r="X2478" s="4">
        <v>488.53989999999999</v>
      </c>
      <c r="Y2478" s="4">
        <v>138.80250000000001</v>
      </c>
      <c r="Z2478" s="4">
        <v>115.422149</v>
      </c>
      <c r="AA2478" s="10">
        <v>134.97243236310001</v>
      </c>
      <c r="AB2478" s="10">
        <v>169.41814567879999</v>
      </c>
      <c r="AC2478" s="4">
        <v>13.706039000000001</v>
      </c>
      <c r="AD2478" s="4">
        <v>11.975805845663</v>
      </c>
      <c r="AE2478" s="4">
        <v>13.352704659989501</v>
      </c>
      <c r="AF2478" s="4">
        <v>90.808090000000007</v>
      </c>
      <c r="AG2478" s="4">
        <v>67.694012498815894</v>
      </c>
      <c r="AH2478" s="4">
        <v>83.101178861537903</v>
      </c>
      <c r="AI2478" s="4">
        <v>19.309363999999999</v>
      </c>
      <c r="AJ2478" s="4">
        <v>19.423379000000001</v>
      </c>
    </row>
    <row r="2479" spans="1:36" x14ac:dyDescent="0.3">
      <c r="A2479" s="1" t="s">
        <v>2473</v>
      </c>
      <c r="B2479" s="2">
        <v>4309013</v>
      </c>
      <c r="C2479" s="3" t="s">
        <v>2919</v>
      </c>
      <c r="D2479" s="4">
        <v>10763.193225000001</v>
      </c>
      <c r="E2479" s="3" t="s">
        <v>2936</v>
      </c>
      <c r="F2479" s="3" t="s">
        <v>2966</v>
      </c>
      <c r="G2479" s="3" t="s">
        <v>2967</v>
      </c>
      <c r="H2479" s="3" t="s">
        <v>2968</v>
      </c>
      <c r="I2479" s="3" t="s">
        <v>3036</v>
      </c>
      <c r="J2479" s="4">
        <v>21.084337000000001</v>
      </c>
      <c r="K2479" s="4">
        <v>-12.817176</v>
      </c>
      <c r="L2479" s="4">
        <v>-4.9727E-2</v>
      </c>
      <c r="M2479" s="4">
        <v>-4.3767839999999998</v>
      </c>
      <c r="N2479" s="4">
        <v>32.682926999999999</v>
      </c>
      <c r="O2479" s="4">
        <v>31.55416</v>
      </c>
      <c r="P2479" s="4">
        <v>5.879772</v>
      </c>
      <c r="Q2479" s="4">
        <v>16.849032999999999</v>
      </c>
      <c r="R2479" s="4">
        <v>36.973004000000003</v>
      </c>
      <c r="S2479" s="3" t="s">
        <v>6213</v>
      </c>
      <c r="T2479" s="4">
        <v>40.200000000000003</v>
      </c>
      <c r="U2479" s="4">
        <v>10763.193225000001</v>
      </c>
      <c r="V2479" s="10">
        <v>11546.743225</v>
      </c>
      <c r="W2479" s="4">
        <v>0.577114427860697</v>
      </c>
      <c r="X2479" s="4">
        <v>51.2</v>
      </c>
      <c r="Y2479" s="4">
        <v>31.608000000000001</v>
      </c>
      <c r="Z2479" s="4">
        <v>32.682926999999999</v>
      </c>
      <c r="AA2479" s="10">
        <v>27.597190853099999</v>
      </c>
      <c r="AB2479" s="10">
        <v>27.597190853099999</v>
      </c>
      <c r="AC2479" s="4">
        <v>2.6717059999999999</v>
      </c>
      <c r="AD2479" s="4">
        <v>2.4848029198553001</v>
      </c>
      <c r="AE2479" s="4">
        <v>2.4848029198553001</v>
      </c>
      <c r="AF2479" s="4">
        <v>16.849032999999999</v>
      </c>
      <c r="AG2479" s="4">
        <v>17.950519118419798</v>
      </c>
      <c r="AH2479" s="4">
        <v>17.950519118419798</v>
      </c>
      <c r="AI2479" s="4">
        <v>5.879772</v>
      </c>
      <c r="AJ2479" s="4" t="s">
        <v>2924</v>
      </c>
    </row>
    <row r="2480" spans="1:36" x14ac:dyDescent="0.3">
      <c r="A2480" s="1" t="s">
        <v>2474</v>
      </c>
      <c r="B2480" s="2">
        <v>4324550</v>
      </c>
      <c r="C2480" s="3" t="s">
        <v>2935</v>
      </c>
      <c r="D2480" s="4">
        <v>25063.14604973</v>
      </c>
      <c r="E2480" s="3" t="s">
        <v>2920</v>
      </c>
      <c r="F2480" s="3" t="s">
        <v>2921</v>
      </c>
      <c r="G2480" s="3" t="s">
        <v>3109</v>
      </c>
      <c r="H2480" s="3" t="s">
        <v>3109</v>
      </c>
      <c r="I2480" s="3" t="s">
        <v>3048</v>
      </c>
      <c r="J2480" s="4">
        <v>110.782443</v>
      </c>
      <c r="K2480" s="4">
        <v>26.156482</v>
      </c>
      <c r="L2480" s="4">
        <v>29.712273</v>
      </c>
      <c r="M2480" s="4">
        <v>33.878788</v>
      </c>
      <c r="N2480" s="4" t="s">
        <v>2924</v>
      </c>
      <c r="O2480" s="4">
        <v>18.196045999999999</v>
      </c>
      <c r="P2480" s="4">
        <v>4.1266579999999999</v>
      </c>
      <c r="Q2480" s="4">
        <v>8.4016350000000006</v>
      </c>
      <c r="R2480" s="4">
        <v>9.1877859999999991</v>
      </c>
      <c r="S2480" s="3" t="s">
        <v>6214</v>
      </c>
      <c r="T2480" s="4">
        <v>22.09</v>
      </c>
      <c r="U2480" s="4">
        <v>25063.14604973</v>
      </c>
      <c r="V2480" s="10">
        <v>41338.146049000003</v>
      </c>
      <c r="W2480" s="4">
        <v>0</v>
      </c>
      <c r="X2480" s="4">
        <v>22.17</v>
      </c>
      <c r="Y2480" s="4">
        <v>10.34</v>
      </c>
      <c r="Z2480" s="4" t="s">
        <v>2924</v>
      </c>
      <c r="AA2480" s="10">
        <v>8.3696434659999994</v>
      </c>
      <c r="AB2480" s="10">
        <v>8.9282105586</v>
      </c>
      <c r="AC2480" s="4">
        <v>2.464712</v>
      </c>
      <c r="AD2480" s="4">
        <v>2.5358093034586999</v>
      </c>
      <c r="AE2480" s="4">
        <v>2.5193688702207</v>
      </c>
      <c r="AF2480" s="4">
        <v>8.4016350000000006</v>
      </c>
      <c r="AG2480" s="4">
        <v>8.0317306933180994</v>
      </c>
      <c r="AH2480" s="4">
        <v>8.4998108242580006</v>
      </c>
      <c r="AI2480" s="4">
        <v>4.1266579999999999</v>
      </c>
      <c r="AJ2480" s="4" t="s">
        <v>2924</v>
      </c>
    </row>
    <row r="2481" spans="1:36" x14ac:dyDescent="0.3">
      <c r="A2481" s="1" t="s">
        <v>2475</v>
      </c>
      <c r="B2481" s="2">
        <v>1984125</v>
      </c>
      <c r="C2481" s="3" t="s">
        <v>2919</v>
      </c>
      <c r="D2481" s="4">
        <v>3547.6718251500001</v>
      </c>
      <c r="E2481" s="3" t="s">
        <v>2930</v>
      </c>
      <c r="F2481" s="3" t="s">
        <v>2931</v>
      </c>
      <c r="G2481" s="3" t="s">
        <v>2931</v>
      </c>
      <c r="H2481" s="3" t="s">
        <v>2932</v>
      </c>
      <c r="I2481" s="3" t="s">
        <v>2933</v>
      </c>
      <c r="J2481" s="4">
        <v>19.896923000000001</v>
      </c>
      <c r="K2481" s="4">
        <v>6.625</v>
      </c>
      <c r="L2481" s="4">
        <v>-8.4982120000000005</v>
      </c>
      <c r="M2481" s="4">
        <v>-9.0618339999999993</v>
      </c>
      <c r="N2481" s="4" t="s">
        <v>2924</v>
      </c>
      <c r="O2481" s="4">
        <v>6.2993350000000001</v>
      </c>
      <c r="P2481" s="4">
        <v>1.1615279999999999</v>
      </c>
      <c r="Q2481" s="4" t="s">
        <v>2934</v>
      </c>
      <c r="R2481" s="4" t="s">
        <v>2934</v>
      </c>
      <c r="S2481" s="3" t="s">
        <v>6215</v>
      </c>
      <c r="T2481" s="4">
        <v>76.77</v>
      </c>
      <c r="U2481" s="4">
        <v>3547.6718251500001</v>
      </c>
      <c r="V2481" s="10" t="s">
        <v>2934</v>
      </c>
      <c r="W2481" s="4">
        <v>0</v>
      </c>
      <c r="X2481" s="4">
        <v>91.8</v>
      </c>
      <c r="Y2481" s="4">
        <v>54.68</v>
      </c>
      <c r="Z2481" s="4" t="s">
        <v>2924</v>
      </c>
      <c r="AA2481" s="10">
        <v>14.934344908</v>
      </c>
      <c r="AB2481" s="10">
        <v>18.663075213799999</v>
      </c>
      <c r="AC2481" s="4" t="s">
        <v>2934</v>
      </c>
      <c r="AD2481" s="4" t="s">
        <v>2934</v>
      </c>
      <c r="AE2481" s="4" t="s">
        <v>2934</v>
      </c>
      <c r="AF2481" s="4" t="s">
        <v>2934</v>
      </c>
      <c r="AG2481" s="4" t="s">
        <v>2934</v>
      </c>
      <c r="AH2481" s="4" t="s">
        <v>2934</v>
      </c>
      <c r="AI2481" s="4">
        <v>1.1615279999999999</v>
      </c>
      <c r="AJ2481" s="4">
        <v>1.1621079999999999</v>
      </c>
    </row>
    <row r="2482" spans="1:36" x14ac:dyDescent="0.3">
      <c r="A2482" s="1" t="s">
        <v>235</v>
      </c>
      <c r="B2482" s="2">
        <v>10461017</v>
      </c>
      <c r="C2482" s="3" t="s">
        <v>2919</v>
      </c>
      <c r="D2482" s="4">
        <v>20963.596441009999</v>
      </c>
      <c r="E2482" s="3" t="s">
        <v>2945</v>
      </c>
      <c r="F2482" s="3" t="s">
        <v>2990</v>
      </c>
      <c r="G2482" s="3" t="s">
        <v>2990</v>
      </c>
      <c r="H2482" s="3" t="s">
        <v>3029</v>
      </c>
      <c r="I2482" s="3" t="s">
        <v>3030</v>
      </c>
      <c r="J2482" s="18">
        <v>113.074319</v>
      </c>
      <c r="K2482" s="18">
        <v>161.67095599999999</v>
      </c>
      <c r="L2482" s="18">
        <v>35.670293999999998</v>
      </c>
      <c r="M2482" s="18">
        <v>2.2703000000000001E-2</v>
      </c>
      <c r="N2482" s="4" t="s">
        <v>2924</v>
      </c>
      <c r="O2482" s="4">
        <v>145.722161</v>
      </c>
      <c r="P2482" s="4">
        <v>23.555516000000001</v>
      </c>
      <c r="Q2482" s="4" t="s">
        <v>2924</v>
      </c>
      <c r="R2482" s="4" t="s">
        <v>2934</v>
      </c>
      <c r="S2482" s="3" t="s">
        <v>3982</v>
      </c>
      <c r="T2482" s="4">
        <v>132.16999999999999</v>
      </c>
      <c r="U2482" s="4">
        <v>20963.596441009999</v>
      </c>
      <c r="V2482" s="10">
        <v>20076.795440999998</v>
      </c>
      <c r="W2482" s="4">
        <v>0</v>
      </c>
      <c r="X2482" s="19">
        <v>136.38999999999999</v>
      </c>
      <c r="Y2482" s="18">
        <v>36.215000000000003</v>
      </c>
      <c r="Z2482" s="4" t="s">
        <v>2924</v>
      </c>
      <c r="AA2482" s="10">
        <v>121.50211435919999</v>
      </c>
      <c r="AB2482" s="10">
        <v>183.2665455705</v>
      </c>
      <c r="AC2482" s="4">
        <v>65.673111000000006</v>
      </c>
      <c r="AD2482" s="4">
        <v>35.4556906036076</v>
      </c>
      <c r="AE2482" s="4">
        <v>52.396782326667399</v>
      </c>
      <c r="AF2482" s="4" t="s">
        <v>2924</v>
      </c>
      <c r="AG2482" s="4">
        <v>105.5323740742104</v>
      </c>
      <c r="AH2482" s="4">
        <v>171.87683368262091</v>
      </c>
      <c r="AI2482" s="4">
        <v>23.555516000000001</v>
      </c>
      <c r="AJ2482" s="4">
        <v>23.555516000000001</v>
      </c>
    </row>
    <row r="2483" spans="1:36" x14ac:dyDescent="0.3">
      <c r="A2483" s="1" t="s">
        <v>2477</v>
      </c>
      <c r="B2483" s="2">
        <v>4783703</v>
      </c>
      <c r="C2483" s="3" t="s">
        <v>2935</v>
      </c>
      <c r="D2483" s="4">
        <v>26033.33455168</v>
      </c>
      <c r="E2483" s="3" t="s">
        <v>3093</v>
      </c>
      <c r="F2483" s="3" t="s">
        <v>3093</v>
      </c>
      <c r="G2483" s="3" t="s">
        <v>3094</v>
      </c>
      <c r="H2483" s="3" t="s">
        <v>3147</v>
      </c>
      <c r="I2483" s="3" t="s">
        <v>3148</v>
      </c>
      <c r="J2483" s="4">
        <v>110.382473</v>
      </c>
      <c r="K2483" s="4">
        <v>21.023624999999999</v>
      </c>
      <c r="L2483" s="4">
        <v>-21.891501000000002</v>
      </c>
      <c r="M2483" s="4">
        <v>-5.4922139999999997</v>
      </c>
      <c r="N2483" s="4">
        <v>59.637895</v>
      </c>
      <c r="O2483" s="4">
        <v>80.937143000000006</v>
      </c>
      <c r="P2483" s="4">
        <v>24.746013999999999</v>
      </c>
      <c r="Q2483" s="4">
        <v>46.419851000000001</v>
      </c>
      <c r="R2483" s="4">
        <v>133.46089699999999</v>
      </c>
      <c r="S2483" s="3" t="s">
        <v>6217</v>
      </c>
      <c r="T2483" s="4">
        <v>1133.1199999999999</v>
      </c>
      <c r="U2483" s="4">
        <v>26033.33455168</v>
      </c>
      <c r="V2483" s="10">
        <v>25500.373551000001</v>
      </c>
      <c r="W2483" s="4">
        <v>0.56481219994351906</v>
      </c>
      <c r="X2483" s="4">
        <v>1769.14</v>
      </c>
      <c r="Y2483" s="4">
        <v>467.61666600000001</v>
      </c>
      <c r="Z2483" s="4">
        <v>59.637895</v>
      </c>
      <c r="AA2483" s="10" t="s">
        <v>2934</v>
      </c>
      <c r="AB2483" s="10">
        <v>47.282614093399999</v>
      </c>
      <c r="AC2483" s="4">
        <v>37.134880000000003</v>
      </c>
      <c r="AD2483" s="4" t="s">
        <v>2934</v>
      </c>
      <c r="AE2483" s="4">
        <v>30.238488732637901</v>
      </c>
      <c r="AF2483" s="4">
        <v>46.419851000000001</v>
      </c>
      <c r="AG2483" s="4" t="s">
        <v>2934</v>
      </c>
      <c r="AH2483" s="4" t="s">
        <v>2934</v>
      </c>
      <c r="AI2483" s="4">
        <v>24.746013999999999</v>
      </c>
      <c r="AJ2483" s="4">
        <v>25.616493999999999</v>
      </c>
    </row>
    <row r="2484" spans="1:36" x14ac:dyDescent="0.3">
      <c r="A2484" s="1" t="s">
        <v>2478</v>
      </c>
      <c r="B2484" s="2">
        <v>4422944</v>
      </c>
      <c r="C2484" s="3" t="s">
        <v>2919</v>
      </c>
      <c r="D2484" s="4">
        <v>12100.59783522</v>
      </c>
      <c r="E2484" s="3" t="s">
        <v>2925</v>
      </c>
      <c r="F2484" s="3" t="s">
        <v>2980</v>
      </c>
      <c r="G2484" s="3" t="s">
        <v>2981</v>
      </c>
      <c r="H2484" s="3" t="s">
        <v>3163</v>
      </c>
      <c r="I2484" s="3" t="s">
        <v>3164</v>
      </c>
      <c r="J2484" s="4">
        <v>49.764676999999999</v>
      </c>
      <c r="K2484" s="4">
        <v>6.876436</v>
      </c>
      <c r="L2484" s="4">
        <v>-6.2199470000000003</v>
      </c>
      <c r="M2484" s="4">
        <v>-2.932677</v>
      </c>
      <c r="N2484" s="4">
        <v>31.164947999999999</v>
      </c>
      <c r="O2484" s="4">
        <v>35.557734000000004</v>
      </c>
      <c r="P2484" s="4">
        <v>9.2493630000000007</v>
      </c>
      <c r="Q2484" s="4">
        <v>17.742957000000001</v>
      </c>
      <c r="R2484" s="4">
        <v>60.750422</v>
      </c>
      <c r="S2484" s="3" t="s">
        <v>6218</v>
      </c>
      <c r="T2484" s="5">
        <v>181.38</v>
      </c>
      <c r="U2484" s="4">
        <v>12100.59783522</v>
      </c>
      <c r="V2484" s="10">
        <v>12757.398835</v>
      </c>
      <c r="W2484" s="4">
        <v>1.3452420333002499</v>
      </c>
      <c r="X2484" s="4">
        <v>206.04</v>
      </c>
      <c r="Y2484" s="4">
        <v>115.48</v>
      </c>
      <c r="Z2484" s="4">
        <v>31.164947999999999</v>
      </c>
      <c r="AA2484" s="10">
        <v>25.302011550300001</v>
      </c>
      <c r="AB2484" s="10">
        <v>28.4348599028</v>
      </c>
      <c r="AC2484" s="4">
        <v>2.5015589999999999</v>
      </c>
      <c r="AD2484" s="4">
        <v>2.196341229757</v>
      </c>
      <c r="AE2484" s="4">
        <v>2.3853251938268998</v>
      </c>
      <c r="AF2484" s="4">
        <v>17.742957000000001</v>
      </c>
      <c r="AG2484" s="4">
        <v>16.825478064321999</v>
      </c>
      <c r="AH2484" s="4">
        <v>18.649854217870999</v>
      </c>
      <c r="AI2484" s="4">
        <v>9.2493630000000007</v>
      </c>
      <c r="AJ2484" s="4">
        <v>10.643117</v>
      </c>
    </row>
    <row r="2485" spans="1:36" x14ac:dyDescent="0.3">
      <c r="A2485" s="1" t="s">
        <v>2479</v>
      </c>
      <c r="B2485" s="2">
        <v>3002287</v>
      </c>
      <c r="C2485" s="3" t="s">
        <v>2935</v>
      </c>
      <c r="D2485" s="4">
        <v>14256.565307250001</v>
      </c>
      <c r="E2485" s="3" t="s">
        <v>2936</v>
      </c>
      <c r="F2485" s="3" t="s">
        <v>2937</v>
      </c>
      <c r="G2485" s="3" t="s">
        <v>2951</v>
      </c>
      <c r="H2485" s="3" t="s">
        <v>2951</v>
      </c>
      <c r="I2485" s="3" t="s">
        <v>3039</v>
      </c>
      <c r="J2485" s="4">
        <v>-4.4510759999999996</v>
      </c>
      <c r="K2485" s="4">
        <v>-12.581049</v>
      </c>
      <c r="L2485" s="4">
        <v>-6.1202050000000003</v>
      </c>
      <c r="M2485" s="4">
        <v>-5.0296589999999997</v>
      </c>
      <c r="N2485" s="4">
        <v>19.212499999999999</v>
      </c>
      <c r="O2485" s="4">
        <v>20.186499000000001</v>
      </c>
      <c r="P2485" s="4">
        <v>2.0509189999999999</v>
      </c>
      <c r="Q2485" s="4">
        <v>9.8576390000000007</v>
      </c>
      <c r="R2485" s="4">
        <v>24.166433000000001</v>
      </c>
      <c r="S2485" s="3" t="s">
        <v>6219</v>
      </c>
      <c r="T2485" s="4">
        <v>76.849999999999994</v>
      </c>
      <c r="U2485" s="4">
        <v>14256.565307250001</v>
      </c>
      <c r="V2485" s="10">
        <v>16925.565307000001</v>
      </c>
      <c r="W2485" s="4">
        <v>0.10409889394925199</v>
      </c>
      <c r="X2485" s="4">
        <v>97.334999999999994</v>
      </c>
      <c r="Y2485" s="4">
        <v>75.36</v>
      </c>
      <c r="Z2485" s="4">
        <v>19.212499999999999</v>
      </c>
      <c r="AA2485" s="10">
        <v>12.8927810492</v>
      </c>
      <c r="AB2485" s="10">
        <v>14.022801421800001</v>
      </c>
      <c r="AC2485" s="4">
        <v>1.210612</v>
      </c>
      <c r="AD2485" s="4">
        <v>1.1631692126038</v>
      </c>
      <c r="AE2485" s="4">
        <v>1.2130564220965001</v>
      </c>
      <c r="AF2485" s="4">
        <v>9.8576390000000007</v>
      </c>
      <c r="AG2485" s="4">
        <v>9.7814904245440992</v>
      </c>
      <c r="AH2485" s="4">
        <v>10.4814900108668</v>
      </c>
      <c r="AI2485" s="4">
        <v>2.0509189999999999</v>
      </c>
      <c r="AJ2485" s="4">
        <v>3.0698249999999998</v>
      </c>
    </row>
    <row r="2486" spans="1:36" x14ac:dyDescent="0.3">
      <c r="A2486" s="1" t="s">
        <v>2480</v>
      </c>
      <c r="B2486" s="2">
        <v>4041914</v>
      </c>
      <c r="C2486" s="3" t="s">
        <v>2919</v>
      </c>
      <c r="D2486" s="4">
        <v>3547.27238502</v>
      </c>
      <c r="E2486" s="3" t="s">
        <v>2930</v>
      </c>
      <c r="F2486" s="3" t="s">
        <v>2931</v>
      </c>
      <c r="G2486" s="3" t="s">
        <v>2931</v>
      </c>
      <c r="H2486" s="3" t="s">
        <v>2932</v>
      </c>
      <c r="I2486" s="3" t="s">
        <v>3216</v>
      </c>
      <c r="J2486" s="4">
        <v>-15.010007</v>
      </c>
      <c r="K2486" s="4">
        <v>-2.3754789999999999</v>
      </c>
      <c r="L2486" s="4">
        <v>-9.5812629999999999</v>
      </c>
      <c r="M2486" s="4">
        <v>-4.0662649999999996</v>
      </c>
      <c r="N2486" s="4">
        <v>45.5</v>
      </c>
      <c r="O2486" s="4">
        <v>41.498370999999999</v>
      </c>
      <c r="P2486" s="4">
        <v>1.9043350000000001</v>
      </c>
      <c r="Q2486" s="4" t="s">
        <v>2934</v>
      </c>
      <c r="R2486" s="4" t="s">
        <v>2934</v>
      </c>
      <c r="S2486" s="3" t="s">
        <v>6220</v>
      </c>
      <c r="T2486" s="4">
        <v>12.74</v>
      </c>
      <c r="U2486" s="4">
        <v>3547.27238502</v>
      </c>
      <c r="V2486" s="10" t="s">
        <v>2934</v>
      </c>
      <c r="W2486" s="4">
        <v>8.8697017268445801</v>
      </c>
      <c r="X2486" s="4">
        <v>15.25</v>
      </c>
      <c r="Y2486" s="5">
        <v>11.7</v>
      </c>
      <c r="Z2486" s="4">
        <v>45.5</v>
      </c>
      <c r="AA2486" s="10">
        <v>47.185185185100003</v>
      </c>
      <c r="AB2486" s="10">
        <v>47.185185185100003</v>
      </c>
      <c r="AC2486" s="4" t="s">
        <v>2934</v>
      </c>
      <c r="AD2486" s="4" t="s">
        <v>2934</v>
      </c>
      <c r="AE2486" s="4" t="s">
        <v>2934</v>
      </c>
      <c r="AF2486" s="4" t="s">
        <v>2934</v>
      </c>
      <c r="AG2486" s="4" t="s">
        <v>2934</v>
      </c>
      <c r="AH2486" s="4" t="s">
        <v>2934</v>
      </c>
      <c r="AI2486" s="4">
        <v>1.9043350000000001</v>
      </c>
      <c r="AJ2486" s="4">
        <v>1.9043350000000001</v>
      </c>
    </row>
    <row r="2487" spans="1:36" x14ac:dyDescent="0.3">
      <c r="A2487" s="1" t="s">
        <v>2481</v>
      </c>
      <c r="B2487" s="2">
        <v>4811532</v>
      </c>
      <c r="C2487" s="3" t="s">
        <v>2956</v>
      </c>
      <c r="D2487" s="4">
        <v>4621.3226192000002</v>
      </c>
      <c r="E2487" s="3" t="s">
        <v>2920</v>
      </c>
      <c r="F2487" s="3" t="s">
        <v>2921</v>
      </c>
      <c r="G2487" s="3" t="s">
        <v>2941</v>
      </c>
      <c r="H2487" s="3" t="s">
        <v>2941</v>
      </c>
      <c r="I2487" s="3" t="s">
        <v>2942</v>
      </c>
      <c r="J2487" s="4">
        <v>89.411765000000003</v>
      </c>
      <c r="K2487" s="4">
        <v>30.628803000000001</v>
      </c>
      <c r="L2487" s="4">
        <v>3.370787</v>
      </c>
      <c r="M2487" s="4">
        <v>0.56214900000000001</v>
      </c>
      <c r="N2487" s="4" t="s">
        <v>2924</v>
      </c>
      <c r="O2487" s="4" t="s">
        <v>2924</v>
      </c>
      <c r="P2487" s="4">
        <v>24.065770000000001</v>
      </c>
      <c r="Q2487" s="4" t="s">
        <v>2924</v>
      </c>
      <c r="R2487" s="4" t="s">
        <v>2924</v>
      </c>
      <c r="S2487" s="3" t="s">
        <v>6221</v>
      </c>
      <c r="T2487" s="4">
        <v>32.200000000000003</v>
      </c>
      <c r="U2487" s="4">
        <v>4621.3226192000002</v>
      </c>
      <c r="V2487" s="10">
        <v>4534.0896190000003</v>
      </c>
      <c r="W2487" s="4">
        <v>0</v>
      </c>
      <c r="X2487" s="4">
        <v>36.840000000000003</v>
      </c>
      <c r="Y2487" s="5">
        <v>12.84</v>
      </c>
      <c r="Z2487" s="4" t="s">
        <v>2924</v>
      </c>
      <c r="AA2487" s="10">
        <v>48.362871733200002</v>
      </c>
      <c r="AB2487" s="10">
        <v>224.51540928739999</v>
      </c>
      <c r="AC2487" s="4">
        <v>17.123342000000001</v>
      </c>
      <c r="AD2487" s="4">
        <v>9.3573571313146999</v>
      </c>
      <c r="AE2487" s="4">
        <v>13.732619429933701</v>
      </c>
      <c r="AF2487" s="4" t="s">
        <v>2924</v>
      </c>
      <c r="AG2487" s="4">
        <v>26.7954779476512</v>
      </c>
      <c r="AH2487" s="4">
        <v>63.816015603228202</v>
      </c>
      <c r="AI2487" s="4">
        <v>24.065770000000001</v>
      </c>
      <c r="AJ2487" s="4">
        <v>24.065770000000001</v>
      </c>
    </row>
    <row r="2488" spans="1:36" x14ac:dyDescent="0.3">
      <c r="A2488" s="1" t="s">
        <v>2482</v>
      </c>
      <c r="B2488" s="2">
        <v>119951916</v>
      </c>
      <c r="C2488" s="3" t="s">
        <v>2940</v>
      </c>
      <c r="D2488" s="4">
        <v>994.11128398999995</v>
      </c>
      <c r="E2488" s="3" t="s">
        <v>2930</v>
      </c>
      <c r="F2488" s="3" t="s">
        <v>2953</v>
      </c>
      <c r="G2488" s="3" t="s">
        <v>2954</v>
      </c>
      <c r="H2488" s="3" t="s">
        <v>2955</v>
      </c>
      <c r="I2488" s="3"/>
      <c r="J2488" s="4">
        <v>0.362564</v>
      </c>
      <c r="K2488" s="4">
        <v>0.362564</v>
      </c>
      <c r="L2488" s="4">
        <v>0.13316600000000001</v>
      </c>
      <c r="M2488" s="4">
        <v>-2.0256080000000001</v>
      </c>
      <c r="N2488" s="4" t="s">
        <v>2934</v>
      </c>
      <c r="O2488" s="4" t="s">
        <v>2934</v>
      </c>
      <c r="P2488" s="4" t="s">
        <v>2934</v>
      </c>
      <c r="Q2488" s="4" t="s">
        <v>2934</v>
      </c>
      <c r="R2488" s="4" t="s">
        <v>2934</v>
      </c>
      <c r="S2488" s="3" t="s">
        <v>6222</v>
      </c>
      <c r="T2488" s="4">
        <v>25.160499999999999</v>
      </c>
      <c r="U2488" s="4">
        <v>994.11128398999995</v>
      </c>
      <c r="V2488" s="10" t="s">
        <v>2934</v>
      </c>
      <c r="W2488" s="4">
        <v>0</v>
      </c>
      <c r="X2488" s="4">
        <v>26.03</v>
      </c>
      <c r="Y2488" s="4">
        <v>24.82</v>
      </c>
      <c r="Z2488" s="4" t="s">
        <v>2934</v>
      </c>
      <c r="AA2488" s="10" t="s">
        <v>2934</v>
      </c>
      <c r="AB2488" s="10" t="s">
        <v>2934</v>
      </c>
      <c r="AC2488" s="4" t="s">
        <v>2934</v>
      </c>
      <c r="AD2488" s="4" t="s">
        <v>2934</v>
      </c>
      <c r="AE2488" s="4" t="s">
        <v>2934</v>
      </c>
      <c r="AF2488" s="4" t="s">
        <v>2934</v>
      </c>
      <c r="AG2488" s="4" t="s">
        <v>2934</v>
      </c>
      <c r="AH2488" s="4" t="s">
        <v>2934</v>
      </c>
      <c r="AI2488" s="4" t="s">
        <v>2934</v>
      </c>
      <c r="AJ2488" s="4" t="s">
        <v>2934</v>
      </c>
    </row>
    <row r="2489" spans="1:36" x14ac:dyDescent="0.3">
      <c r="A2489" s="1" t="s">
        <v>2483</v>
      </c>
      <c r="B2489" s="2">
        <v>4055465</v>
      </c>
      <c r="C2489" s="3" t="s">
        <v>2935</v>
      </c>
      <c r="D2489" s="4">
        <v>9243.3515590000006</v>
      </c>
      <c r="E2489" s="3" t="s">
        <v>3090</v>
      </c>
      <c r="F2489" s="3" t="s">
        <v>3090</v>
      </c>
      <c r="G2489" s="3" t="s">
        <v>3199</v>
      </c>
      <c r="H2489" s="3" t="s">
        <v>3674</v>
      </c>
      <c r="I2489" s="3" t="s">
        <v>3098</v>
      </c>
      <c r="J2489" s="4">
        <v>-31.937173000000001</v>
      </c>
      <c r="K2489" s="4">
        <v>-31.216930999999999</v>
      </c>
      <c r="L2489" s="4">
        <v>-2.1084339999999999</v>
      </c>
      <c r="M2489" s="4">
        <v>-2.6217229999999998</v>
      </c>
      <c r="N2489" s="5">
        <v>13</v>
      </c>
      <c r="O2489" s="4" t="s">
        <v>2924</v>
      </c>
      <c r="P2489" s="4">
        <v>2.809596</v>
      </c>
      <c r="Q2489" s="4">
        <v>12.578523000000001</v>
      </c>
      <c r="R2489" s="4" t="s">
        <v>2924</v>
      </c>
      <c r="S2489" s="3" t="s">
        <v>6223</v>
      </c>
      <c r="T2489" s="4">
        <v>13</v>
      </c>
      <c r="U2489" s="4">
        <v>9243.3515590000006</v>
      </c>
      <c r="V2489" s="10">
        <v>42666.351559000002</v>
      </c>
      <c r="W2489" s="4">
        <v>5.4138461538461504</v>
      </c>
      <c r="X2489" s="4">
        <v>22.21</v>
      </c>
      <c r="Y2489" s="4">
        <v>12.24</v>
      </c>
      <c r="Z2489" s="5">
        <v>13</v>
      </c>
      <c r="AA2489" s="10">
        <v>6.2141491394999999</v>
      </c>
      <c r="AB2489" s="10">
        <v>6.7528959534000004</v>
      </c>
      <c r="AC2489" s="4">
        <v>3.4733269999999998</v>
      </c>
      <c r="AD2489" s="4">
        <v>3.4312137903613</v>
      </c>
      <c r="AE2489" s="4">
        <v>3.3146606367914</v>
      </c>
      <c r="AF2489" s="4">
        <v>12.578523000000001</v>
      </c>
      <c r="AG2489" s="4">
        <v>14.190636205952799</v>
      </c>
      <c r="AH2489" s="4">
        <v>15.9517852678884</v>
      </c>
      <c r="AI2489" s="4">
        <v>2.809596</v>
      </c>
      <c r="AJ2489" s="4">
        <v>9.1164100000000001</v>
      </c>
    </row>
    <row r="2490" spans="1:36" x14ac:dyDescent="0.3">
      <c r="A2490" s="1" t="s">
        <v>2484</v>
      </c>
      <c r="B2490" s="2">
        <v>103247</v>
      </c>
      <c r="C2490" s="3" t="s">
        <v>2935</v>
      </c>
      <c r="D2490" s="4">
        <v>51255.357524040002</v>
      </c>
      <c r="E2490" s="3" t="s">
        <v>2930</v>
      </c>
      <c r="F2490" s="3" t="s">
        <v>2957</v>
      </c>
      <c r="G2490" s="3" t="s">
        <v>2957</v>
      </c>
      <c r="H2490" s="3" t="s">
        <v>3113</v>
      </c>
      <c r="I2490" s="3" t="s">
        <v>3125</v>
      </c>
      <c r="J2490" s="4">
        <v>40.873362</v>
      </c>
      <c r="K2490" s="4">
        <v>1.340314</v>
      </c>
      <c r="L2490" s="4">
        <v>-1.8906179999999999</v>
      </c>
      <c r="M2490" s="4">
        <v>-1.375726</v>
      </c>
      <c r="N2490" s="4">
        <v>12.536269430051799</v>
      </c>
      <c r="O2490" s="4">
        <v>6.3532684843628502</v>
      </c>
      <c r="P2490" s="4">
        <v>2.7173940000000001</v>
      </c>
      <c r="Q2490" s="5">
        <v>9.6097470000000005</v>
      </c>
      <c r="R2490" s="4">
        <v>18.693867999999998</v>
      </c>
      <c r="S2490" s="3" t="s">
        <v>6224</v>
      </c>
      <c r="T2490" s="5">
        <v>193.56</v>
      </c>
      <c r="U2490" s="4">
        <v>51255.357524040002</v>
      </c>
      <c r="V2490" s="10">
        <v>60493.357523999999</v>
      </c>
      <c r="W2490" s="4">
        <v>1.90121926017772</v>
      </c>
      <c r="X2490" s="4">
        <v>209.88</v>
      </c>
      <c r="Y2490" s="4">
        <v>135.29</v>
      </c>
      <c r="Z2490" s="4">
        <v>12.904</v>
      </c>
      <c r="AA2490" s="10">
        <v>10.361274228999999</v>
      </c>
      <c r="AB2490" s="10">
        <v>11.870790165500001</v>
      </c>
      <c r="AC2490" s="4">
        <v>0.96894800000000003</v>
      </c>
      <c r="AD2490" s="4">
        <v>0.92564769285519999</v>
      </c>
      <c r="AE2490" s="4">
        <v>0.95648942337760001</v>
      </c>
      <c r="AF2490" s="5">
        <v>9.6097470000000005</v>
      </c>
      <c r="AG2490" s="4" t="s">
        <v>2934</v>
      </c>
      <c r="AH2490" s="4" t="s">
        <v>2934</v>
      </c>
      <c r="AI2490" s="4">
        <v>2.7173940000000001</v>
      </c>
      <c r="AJ2490" s="4">
        <v>3.273355</v>
      </c>
    </row>
    <row r="2491" spans="1:36" x14ac:dyDescent="0.3">
      <c r="A2491" s="1" t="s">
        <v>2485</v>
      </c>
      <c r="B2491" s="2">
        <v>4008568</v>
      </c>
      <c r="C2491" s="3" t="s">
        <v>2919</v>
      </c>
      <c r="D2491" s="4">
        <v>1344.2656192500001</v>
      </c>
      <c r="E2491" s="3" t="s">
        <v>3006</v>
      </c>
      <c r="F2491" s="3" t="s">
        <v>3070</v>
      </c>
      <c r="G2491" s="3" t="s">
        <v>3070</v>
      </c>
      <c r="H2491" s="3" t="s">
        <v>3620</v>
      </c>
      <c r="I2491" s="3" t="s">
        <v>3663</v>
      </c>
      <c r="J2491" s="4">
        <v>-29.558744999999998</v>
      </c>
      <c r="K2491" s="4">
        <v>-20.356642000000001</v>
      </c>
      <c r="L2491" s="4">
        <v>-16.474049000000001</v>
      </c>
      <c r="M2491" s="4">
        <v>-11.647033</v>
      </c>
      <c r="N2491" s="4">
        <v>11.399483999999999</v>
      </c>
      <c r="O2491" s="4">
        <v>7.5656639999999999</v>
      </c>
      <c r="P2491" s="4">
        <v>1.0113989999999999</v>
      </c>
      <c r="Q2491" s="4">
        <v>5.0226959999999998</v>
      </c>
      <c r="R2491" s="4">
        <v>13.078773999999999</v>
      </c>
      <c r="S2491" s="3" t="s">
        <v>6225</v>
      </c>
      <c r="T2491" s="4">
        <v>39.75</v>
      </c>
      <c r="U2491" s="4">
        <v>1344.2656192500001</v>
      </c>
      <c r="V2491" s="10">
        <v>1663.044619</v>
      </c>
      <c r="W2491" s="4">
        <v>1.9622641509434</v>
      </c>
      <c r="X2491" s="4">
        <v>61.46</v>
      </c>
      <c r="Y2491" s="4">
        <v>39.25</v>
      </c>
      <c r="Z2491" s="4">
        <v>11.399483999999999</v>
      </c>
      <c r="AA2491" s="10">
        <v>11.9011976047</v>
      </c>
      <c r="AB2491" s="10">
        <v>13.361344537800001</v>
      </c>
      <c r="AC2491" s="4">
        <v>0.14655699999999999</v>
      </c>
      <c r="AD2491" s="4">
        <v>0.1473291978614</v>
      </c>
      <c r="AE2491" s="4">
        <v>0.15314043365300001</v>
      </c>
      <c r="AF2491" s="4">
        <v>5.0226959999999998</v>
      </c>
      <c r="AG2491" s="4">
        <v>4.6780439353023997</v>
      </c>
      <c r="AH2491" s="4">
        <v>4.9321136906226997</v>
      </c>
      <c r="AI2491" s="4">
        <v>1.0113989999999999</v>
      </c>
      <c r="AJ2491" s="4">
        <v>1.0113989999999999</v>
      </c>
    </row>
    <row r="2492" spans="1:36" x14ac:dyDescent="0.3">
      <c r="A2492" s="1" t="s">
        <v>2486</v>
      </c>
      <c r="B2492" s="2">
        <v>7129226</v>
      </c>
      <c r="C2492" s="3" t="s">
        <v>2935</v>
      </c>
      <c r="D2492" s="4">
        <v>7006.3349298599996</v>
      </c>
      <c r="E2492" s="3" t="s">
        <v>2936</v>
      </c>
      <c r="F2492" s="3" t="s">
        <v>2937</v>
      </c>
      <c r="G2492" s="3" t="s">
        <v>2943</v>
      </c>
      <c r="H2492" s="3" t="s">
        <v>2943</v>
      </c>
      <c r="I2492" s="3" t="s">
        <v>3162</v>
      </c>
      <c r="J2492" s="4">
        <v>27.644607000000001</v>
      </c>
      <c r="K2492" s="4">
        <v>5.3321870000000002</v>
      </c>
      <c r="L2492" s="4">
        <v>1.596848</v>
      </c>
      <c r="M2492" s="4">
        <v>-8.4470189999999992</v>
      </c>
      <c r="N2492" s="4">
        <v>47.105769000000002</v>
      </c>
      <c r="O2492" s="4">
        <v>48.409090999999997</v>
      </c>
      <c r="P2492" s="4">
        <v>5.1633639999999996</v>
      </c>
      <c r="Q2492" s="4">
        <v>21.080363999999999</v>
      </c>
      <c r="R2492" s="4">
        <v>34.832898</v>
      </c>
      <c r="S2492" s="3" t="s">
        <v>6226</v>
      </c>
      <c r="T2492" s="4">
        <v>48.99</v>
      </c>
      <c r="U2492" s="4">
        <v>7006.3349298599996</v>
      </c>
      <c r="V2492" s="10">
        <v>7391.8719289999999</v>
      </c>
      <c r="W2492" s="4">
        <v>0</v>
      </c>
      <c r="X2492" s="4">
        <v>54.91</v>
      </c>
      <c r="Y2492" s="4">
        <v>35.381999999999998</v>
      </c>
      <c r="Z2492" s="4">
        <v>47.105769000000002</v>
      </c>
      <c r="AA2492" s="10">
        <v>34.699153592800002</v>
      </c>
      <c r="AB2492" s="10">
        <v>34.699153592800002</v>
      </c>
      <c r="AC2492" s="4">
        <v>5.128088</v>
      </c>
      <c r="AD2492" s="4">
        <v>4.8363462698372004</v>
      </c>
      <c r="AE2492" s="4">
        <v>4.8363462698372004</v>
      </c>
      <c r="AF2492" s="4">
        <v>21.080363999999999</v>
      </c>
      <c r="AG2492" s="4">
        <v>17.9894935570481</v>
      </c>
      <c r="AH2492" s="4">
        <v>17.9894935570481</v>
      </c>
      <c r="AI2492" s="4">
        <v>5.1633639999999996</v>
      </c>
      <c r="AJ2492" s="4">
        <v>29.871950999999999</v>
      </c>
    </row>
    <row r="2493" spans="1:36" x14ac:dyDescent="0.3">
      <c r="A2493" s="1" t="s">
        <v>2487</v>
      </c>
      <c r="B2493" s="2">
        <v>4960115</v>
      </c>
      <c r="C2493" s="3" t="s">
        <v>2919</v>
      </c>
      <c r="D2493" s="4">
        <v>2685.8773695</v>
      </c>
      <c r="E2493" s="3" t="s">
        <v>2930</v>
      </c>
      <c r="F2493" s="3" t="s">
        <v>2957</v>
      </c>
      <c r="G2493" s="3" t="s">
        <v>2957</v>
      </c>
      <c r="H2493" s="3" t="s">
        <v>2958</v>
      </c>
      <c r="I2493" s="3" t="s">
        <v>3149</v>
      </c>
      <c r="J2493" s="4">
        <v>61.257607</v>
      </c>
      <c r="K2493" s="4">
        <v>-18.394580000000001</v>
      </c>
      <c r="L2493" s="4">
        <v>-12.579723</v>
      </c>
      <c r="M2493" s="4">
        <v>-2.9541019999999998</v>
      </c>
      <c r="N2493" s="4" t="s">
        <v>2924</v>
      </c>
      <c r="O2493" s="4">
        <v>34.551412116086297</v>
      </c>
      <c r="P2493" s="4">
        <v>4.5093589999999999</v>
      </c>
      <c r="Q2493" s="4">
        <v>20.468633000000001</v>
      </c>
      <c r="R2493" s="4">
        <v>14.653088</v>
      </c>
      <c r="S2493" s="3" t="s">
        <v>6227</v>
      </c>
      <c r="T2493" s="4">
        <v>39.75</v>
      </c>
      <c r="U2493" s="4">
        <v>2685.8773695</v>
      </c>
      <c r="V2493" s="10">
        <v>4445.3163690000001</v>
      </c>
      <c r="W2493" s="4">
        <v>0</v>
      </c>
      <c r="X2493" s="4">
        <v>55.82</v>
      </c>
      <c r="Y2493" s="4">
        <v>21.7</v>
      </c>
      <c r="Z2493" s="4" t="s">
        <v>2924</v>
      </c>
      <c r="AA2493" s="10">
        <v>21.4783595396</v>
      </c>
      <c r="AB2493" s="10">
        <v>26.500706685499999</v>
      </c>
      <c r="AC2493" s="4">
        <v>3.3080370000000001</v>
      </c>
      <c r="AD2493" s="4">
        <v>2.9076611313404999</v>
      </c>
      <c r="AE2493" s="4">
        <v>3.2070292855244</v>
      </c>
      <c r="AF2493" s="4">
        <v>20.468633000000001</v>
      </c>
      <c r="AG2493" s="4">
        <v>12.5938097515329</v>
      </c>
      <c r="AH2493" s="4">
        <v>14.162864372299399</v>
      </c>
      <c r="AI2493" s="4">
        <v>4.5093589999999999</v>
      </c>
      <c r="AJ2493" s="4" t="s">
        <v>2924</v>
      </c>
    </row>
    <row r="2494" spans="1:36" x14ac:dyDescent="0.3">
      <c r="A2494" s="1" t="s">
        <v>2488</v>
      </c>
      <c r="B2494" s="2">
        <v>4054569</v>
      </c>
      <c r="C2494" s="3" t="s">
        <v>2919</v>
      </c>
      <c r="D2494" s="4">
        <v>2555.26041093</v>
      </c>
      <c r="E2494" s="3" t="s">
        <v>2930</v>
      </c>
      <c r="F2494" s="3" t="s">
        <v>2931</v>
      </c>
      <c r="G2494" s="3" t="s">
        <v>2931</v>
      </c>
      <c r="H2494" s="3" t="s">
        <v>2932</v>
      </c>
      <c r="I2494" s="3" t="s">
        <v>2933</v>
      </c>
      <c r="J2494" s="4">
        <v>32.644936999999999</v>
      </c>
      <c r="K2494" s="4">
        <v>0.376577</v>
      </c>
      <c r="L2494" s="4">
        <v>-3.0374680000000001</v>
      </c>
      <c r="M2494" s="4">
        <v>-4.9393719999999997</v>
      </c>
      <c r="N2494" s="4">
        <v>13.4621212121212</v>
      </c>
      <c r="O2494" s="4">
        <v>13.750322000000001</v>
      </c>
      <c r="P2494" s="4">
        <v>3.153505</v>
      </c>
      <c r="Q2494" s="4" t="s">
        <v>2934</v>
      </c>
      <c r="R2494" s="4" t="s">
        <v>2934</v>
      </c>
      <c r="S2494" s="3" t="s">
        <v>6228</v>
      </c>
      <c r="T2494" s="4">
        <v>53.31</v>
      </c>
      <c r="U2494" s="4">
        <v>2555.26041093</v>
      </c>
      <c r="V2494" s="10" t="s">
        <v>2934</v>
      </c>
      <c r="W2494" s="4">
        <v>0</v>
      </c>
      <c r="X2494" s="4">
        <v>61.17</v>
      </c>
      <c r="Y2494" s="4">
        <v>29.92</v>
      </c>
      <c r="Z2494" s="4">
        <v>13.49962</v>
      </c>
      <c r="AA2494" s="10">
        <v>10.719240745500001</v>
      </c>
      <c r="AB2494" s="10">
        <v>12.4169351063</v>
      </c>
      <c r="AC2494" s="4" t="s">
        <v>2934</v>
      </c>
      <c r="AD2494" s="4" t="s">
        <v>2934</v>
      </c>
      <c r="AE2494" s="4" t="s">
        <v>2934</v>
      </c>
      <c r="AF2494" s="4" t="s">
        <v>2934</v>
      </c>
      <c r="AG2494" s="4" t="s">
        <v>2934</v>
      </c>
      <c r="AH2494" s="4" t="s">
        <v>2934</v>
      </c>
      <c r="AI2494" s="4">
        <v>3.153505</v>
      </c>
      <c r="AJ2494" s="4">
        <v>3.1587369999999999</v>
      </c>
    </row>
    <row r="2495" spans="1:36" x14ac:dyDescent="0.3">
      <c r="A2495" s="1" t="s">
        <v>2489</v>
      </c>
      <c r="B2495" s="2">
        <v>4005117</v>
      </c>
      <c r="C2495" s="3" t="s">
        <v>2935</v>
      </c>
      <c r="D2495" s="4">
        <v>1612.7442547200001</v>
      </c>
      <c r="E2495" s="3" t="s">
        <v>2930</v>
      </c>
      <c r="F2495" s="3" t="s">
        <v>2931</v>
      </c>
      <c r="G2495" s="3" t="s">
        <v>2931</v>
      </c>
      <c r="H2495" s="3" t="s">
        <v>3225</v>
      </c>
      <c r="I2495" s="3" t="s">
        <v>2933</v>
      </c>
      <c r="J2495" s="4">
        <v>12.062614999999999</v>
      </c>
      <c r="K2495" s="4">
        <v>-2.6918980000000001</v>
      </c>
      <c r="L2495" s="4">
        <v>-2.64</v>
      </c>
      <c r="M2495" s="4">
        <v>-4.1983730000000001</v>
      </c>
      <c r="N2495" s="4">
        <v>8.1208478245202897</v>
      </c>
      <c r="O2495" s="4">
        <v>5.6604650000000003</v>
      </c>
      <c r="P2495" s="4">
        <v>1.515504</v>
      </c>
      <c r="Q2495" s="4" t="s">
        <v>2934</v>
      </c>
      <c r="R2495" s="4" t="s">
        <v>2934</v>
      </c>
      <c r="S2495" s="3" t="s">
        <v>6229</v>
      </c>
      <c r="T2495" s="4">
        <v>36.51</v>
      </c>
      <c r="U2495" s="4">
        <v>1612.7442547200001</v>
      </c>
      <c r="V2495" s="10" t="s">
        <v>2934</v>
      </c>
      <c r="W2495" s="4">
        <v>4.82059709668584</v>
      </c>
      <c r="X2495" s="4">
        <v>40.549999999999997</v>
      </c>
      <c r="Y2495" s="4">
        <v>28.73</v>
      </c>
      <c r="Z2495" s="4">
        <v>8.1151370000000007</v>
      </c>
      <c r="AA2495" s="10">
        <v>8.8472629461000007</v>
      </c>
      <c r="AB2495" s="10">
        <v>8.0124301298000002</v>
      </c>
      <c r="AC2495" s="4" t="s">
        <v>2934</v>
      </c>
      <c r="AD2495" s="4" t="s">
        <v>2934</v>
      </c>
      <c r="AE2495" s="4" t="s">
        <v>2934</v>
      </c>
      <c r="AF2495" s="4" t="s">
        <v>2934</v>
      </c>
      <c r="AG2495" s="4" t="s">
        <v>2934</v>
      </c>
      <c r="AH2495" s="4" t="s">
        <v>2934</v>
      </c>
      <c r="AI2495" s="4">
        <v>1.515504</v>
      </c>
      <c r="AJ2495" s="4">
        <v>1.666971</v>
      </c>
    </row>
    <row r="2496" spans="1:36" x14ac:dyDescent="0.3">
      <c r="A2496" s="1" t="s">
        <v>2490</v>
      </c>
      <c r="B2496" s="2">
        <v>100144</v>
      </c>
      <c r="C2496" s="3" t="s">
        <v>2935</v>
      </c>
      <c r="D2496" s="4">
        <v>56435.8191984</v>
      </c>
      <c r="E2496" s="3" t="s">
        <v>2930</v>
      </c>
      <c r="F2496" s="3" t="s">
        <v>2953</v>
      </c>
      <c r="G2496" s="3" t="s">
        <v>2954</v>
      </c>
      <c r="H2496" s="3" t="s">
        <v>2955</v>
      </c>
      <c r="I2496" s="3" t="s">
        <v>3518</v>
      </c>
      <c r="J2496" s="4">
        <v>50.806294999999999</v>
      </c>
      <c r="K2496" s="4">
        <v>8.0757449999999995</v>
      </c>
      <c r="L2496" s="4">
        <v>-0.321048</v>
      </c>
      <c r="M2496" s="4">
        <v>-1.5349489999999999</v>
      </c>
      <c r="N2496" s="4">
        <v>19.405000000000001</v>
      </c>
      <c r="O2496" s="4" t="s">
        <v>2924</v>
      </c>
      <c r="P2496" s="4">
        <v>1.4990049999999999</v>
      </c>
      <c r="Q2496" s="4" t="s">
        <v>2934</v>
      </c>
      <c r="R2496" s="4" t="s">
        <v>2934</v>
      </c>
      <c r="S2496" s="3" t="s">
        <v>6230</v>
      </c>
      <c r="T2496" s="4">
        <v>77.62</v>
      </c>
      <c r="U2496" s="4">
        <v>56435.8191984</v>
      </c>
      <c r="V2496" s="10" t="s">
        <v>2934</v>
      </c>
      <c r="W2496" s="4">
        <v>2.42205617108992</v>
      </c>
      <c r="X2496" s="4">
        <v>82.72</v>
      </c>
      <c r="Y2496" s="4">
        <v>51.33</v>
      </c>
      <c r="Z2496" s="4">
        <v>19.405000000000001</v>
      </c>
      <c r="AA2496" s="10">
        <v>12.2078575697</v>
      </c>
      <c r="AB2496" s="10">
        <v>13.3077077379</v>
      </c>
      <c r="AC2496" s="4" t="s">
        <v>2934</v>
      </c>
      <c r="AD2496" s="4" t="s">
        <v>2934</v>
      </c>
      <c r="AE2496" s="4" t="s">
        <v>2934</v>
      </c>
      <c r="AF2496" s="4" t="s">
        <v>2934</v>
      </c>
      <c r="AG2496" s="4" t="s">
        <v>2934</v>
      </c>
      <c r="AH2496" s="4" t="s">
        <v>2934</v>
      </c>
      <c r="AI2496" s="4">
        <v>1.4990049999999999</v>
      </c>
      <c r="AJ2496" s="4">
        <v>3.5328390000000001</v>
      </c>
    </row>
    <row r="2497" spans="1:36" x14ac:dyDescent="0.3">
      <c r="A2497" s="1" t="s">
        <v>2491</v>
      </c>
      <c r="B2497" s="2">
        <v>4004086</v>
      </c>
      <c r="C2497" s="3" t="s">
        <v>2935</v>
      </c>
      <c r="D2497" s="4">
        <v>132510.73339924999</v>
      </c>
      <c r="E2497" s="3" t="s">
        <v>2936</v>
      </c>
      <c r="F2497" s="3" t="s">
        <v>2937</v>
      </c>
      <c r="G2497" s="3" t="s">
        <v>2951</v>
      </c>
      <c r="H2497" s="3" t="s">
        <v>2951</v>
      </c>
      <c r="I2497" s="3" t="s">
        <v>3290</v>
      </c>
      <c r="J2497" s="4">
        <v>-31.903701000000002</v>
      </c>
      <c r="K2497" s="4">
        <v>15.695740000000001</v>
      </c>
      <c r="L2497" s="4">
        <v>21.406078999999998</v>
      </c>
      <c r="M2497" s="4">
        <v>4.5387560000000002</v>
      </c>
      <c r="N2497" s="4" t="s">
        <v>2924</v>
      </c>
      <c r="O2497" s="4" t="s">
        <v>2924</v>
      </c>
      <c r="P2497" s="4" t="s">
        <v>2924</v>
      </c>
      <c r="Q2497" s="4" t="s">
        <v>2924</v>
      </c>
      <c r="R2497" s="4" t="s">
        <v>2924</v>
      </c>
      <c r="S2497" s="3" t="s">
        <v>6231</v>
      </c>
      <c r="T2497" s="4">
        <v>177.35</v>
      </c>
      <c r="U2497" s="4">
        <v>132510.73339924999</v>
      </c>
      <c r="V2497" s="10">
        <v>179701.73339899999</v>
      </c>
      <c r="W2497" s="4">
        <v>0</v>
      </c>
      <c r="X2497" s="4">
        <v>264.66000000000003</v>
      </c>
      <c r="Y2497" s="5">
        <v>137.03</v>
      </c>
      <c r="Z2497" s="4" t="s">
        <v>2924</v>
      </c>
      <c r="AA2497" s="10" t="s">
        <v>2924</v>
      </c>
      <c r="AB2497" s="10" t="s">
        <v>2924</v>
      </c>
      <c r="AC2497" s="4">
        <v>2.4518270000000002</v>
      </c>
      <c r="AD2497" s="4">
        <v>2.2722992362253001</v>
      </c>
      <c r="AE2497" s="4">
        <v>2.6385073588108998</v>
      </c>
      <c r="AF2497" s="4" t="s">
        <v>2924</v>
      </c>
      <c r="AG2497" s="4">
        <v>31.597353063922899</v>
      </c>
      <c r="AH2497" s="4" t="s">
        <v>2924</v>
      </c>
      <c r="AI2497" s="4" t="s">
        <v>2924</v>
      </c>
      <c r="AJ2497" s="4" t="s">
        <v>2924</v>
      </c>
    </row>
    <row r="2498" spans="1:36" x14ac:dyDescent="0.3">
      <c r="A2498" s="1" t="s">
        <v>2492</v>
      </c>
      <c r="B2498" s="2">
        <v>4915118</v>
      </c>
      <c r="C2498" s="3" t="s">
        <v>2935</v>
      </c>
      <c r="D2498" s="4">
        <v>3427.4738747599999</v>
      </c>
      <c r="E2498" s="3" t="s">
        <v>3006</v>
      </c>
      <c r="F2498" s="3" t="s">
        <v>3007</v>
      </c>
      <c r="G2498" s="3" t="s">
        <v>3283</v>
      </c>
      <c r="H2498" s="3" t="s">
        <v>3586</v>
      </c>
      <c r="I2498" s="3" t="s">
        <v>3587</v>
      </c>
      <c r="J2498" s="4">
        <v>-13.511583</v>
      </c>
      <c r="K2498" s="4">
        <v>12.303413000000001</v>
      </c>
      <c r="L2498" s="4">
        <v>-2.038373</v>
      </c>
      <c r="M2498" s="4">
        <v>-3.8855909999999998</v>
      </c>
      <c r="N2498" s="4">
        <v>45.155853999999998</v>
      </c>
      <c r="O2498" s="4">
        <v>21.031537</v>
      </c>
      <c r="P2498" s="4">
        <v>3.3955389999999999</v>
      </c>
      <c r="Q2498" s="4">
        <v>12.574838</v>
      </c>
      <c r="R2498" s="4">
        <v>23.246825000000001</v>
      </c>
      <c r="S2498" s="3" t="s">
        <v>6232</v>
      </c>
      <c r="T2498" s="5">
        <v>302.77</v>
      </c>
      <c r="U2498" s="4">
        <v>3427.4738747599999</v>
      </c>
      <c r="V2498" s="10">
        <v>3210.0668740000001</v>
      </c>
      <c r="W2498" s="4">
        <v>0</v>
      </c>
      <c r="X2498" s="4">
        <v>371.65</v>
      </c>
      <c r="Y2498" s="5">
        <v>254.4</v>
      </c>
      <c r="Z2498" s="4">
        <v>45.155853999999998</v>
      </c>
      <c r="AA2498" s="10">
        <v>27.146955975899999</v>
      </c>
      <c r="AB2498" s="10">
        <v>33.716523735800003</v>
      </c>
      <c r="AC2498" s="4">
        <v>1.6015509999999999</v>
      </c>
      <c r="AD2498" s="4">
        <v>1.5684062881131</v>
      </c>
      <c r="AE2498" s="4">
        <v>1.6022846535854001</v>
      </c>
      <c r="AF2498" s="4">
        <v>12.574838</v>
      </c>
      <c r="AG2498" s="4">
        <v>11.8483256708375</v>
      </c>
      <c r="AH2498" s="4">
        <v>13.2919833205233</v>
      </c>
      <c r="AI2498" s="4">
        <v>3.3955389999999999</v>
      </c>
      <c r="AJ2498" s="4">
        <v>3.8921459999999999</v>
      </c>
    </row>
    <row r="2499" spans="1:36" x14ac:dyDescent="0.3">
      <c r="A2499" s="1" t="s">
        <v>2493</v>
      </c>
      <c r="B2499" s="2">
        <v>4513682</v>
      </c>
      <c r="C2499" s="3" t="s">
        <v>2935</v>
      </c>
      <c r="D2499" s="4">
        <v>3943.1146924</v>
      </c>
      <c r="E2499" s="3" t="s">
        <v>2936</v>
      </c>
      <c r="F2499" s="3" t="s">
        <v>2966</v>
      </c>
      <c r="G2499" s="3" t="s">
        <v>2967</v>
      </c>
      <c r="H2499" s="3" t="s">
        <v>3361</v>
      </c>
      <c r="I2499" s="3" t="s">
        <v>3680</v>
      </c>
      <c r="J2499" s="4">
        <v>2.693794</v>
      </c>
      <c r="K2499" s="4">
        <v>-19.994686999999999</v>
      </c>
      <c r="L2499" s="4">
        <v>-2.3665440000000002</v>
      </c>
      <c r="M2499" s="4">
        <v>-4.5127879999999996</v>
      </c>
      <c r="N2499" s="4">
        <v>34.524264000000002</v>
      </c>
      <c r="O2499" s="4">
        <v>17.076167000000002</v>
      </c>
      <c r="P2499" s="4">
        <v>14.248540999999999</v>
      </c>
      <c r="Q2499" s="4">
        <v>7.0201399999999996</v>
      </c>
      <c r="R2499" s="4">
        <v>15.998199</v>
      </c>
      <c r="S2499" s="3" t="s">
        <v>6233</v>
      </c>
      <c r="T2499" s="4">
        <v>90.35</v>
      </c>
      <c r="U2499" s="4">
        <v>3943.1146924</v>
      </c>
      <c r="V2499" s="10">
        <v>6976.6146920000001</v>
      </c>
      <c r="W2499" s="4">
        <v>1.07360265633647</v>
      </c>
      <c r="X2499" s="4">
        <v>115.91</v>
      </c>
      <c r="Y2499" s="4">
        <v>79.03</v>
      </c>
      <c r="Z2499" s="4">
        <v>34.197578</v>
      </c>
      <c r="AA2499" s="10">
        <v>12.496542185299999</v>
      </c>
      <c r="AB2499" s="10">
        <v>13.793893129700001</v>
      </c>
      <c r="AC2499" s="4">
        <v>1.397195</v>
      </c>
      <c r="AD2499" s="4">
        <v>1.3539577158766001</v>
      </c>
      <c r="AE2499" s="4">
        <v>1.3937732493124</v>
      </c>
      <c r="AF2499" s="4">
        <v>7.0201399999999996</v>
      </c>
      <c r="AG2499" s="4">
        <v>7.4085321142613996</v>
      </c>
      <c r="AH2499" s="4">
        <v>7.7325343352851004</v>
      </c>
      <c r="AI2499" s="4">
        <v>14.248540999999999</v>
      </c>
      <c r="AJ2499" s="4" t="s">
        <v>2924</v>
      </c>
    </row>
    <row r="2500" spans="1:36" x14ac:dyDescent="0.3">
      <c r="A2500" s="1" t="s">
        <v>2494</v>
      </c>
      <c r="B2500" s="2">
        <v>4094689</v>
      </c>
      <c r="C2500" s="3" t="s">
        <v>2935</v>
      </c>
      <c r="D2500" s="4">
        <v>2536.5703497600002</v>
      </c>
      <c r="E2500" s="3" t="s">
        <v>2925</v>
      </c>
      <c r="F2500" s="3" t="s">
        <v>2926</v>
      </c>
      <c r="G2500" s="3" t="s">
        <v>2927</v>
      </c>
      <c r="H2500" s="3" t="s">
        <v>2964</v>
      </c>
      <c r="I2500" s="3" t="s">
        <v>3126</v>
      </c>
      <c r="J2500" s="4">
        <v>8.7411840000000005</v>
      </c>
      <c r="K2500" s="4">
        <v>16.031927</v>
      </c>
      <c r="L2500" s="4">
        <v>7.750953</v>
      </c>
      <c r="M2500" s="4">
        <v>-2.4913759999999998</v>
      </c>
      <c r="N2500" s="4">
        <v>12.923546</v>
      </c>
      <c r="O2500" s="4">
        <v>13.431889999999999</v>
      </c>
      <c r="P2500" s="4">
        <v>5.1939570000000002</v>
      </c>
      <c r="Q2500" s="4">
        <v>6.5015020000000003</v>
      </c>
      <c r="R2500" s="4">
        <v>18.331999</v>
      </c>
      <c r="S2500" s="3" t="s">
        <v>6234</v>
      </c>
      <c r="T2500" s="4">
        <v>50.88</v>
      </c>
      <c r="U2500" s="4">
        <v>2536.5703497600002</v>
      </c>
      <c r="V2500" s="10">
        <v>2535.9433490000001</v>
      </c>
      <c r="W2500" s="4">
        <v>2.75157232704403</v>
      </c>
      <c r="X2500" s="4">
        <v>54.25</v>
      </c>
      <c r="Y2500" s="4">
        <v>34.869999999999997</v>
      </c>
      <c r="Z2500" s="4">
        <v>12.923546</v>
      </c>
      <c r="AA2500" s="10">
        <v>12.9908594188</v>
      </c>
      <c r="AB2500" s="10">
        <v>13.580421558899999</v>
      </c>
      <c r="AC2500" s="4">
        <v>2.077156</v>
      </c>
      <c r="AD2500" s="4">
        <v>2.0354723894363</v>
      </c>
      <c r="AE2500" s="4">
        <v>2.0917847040567001</v>
      </c>
      <c r="AF2500" s="4">
        <v>6.5015020000000003</v>
      </c>
      <c r="AG2500" s="4">
        <v>9.7774325531004003</v>
      </c>
      <c r="AH2500" s="4">
        <v>9.9905424520869008</v>
      </c>
      <c r="AI2500" s="4">
        <v>5.1939570000000002</v>
      </c>
      <c r="AJ2500" s="4">
        <v>5.1939570000000002</v>
      </c>
    </row>
    <row r="2501" spans="1:36" x14ac:dyDescent="0.3">
      <c r="A2501" s="1" t="s">
        <v>2495</v>
      </c>
      <c r="B2501" s="2">
        <v>4133211</v>
      </c>
      <c r="C2501" s="3" t="s">
        <v>2919</v>
      </c>
      <c r="D2501" s="4">
        <v>12371.533626</v>
      </c>
      <c r="E2501" s="3" t="s">
        <v>3006</v>
      </c>
      <c r="F2501" s="3" t="s">
        <v>3007</v>
      </c>
      <c r="G2501" s="3" t="s">
        <v>3008</v>
      </c>
      <c r="H2501" s="3" t="s">
        <v>3009</v>
      </c>
      <c r="I2501" s="3" t="s">
        <v>3356</v>
      </c>
      <c r="J2501" s="4">
        <v>-3.488372</v>
      </c>
      <c r="K2501" s="4">
        <v>-18.96114</v>
      </c>
      <c r="L2501" s="4">
        <v>-5.2727690000000003</v>
      </c>
      <c r="M2501" s="4">
        <v>-3.4659219999999999</v>
      </c>
      <c r="N2501" s="4">
        <v>22.652837999999999</v>
      </c>
      <c r="O2501" s="4">
        <v>16.448671999999998</v>
      </c>
      <c r="P2501" s="4">
        <v>3.218801</v>
      </c>
      <c r="Q2501" s="4">
        <v>8.9099839999999997</v>
      </c>
      <c r="R2501" s="4">
        <v>23.136607999999999</v>
      </c>
      <c r="S2501" s="3" t="s">
        <v>6235</v>
      </c>
      <c r="T2501" s="4">
        <v>41.5</v>
      </c>
      <c r="U2501" s="4">
        <v>12371.533626</v>
      </c>
      <c r="V2501" s="10">
        <v>19842.533626</v>
      </c>
      <c r="W2501" s="4">
        <v>3.7590361445783098</v>
      </c>
      <c r="X2501" s="4">
        <v>52.805</v>
      </c>
      <c r="Y2501" s="4">
        <v>40.26</v>
      </c>
      <c r="Z2501" s="4">
        <v>22.652837999999999</v>
      </c>
      <c r="AA2501" s="10">
        <v>12.998402605900001</v>
      </c>
      <c r="AB2501" s="10">
        <v>13.206508421900001</v>
      </c>
      <c r="AC2501" s="4">
        <v>2.0063230000000001</v>
      </c>
      <c r="AD2501" s="4">
        <v>1.8862449251019</v>
      </c>
      <c r="AE2501" s="4">
        <v>1.8892816688481</v>
      </c>
      <c r="AF2501" s="4">
        <v>8.9099839999999997</v>
      </c>
      <c r="AG2501" s="4">
        <v>9.7154536708905006</v>
      </c>
      <c r="AH2501" s="4">
        <v>9.8345232690646007</v>
      </c>
      <c r="AI2501" s="4">
        <v>3.218801</v>
      </c>
      <c r="AJ2501" s="4" t="s">
        <v>2924</v>
      </c>
    </row>
    <row r="2502" spans="1:36" x14ac:dyDescent="0.3">
      <c r="A2502" s="1" t="s">
        <v>2496</v>
      </c>
      <c r="B2502" s="2">
        <v>4298459</v>
      </c>
      <c r="C2502" s="3" t="s">
        <v>2919</v>
      </c>
      <c r="D2502" s="4">
        <v>17962.752927419999</v>
      </c>
      <c r="E2502" s="3" t="s">
        <v>2930</v>
      </c>
      <c r="F2502" s="3" t="s">
        <v>2953</v>
      </c>
      <c r="G2502" s="3" t="s">
        <v>2954</v>
      </c>
      <c r="H2502" s="3" t="s">
        <v>2955</v>
      </c>
      <c r="I2502" s="3" t="s">
        <v>3097</v>
      </c>
      <c r="J2502" s="4">
        <v>23.390663</v>
      </c>
      <c r="K2502" s="4">
        <v>14.972528000000001</v>
      </c>
      <c r="L2502" s="4">
        <v>-1.9715009999999999</v>
      </c>
      <c r="M2502" s="4">
        <v>-4.597264</v>
      </c>
      <c r="N2502" s="4">
        <v>153.57798199999999</v>
      </c>
      <c r="O2502" s="4" t="s">
        <v>2924</v>
      </c>
      <c r="P2502" s="4">
        <v>3.238537</v>
      </c>
      <c r="Q2502" s="4" t="s">
        <v>2934</v>
      </c>
      <c r="R2502" s="4" t="s">
        <v>2934</v>
      </c>
      <c r="S2502" s="3" t="s">
        <v>6236</v>
      </c>
      <c r="T2502" s="4">
        <v>50.22</v>
      </c>
      <c r="U2502" s="4">
        <v>17962.752927419999</v>
      </c>
      <c r="V2502" s="10" t="s">
        <v>2934</v>
      </c>
      <c r="W2502" s="4">
        <v>2.7877339705296702</v>
      </c>
      <c r="X2502" s="4">
        <v>55.11</v>
      </c>
      <c r="Y2502" s="4">
        <v>36.65</v>
      </c>
      <c r="Z2502" s="4">
        <v>153.57798199999999</v>
      </c>
      <c r="AA2502" s="10">
        <v>11.7394048481</v>
      </c>
      <c r="AB2502" s="10">
        <v>13.369930700999999</v>
      </c>
      <c r="AC2502" s="4" t="s">
        <v>2934</v>
      </c>
      <c r="AD2502" s="4" t="s">
        <v>2934</v>
      </c>
      <c r="AE2502" s="4" t="s">
        <v>2934</v>
      </c>
      <c r="AF2502" s="4" t="s">
        <v>2934</v>
      </c>
      <c r="AG2502" s="4" t="s">
        <v>2934</v>
      </c>
      <c r="AH2502" s="4" t="s">
        <v>2934</v>
      </c>
      <c r="AI2502" s="4">
        <v>3.238537</v>
      </c>
      <c r="AJ2502" s="4">
        <v>3.6837089999999999</v>
      </c>
    </row>
    <row r="2503" spans="1:36" x14ac:dyDescent="0.3">
      <c r="A2503" s="1" t="s">
        <v>2497</v>
      </c>
      <c r="B2503" s="2">
        <v>102775</v>
      </c>
      <c r="C2503" s="3" t="s">
        <v>2935</v>
      </c>
      <c r="D2503" s="4">
        <v>136028.60023472999</v>
      </c>
      <c r="E2503" s="3" t="s">
        <v>2930</v>
      </c>
      <c r="F2503" s="3" t="s">
        <v>2953</v>
      </c>
      <c r="G2503" s="3" t="s">
        <v>2954</v>
      </c>
      <c r="H2503" s="3" t="s">
        <v>3244</v>
      </c>
      <c r="I2503" s="3" t="s">
        <v>3155</v>
      </c>
      <c r="J2503" s="4">
        <v>8.3552060000000008</v>
      </c>
      <c r="K2503" s="4">
        <v>13.64123</v>
      </c>
      <c r="L2503" s="4">
        <v>-7.6435500000000003</v>
      </c>
      <c r="M2503" s="4">
        <v>-6.5753079999999997</v>
      </c>
      <c r="N2503" s="4">
        <v>29.02734375</v>
      </c>
      <c r="O2503" s="4">
        <v>4.1426503148989502</v>
      </c>
      <c r="P2503" s="4">
        <v>3.5755180000000002</v>
      </c>
      <c r="Q2503" s="4" t="s">
        <v>2934</v>
      </c>
      <c r="R2503" s="4" t="s">
        <v>2934</v>
      </c>
      <c r="S2503" s="3" t="s">
        <v>6237</v>
      </c>
      <c r="T2503" s="4">
        <v>74.31</v>
      </c>
      <c r="U2503" s="4">
        <v>136028.60023472999</v>
      </c>
      <c r="V2503" s="10" t="s">
        <v>2934</v>
      </c>
      <c r="W2503" s="4">
        <v>1.3457139012246</v>
      </c>
      <c r="X2503" s="4">
        <v>83.35</v>
      </c>
      <c r="Y2503" s="4">
        <v>59.67</v>
      </c>
      <c r="Z2503" s="4">
        <v>37.155000000000001</v>
      </c>
      <c r="AA2503" s="10">
        <v>20.0648035641</v>
      </c>
      <c r="AB2503" s="10">
        <v>23.714696026799999</v>
      </c>
      <c r="AC2503" s="4" t="s">
        <v>2934</v>
      </c>
      <c r="AD2503" s="4" t="s">
        <v>2934</v>
      </c>
      <c r="AE2503" s="4" t="s">
        <v>2934</v>
      </c>
      <c r="AF2503" s="4" t="s">
        <v>2934</v>
      </c>
      <c r="AG2503" s="4" t="s">
        <v>2934</v>
      </c>
      <c r="AH2503" s="4" t="s">
        <v>2934</v>
      </c>
      <c r="AI2503" s="4">
        <v>3.5755180000000002</v>
      </c>
      <c r="AJ2503" s="4">
        <v>7.469843</v>
      </c>
    </row>
    <row r="2504" spans="1:36" x14ac:dyDescent="0.3">
      <c r="A2504" s="1" t="s">
        <v>2498</v>
      </c>
      <c r="B2504" s="2">
        <v>4910129</v>
      </c>
      <c r="C2504" s="3" t="s">
        <v>2919</v>
      </c>
      <c r="D2504" s="4">
        <v>2468.7916433599999</v>
      </c>
      <c r="E2504" s="3" t="s">
        <v>2925</v>
      </c>
      <c r="F2504" s="3" t="s">
        <v>2980</v>
      </c>
      <c r="G2504" s="3" t="s">
        <v>2981</v>
      </c>
      <c r="H2504" s="3" t="s">
        <v>3163</v>
      </c>
      <c r="I2504" s="3" t="s">
        <v>3249</v>
      </c>
      <c r="J2504" s="4">
        <v>35.376434000000003</v>
      </c>
      <c r="K2504" s="4">
        <v>24.890266</v>
      </c>
      <c r="L2504" s="4">
        <v>3.731503</v>
      </c>
      <c r="M2504" s="4">
        <v>-3.0078200000000002</v>
      </c>
      <c r="N2504" s="4">
        <v>18.335861000000001</v>
      </c>
      <c r="O2504" s="4">
        <v>33.920056000000002</v>
      </c>
      <c r="P2504" s="4">
        <v>6.2164250000000001</v>
      </c>
      <c r="Q2504" s="4">
        <v>8.2981259999999999</v>
      </c>
      <c r="R2504" s="4">
        <v>56.314213000000002</v>
      </c>
      <c r="S2504" s="3" t="s">
        <v>6238</v>
      </c>
      <c r="T2504" s="4">
        <v>48.37</v>
      </c>
      <c r="U2504" s="4">
        <v>2468.7916433599999</v>
      </c>
      <c r="V2504" s="10">
        <v>4305.0596429999996</v>
      </c>
      <c r="W2504" s="4">
        <v>2.2327889187512899</v>
      </c>
      <c r="X2504" s="4">
        <v>52.1</v>
      </c>
      <c r="Y2504" s="4">
        <v>31.24</v>
      </c>
      <c r="Z2504" s="4">
        <v>18.335861000000001</v>
      </c>
      <c r="AA2504" s="10">
        <v>13.532719693300001</v>
      </c>
      <c r="AB2504" s="10">
        <v>14.6215093678</v>
      </c>
      <c r="AC2504" s="4">
        <v>1.2168939999999999</v>
      </c>
      <c r="AD2504" s="4">
        <v>1.1612488150300999</v>
      </c>
      <c r="AE2504" s="4">
        <v>1.2048063981302</v>
      </c>
      <c r="AF2504" s="4">
        <v>8.2981259999999999</v>
      </c>
      <c r="AG2504" s="4">
        <v>14.095774773922299</v>
      </c>
      <c r="AH2504" s="4">
        <v>15.129302410006501</v>
      </c>
      <c r="AI2504" s="4">
        <v>6.2164250000000001</v>
      </c>
      <c r="AJ2504" s="4">
        <v>17.067748999999999</v>
      </c>
    </row>
    <row r="2505" spans="1:36" x14ac:dyDescent="0.3">
      <c r="A2505" s="1" t="s">
        <v>2499</v>
      </c>
      <c r="B2505" s="2">
        <v>4911224</v>
      </c>
      <c r="C2505" s="3" t="s">
        <v>2919</v>
      </c>
      <c r="D2505" s="4">
        <v>1912.0650617399999</v>
      </c>
      <c r="E2505" s="3" t="s">
        <v>3006</v>
      </c>
      <c r="F2505" s="3" t="s">
        <v>3070</v>
      </c>
      <c r="G2505" s="3" t="s">
        <v>3070</v>
      </c>
      <c r="H2505" s="3" t="s">
        <v>3620</v>
      </c>
      <c r="I2505" s="3" t="s">
        <v>3621</v>
      </c>
      <c r="J2505" s="4">
        <v>65.661411999999999</v>
      </c>
      <c r="K2505" s="4">
        <v>18.917589</v>
      </c>
      <c r="L2505" s="4">
        <v>9.9761120000000005</v>
      </c>
      <c r="M2505" s="4">
        <v>-0.84102600000000005</v>
      </c>
      <c r="N2505" s="4">
        <v>43.393177999999999</v>
      </c>
      <c r="O2505" s="4">
        <v>31.410005999999999</v>
      </c>
      <c r="P2505" s="4">
        <v>3.9805670000000002</v>
      </c>
      <c r="Q2505" s="4">
        <v>11.491142999999999</v>
      </c>
      <c r="R2505" s="4">
        <v>42.963047000000003</v>
      </c>
      <c r="S2505" s="3" t="s">
        <v>6239</v>
      </c>
      <c r="T2505" s="4">
        <v>48.34</v>
      </c>
      <c r="U2505" s="4">
        <v>1912.0650617399999</v>
      </c>
      <c r="V2505" s="10">
        <v>2790.6700609999998</v>
      </c>
      <c r="W2505" s="4">
        <v>0</v>
      </c>
      <c r="X2505" s="4">
        <v>49.78</v>
      </c>
      <c r="Y2505" s="4">
        <v>27.6355</v>
      </c>
      <c r="Z2505" s="4">
        <v>43.393177999999999</v>
      </c>
      <c r="AA2505" s="10">
        <v>30.028574978200002</v>
      </c>
      <c r="AB2505" s="10">
        <v>34.188396879599999</v>
      </c>
      <c r="AC2505" s="4">
        <v>0.75197599999999998</v>
      </c>
      <c r="AD2505" s="4">
        <v>0.70813473806729998</v>
      </c>
      <c r="AE2505" s="4">
        <v>0.74154806588790001</v>
      </c>
      <c r="AF2505" s="4">
        <v>11.491142999999999</v>
      </c>
      <c r="AG2505" s="4">
        <v>12.012197248016401</v>
      </c>
      <c r="AH2505" s="4">
        <v>12.985603405450201</v>
      </c>
      <c r="AI2505" s="4">
        <v>3.9805670000000002</v>
      </c>
      <c r="AJ2505" s="4" t="s">
        <v>2924</v>
      </c>
    </row>
    <row r="2506" spans="1:36" x14ac:dyDescent="0.3">
      <c r="A2506" s="1" t="s">
        <v>2500</v>
      </c>
      <c r="B2506" s="2">
        <v>4670681</v>
      </c>
      <c r="C2506" s="3" t="s">
        <v>2935</v>
      </c>
      <c r="D2506" s="4">
        <v>2647.5541663200001</v>
      </c>
      <c r="E2506" s="3" t="s">
        <v>3031</v>
      </c>
      <c r="F2506" s="3" t="s">
        <v>3031</v>
      </c>
      <c r="G2506" s="3" t="s">
        <v>3032</v>
      </c>
      <c r="H2506" s="3" t="s">
        <v>3513</v>
      </c>
      <c r="I2506" s="3" t="s">
        <v>3069</v>
      </c>
      <c r="J2506" s="4">
        <v>-44.259200999999997</v>
      </c>
      <c r="K2506" s="4">
        <v>-5.2406420000000002</v>
      </c>
      <c r="L2506" s="4">
        <v>-7.9480519999999997</v>
      </c>
      <c r="M2506" s="4">
        <v>-6.9327730000000001</v>
      </c>
      <c r="N2506" s="4">
        <v>35.298805000000002</v>
      </c>
      <c r="O2506" s="4" t="s">
        <v>2924</v>
      </c>
      <c r="P2506" s="4">
        <v>4.0291040000000002</v>
      </c>
      <c r="Q2506" s="4">
        <v>6.8375680000000001</v>
      </c>
      <c r="R2506" s="4">
        <v>46.772750000000002</v>
      </c>
      <c r="S2506" s="3" t="s">
        <v>6240</v>
      </c>
      <c r="T2506" s="4">
        <v>17.72</v>
      </c>
      <c r="U2506" s="4">
        <v>2647.5541663200001</v>
      </c>
      <c r="V2506" s="10">
        <v>6343.5541659999999</v>
      </c>
      <c r="W2506" s="4">
        <v>5.6433408577878099</v>
      </c>
      <c r="X2506" s="4">
        <v>32.700000000000003</v>
      </c>
      <c r="Y2506" s="4">
        <v>15.1</v>
      </c>
      <c r="Z2506" s="4">
        <v>35.298805000000002</v>
      </c>
      <c r="AA2506" s="10">
        <v>9.0579154525999996</v>
      </c>
      <c r="AB2506" s="10">
        <v>14.3187290915</v>
      </c>
      <c r="AC2506" s="4">
        <v>1.1034189999999999</v>
      </c>
      <c r="AD2506" s="4">
        <v>1.0626563656132999</v>
      </c>
      <c r="AE2506" s="4">
        <v>1.1027694229967</v>
      </c>
      <c r="AF2506" s="4">
        <v>6.8375680000000001</v>
      </c>
      <c r="AG2506" s="4">
        <v>6.7995489151203001</v>
      </c>
      <c r="AH2506" s="4">
        <v>8.2050376133769003</v>
      </c>
      <c r="AI2506" s="4">
        <v>4.0291040000000002</v>
      </c>
      <c r="AJ2506" s="4">
        <v>4.3538079999999999</v>
      </c>
    </row>
    <row r="2507" spans="1:36" x14ac:dyDescent="0.3">
      <c r="A2507" s="1" t="s">
        <v>2501</v>
      </c>
      <c r="B2507" s="2">
        <v>103339</v>
      </c>
      <c r="C2507" s="3" t="s">
        <v>2935</v>
      </c>
      <c r="D2507" s="4">
        <v>77026.019653519994</v>
      </c>
      <c r="E2507" s="3" t="s">
        <v>2920</v>
      </c>
      <c r="F2507" s="3" t="s">
        <v>2960</v>
      </c>
      <c r="G2507" s="3" t="s">
        <v>2973</v>
      </c>
      <c r="H2507" s="3" t="s">
        <v>3004</v>
      </c>
      <c r="I2507" s="3" t="s">
        <v>3357</v>
      </c>
      <c r="J2507" s="4">
        <v>-7.1018819999999998</v>
      </c>
      <c r="K2507" s="4">
        <v>-22.244060999999999</v>
      </c>
      <c r="L2507" s="4">
        <v>-14.369647000000001</v>
      </c>
      <c r="M2507" s="4">
        <v>-1.752643</v>
      </c>
      <c r="N2507" s="4">
        <v>26.124528301886802</v>
      </c>
      <c r="O2507" s="4">
        <v>15.3760426832281</v>
      </c>
      <c r="P2507" s="4">
        <v>1.838681</v>
      </c>
      <c r="Q2507" s="4">
        <v>12.085785</v>
      </c>
      <c r="R2507" s="4" t="s">
        <v>2924</v>
      </c>
      <c r="S2507" s="3" t="s">
        <v>6241</v>
      </c>
      <c r="T2507" s="4">
        <v>276.92</v>
      </c>
      <c r="U2507" s="4">
        <v>77026.019653519994</v>
      </c>
      <c r="V2507" s="10">
        <v>105243.019653</v>
      </c>
      <c r="W2507" s="4">
        <v>2.0222446916076802</v>
      </c>
      <c r="X2507" s="4">
        <v>370.82499999999999</v>
      </c>
      <c r="Y2507" s="4">
        <v>262.03030000000001</v>
      </c>
      <c r="Z2507" s="4">
        <v>27.692</v>
      </c>
      <c r="AA2507" s="10">
        <v>9.0324348301999997</v>
      </c>
      <c r="AB2507" s="10">
        <v>9.7155469449999998</v>
      </c>
      <c r="AC2507" s="4">
        <v>0.45808199999999999</v>
      </c>
      <c r="AD2507" s="4">
        <v>0.42033817719950001</v>
      </c>
      <c r="AE2507" s="4">
        <v>0.431262320915</v>
      </c>
      <c r="AF2507" s="4">
        <v>12.085785</v>
      </c>
      <c r="AG2507" s="4">
        <v>7.8650785572431001</v>
      </c>
      <c r="AH2507" s="4">
        <v>7.9699127472868998</v>
      </c>
      <c r="AI2507" s="4">
        <v>1.838681</v>
      </c>
      <c r="AJ2507" s="4" t="s">
        <v>2924</v>
      </c>
    </row>
    <row r="2508" spans="1:36" x14ac:dyDescent="0.3">
      <c r="A2508" s="1" t="s">
        <v>2502</v>
      </c>
      <c r="B2508" s="2">
        <v>4091914</v>
      </c>
      <c r="C2508" s="3" t="s">
        <v>2935</v>
      </c>
      <c r="D2508" s="4">
        <v>20354.599931919998</v>
      </c>
      <c r="E2508" s="3" t="s">
        <v>3006</v>
      </c>
      <c r="F2508" s="3" t="s">
        <v>3235</v>
      </c>
      <c r="G2508" s="3" t="s">
        <v>3326</v>
      </c>
      <c r="H2508" s="3" t="s">
        <v>3326</v>
      </c>
      <c r="I2508" s="3" t="s">
        <v>3410</v>
      </c>
      <c r="J2508" s="4">
        <v>15.917101000000001</v>
      </c>
      <c r="K2508" s="4">
        <v>0.67960600000000004</v>
      </c>
      <c r="L2508" s="4">
        <v>-2.1481699999999999</v>
      </c>
      <c r="M2508" s="4">
        <v>-0.27895700000000001</v>
      </c>
      <c r="N2508" s="4">
        <v>82.22</v>
      </c>
      <c r="O2508" s="4">
        <v>30.508348999999999</v>
      </c>
      <c r="P2508" s="4" t="s">
        <v>2924</v>
      </c>
      <c r="Q2508" s="4">
        <v>14.696282</v>
      </c>
      <c r="R2508" s="4">
        <v>39.219164999999997</v>
      </c>
      <c r="S2508" s="3" t="s">
        <v>6242</v>
      </c>
      <c r="T2508" s="5">
        <v>164.44</v>
      </c>
      <c r="U2508" s="4">
        <v>20354.599931919998</v>
      </c>
      <c r="V2508" s="10">
        <v>23124.599931000001</v>
      </c>
      <c r="W2508" s="4">
        <v>2.96764777426417</v>
      </c>
      <c r="X2508" s="4">
        <v>171.37</v>
      </c>
      <c r="Y2508" s="5">
        <v>127.6</v>
      </c>
      <c r="Z2508" s="4">
        <v>82.22</v>
      </c>
      <c r="AA2508" s="10">
        <v>23.887621842200002</v>
      </c>
      <c r="AB2508" s="10">
        <v>24.028921211899998</v>
      </c>
      <c r="AC2508" s="4">
        <v>3.0960770000000002</v>
      </c>
      <c r="AD2508" s="4">
        <v>3.2705907340645002</v>
      </c>
      <c r="AE2508" s="4">
        <v>3.2783761511859</v>
      </c>
      <c r="AF2508" s="4">
        <v>14.696282</v>
      </c>
      <c r="AG2508" s="4">
        <v>16.3342728364502</v>
      </c>
      <c r="AH2508" s="4">
        <v>16.2968290832641</v>
      </c>
      <c r="AI2508" s="4" t="s">
        <v>2924</v>
      </c>
      <c r="AJ2508" s="4" t="s">
        <v>2924</v>
      </c>
    </row>
    <row r="2509" spans="1:36" x14ac:dyDescent="0.3">
      <c r="A2509" s="1" t="s">
        <v>2503</v>
      </c>
      <c r="B2509" s="2">
        <v>4202062</v>
      </c>
      <c r="C2509" s="3" t="s">
        <v>2935</v>
      </c>
      <c r="D2509" s="4">
        <v>269452.71098189999</v>
      </c>
      <c r="E2509" s="3" t="s">
        <v>3006</v>
      </c>
      <c r="F2509" s="3" t="s">
        <v>3007</v>
      </c>
      <c r="G2509" s="3" t="s">
        <v>3283</v>
      </c>
      <c r="H2509" s="3" t="s">
        <v>3321</v>
      </c>
      <c r="I2509" s="3" t="s">
        <v>3349</v>
      </c>
      <c r="J2509" s="4">
        <v>7.2530859999999997</v>
      </c>
      <c r="K2509" s="4">
        <v>-12.688442</v>
      </c>
      <c r="L2509" s="4">
        <v>-0.69852400000000003</v>
      </c>
      <c r="M2509" s="4">
        <v>-0.90304200000000001</v>
      </c>
      <c r="N2509" s="4">
        <v>31.274999999999999</v>
      </c>
      <c r="O2509" s="4">
        <v>79.077117999999999</v>
      </c>
      <c r="P2509" s="4">
        <v>10.165773</v>
      </c>
      <c r="Q2509" s="4">
        <v>17.627796</v>
      </c>
      <c r="R2509" s="4">
        <v>19.946166999999999</v>
      </c>
      <c r="S2509" s="3" t="s">
        <v>6243</v>
      </c>
      <c r="T2509" s="4">
        <v>62.55</v>
      </c>
      <c r="U2509" s="4">
        <v>269452.71098189999</v>
      </c>
      <c r="V2509" s="10">
        <v>300042.71098099998</v>
      </c>
      <c r="W2509" s="4">
        <v>3.1015187849720198</v>
      </c>
      <c r="X2509" s="4">
        <v>73.53</v>
      </c>
      <c r="Y2509" s="4">
        <v>57.93</v>
      </c>
      <c r="Z2509" s="4">
        <v>31.274999999999999</v>
      </c>
      <c r="AA2509" s="10">
        <v>21.481557799200001</v>
      </c>
      <c r="AB2509" s="10">
        <v>21.918835480799999</v>
      </c>
      <c r="AC2509" s="4">
        <v>6.4711800000000004</v>
      </c>
      <c r="AD2509" s="4">
        <v>6.3514427440677004</v>
      </c>
      <c r="AE2509" s="4">
        <v>6.4817540600383996</v>
      </c>
      <c r="AF2509" s="4">
        <v>17.627796</v>
      </c>
      <c r="AG2509" s="4">
        <v>18.8878582190735</v>
      </c>
      <c r="AH2509" s="4">
        <v>19.850126572556</v>
      </c>
      <c r="AI2509" s="4">
        <v>10.165773</v>
      </c>
      <c r="AJ2509" s="4" t="s">
        <v>2924</v>
      </c>
    </row>
    <row r="2510" spans="1:36" x14ac:dyDescent="0.3">
      <c r="A2510" s="1" t="s">
        <v>2504</v>
      </c>
      <c r="B2510" s="2">
        <v>4578418</v>
      </c>
      <c r="C2510" s="3" t="s">
        <v>2919</v>
      </c>
      <c r="D2510" s="4">
        <v>18649.00057344</v>
      </c>
      <c r="E2510" s="3" t="s">
        <v>2920</v>
      </c>
      <c r="F2510" s="3" t="s">
        <v>2960</v>
      </c>
      <c r="G2510" s="3" t="s">
        <v>2961</v>
      </c>
      <c r="H2510" s="3" t="s">
        <v>3085</v>
      </c>
      <c r="I2510" s="3" t="s">
        <v>3227</v>
      </c>
      <c r="J2510" s="4">
        <v>9.6410999999999997E-2</v>
      </c>
      <c r="K2510" s="4">
        <v>-15.431260999999999</v>
      </c>
      <c r="L2510" s="4">
        <v>-5.6923700000000004</v>
      </c>
      <c r="M2510" s="4">
        <v>-1.486558</v>
      </c>
      <c r="N2510" s="4">
        <v>47.673468999999997</v>
      </c>
      <c r="O2510" s="4">
        <v>64.530387000000005</v>
      </c>
      <c r="P2510" s="4">
        <v>2.307274</v>
      </c>
      <c r="Q2510" s="4">
        <v>18.926663999999999</v>
      </c>
      <c r="R2510" s="4">
        <v>77.198864999999998</v>
      </c>
      <c r="S2510" s="3" t="s">
        <v>6244</v>
      </c>
      <c r="T2510" s="5">
        <v>93.44</v>
      </c>
      <c r="U2510" s="4">
        <v>18649.00057344</v>
      </c>
      <c r="V2510" s="10">
        <v>21394.700572999998</v>
      </c>
      <c r="W2510" s="4">
        <v>0</v>
      </c>
      <c r="X2510" s="4">
        <v>112.375</v>
      </c>
      <c r="Y2510" s="4">
        <v>84.76</v>
      </c>
      <c r="Z2510" s="4">
        <v>47.673468999999997</v>
      </c>
      <c r="AA2510" s="10">
        <v>23.448165100699999</v>
      </c>
      <c r="AB2510" s="10">
        <v>23.448165100699999</v>
      </c>
      <c r="AC2510" s="4">
        <v>5.492299</v>
      </c>
      <c r="AD2510" s="4">
        <v>5.1816841154217999</v>
      </c>
      <c r="AE2510" s="4">
        <v>5.1816841154217999</v>
      </c>
      <c r="AF2510" s="4">
        <v>18.926663999999999</v>
      </c>
      <c r="AG2510" s="4">
        <v>17.002574456265201</v>
      </c>
      <c r="AH2510" s="4">
        <v>17.002574456265201</v>
      </c>
      <c r="AI2510" s="4">
        <v>2.307274</v>
      </c>
      <c r="AJ2510" s="4">
        <v>7.599837</v>
      </c>
    </row>
    <row r="2511" spans="1:36" x14ac:dyDescent="0.3">
      <c r="A2511" s="1" t="s">
        <v>2505</v>
      </c>
      <c r="B2511" s="2">
        <v>27805717</v>
      </c>
      <c r="C2511" s="3" t="s">
        <v>2935</v>
      </c>
      <c r="D2511" s="4">
        <v>1635.39835492</v>
      </c>
      <c r="E2511" s="3" t="s">
        <v>3006</v>
      </c>
      <c r="F2511" s="3" t="s">
        <v>3007</v>
      </c>
      <c r="G2511" s="3" t="s">
        <v>3283</v>
      </c>
      <c r="H2511" s="3" t="s">
        <v>3284</v>
      </c>
      <c r="I2511" s="3" t="s">
        <v>3681</v>
      </c>
      <c r="J2511" s="4">
        <v>17.070601</v>
      </c>
      <c r="K2511" s="4">
        <v>94.912280999999993</v>
      </c>
      <c r="L2511" s="4">
        <v>0.45207999999999998</v>
      </c>
      <c r="M2511" s="4">
        <v>0.270758</v>
      </c>
      <c r="N2511" s="4">
        <v>28.26972</v>
      </c>
      <c r="O2511" s="4" t="s">
        <v>2924</v>
      </c>
      <c r="P2511" s="4">
        <v>1.273061</v>
      </c>
      <c r="Q2511" s="4">
        <v>13.367621</v>
      </c>
      <c r="R2511" s="4" t="s">
        <v>2924</v>
      </c>
      <c r="S2511" s="3" t="s">
        <v>6245</v>
      </c>
      <c r="T2511" s="4">
        <v>11.11</v>
      </c>
      <c r="U2511" s="4">
        <v>1635.39835492</v>
      </c>
      <c r="V2511" s="10">
        <v>1945.1593539999999</v>
      </c>
      <c r="W2511" s="4">
        <v>0</v>
      </c>
      <c r="X2511" s="5">
        <v>11.11</v>
      </c>
      <c r="Y2511" s="4">
        <v>5.38</v>
      </c>
      <c r="Z2511" s="4">
        <v>28.26972</v>
      </c>
      <c r="AA2511" s="10">
        <v>16.7875491084</v>
      </c>
      <c r="AB2511" s="10">
        <v>17.3485321673</v>
      </c>
      <c r="AC2511" s="4">
        <v>4.567024</v>
      </c>
      <c r="AD2511" s="4">
        <v>4.0752861664064</v>
      </c>
      <c r="AE2511" s="4">
        <v>4.0847200098176</v>
      </c>
      <c r="AF2511" s="4">
        <v>13.367621</v>
      </c>
      <c r="AG2511" s="4">
        <v>10.656643963574201</v>
      </c>
      <c r="AH2511" s="4">
        <v>10.473900902614799</v>
      </c>
      <c r="AI2511" s="4">
        <v>1.273061</v>
      </c>
      <c r="AJ2511" s="4">
        <v>2.6822789999999999</v>
      </c>
    </row>
    <row r="2512" spans="1:36" x14ac:dyDescent="0.3">
      <c r="A2512" s="1" t="s">
        <v>2506</v>
      </c>
      <c r="B2512" s="2">
        <v>4310438</v>
      </c>
      <c r="C2512" s="3" t="s">
        <v>2919</v>
      </c>
      <c r="D2512" s="4">
        <v>7658.6665603800002</v>
      </c>
      <c r="E2512" s="3" t="s">
        <v>2920</v>
      </c>
      <c r="F2512" s="3" t="s">
        <v>2960</v>
      </c>
      <c r="G2512" s="3" t="s">
        <v>2973</v>
      </c>
      <c r="H2512" s="3" t="s">
        <v>2974</v>
      </c>
      <c r="I2512" s="3" t="s">
        <v>3277</v>
      </c>
      <c r="J2512" s="4">
        <v>18.790821000000001</v>
      </c>
      <c r="K2512" s="4">
        <v>-10.784834</v>
      </c>
      <c r="L2512" s="4">
        <v>-6.9611499999999999</v>
      </c>
      <c r="M2512" s="5">
        <v>-5.4978230000000003</v>
      </c>
      <c r="N2512" s="4">
        <v>32.517516000000001</v>
      </c>
      <c r="O2512" s="4">
        <v>79.031121999999996</v>
      </c>
      <c r="P2512" s="4">
        <v>4.3820410000000001</v>
      </c>
      <c r="Q2512" s="4">
        <v>15.334795</v>
      </c>
      <c r="R2512" s="4" t="s">
        <v>2924</v>
      </c>
      <c r="S2512" s="3" t="s">
        <v>6246</v>
      </c>
      <c r="T2512" s="4">
        <v>134.59</v>
      </c>
      <c r="U2512" s="4">
        <v>7658.6665603800002</v>
      </c>
      <c r="V2512" s="10">
        <v>9109.3435599999993</v>
      </c>
      <c r="W2512" s="4">
        <v>0.185749312727543</v>
      </c>
      <c r="X2512" s="4">
        <v>158.44999999999999</v>
      </c>
      <c r="Y2512" s="4">
        <v>110.71</v>
      </c>
      <c r="Z2512" s="4">
        <v>32.517516000000001</v>
      </c>
      <c r="AA2512" s="10">
        <v>22.3333997079</v>
      </c>
      <c r="AB2512" s="10">
        <v>24.5162865084</v>
      </c>
      <c r="AC2512" s="4">
        <v>2.2171349999999999</v>
      </c>
      <c r="AD2512" s="4">
        <v>1.9569859917398</v>
      </c>
      <c r="AE2512" s="4">
        <v>2.1395202144457999</v>
      </c>
      <c r="AF2512" s="4">
        <v>15.334795</v>
      </c>
      <c r="AG2512" s="4">
        <v>17.163942270732701</v>
      </c>
      <c r="AH2512" s="4">
        <v>18.811442443514402</v>
      </c>
      <c r="AI2512" s="4">
        <v>4.3820410000000001</v>
      </c>
      <c r="AJ2512" s="5">
        <v>4.6030990000000003</v>
      </c>
    </row>
    <row r="2513" spans="1:36" x14ac:dyDescent="0.3">
      <c r="A2513" s="1" t="s">
        <v>2507</v>
      </c>
      <c r="B2513" s="2">
        <v>4913043</v>
      </c>
      <c r="C2513" s="3" t="s">
        <v>2935</v>
      </c>
      <c r="D2513" s="4">
        <v>26693.60601336</v>
      </c>
      <c r="E2513" s="3" t="s">
        <v>3006</v>
      </c>
      <c r="F2513" s="3" t="s">
        <v>3235</v>
      </c>
      <c r="G2513" s="3" t="s">
        <v>3236</v>
      </c>
      <c r="H2513" s="3" t="s">
        <v>3236</v>
      </c>
      <c r="I2513" s="3" t="s">
        <v>3368</v>
      </c>
      <c r="J2513" s="4">
        <v>-48.514851999999998</v>
      </c>
      <c r="K2513" s="4">
        <v>-12.527938000000001</v>
      </c>
      <c r="L2513" s="4">
        <v>13.822134</v>
      </c>
      <c r="M2513" s="4">
        <v>-7.0964520000000002</v>
      </c>
      <c r="N2513" s="4">
        <v>132.31316699999999</v>
      </c>
      <c r="O2513" s="4">
        <v>20.043126999999998</v>
      </c>
      <c r="P2513" s="4">
        <v>5.2506709999999996</v>
      </c>
      <c r="Q2513" s="4">
        <v>10.816627</v>
      </c>
      <c r="R2513" s="4">
        <v>15.488550999999999</v>
      </c>
      <c r="S2513" s="3" t="s">
        <v>6247</v>
      </c>
      <c r="T2513" s="4">
        <v>74.36</v>
      </c>
      <c r="U2513" s="4">
        <v>26693.60601336</v>
      </c>
      <c r="V2513" s="10">
        <v>34353.606012999997</v>
      </c>
      <c r="W2513" s="4">
        <v>1.88273265196342</v>
      </c>
      <c r="X2513" s="4">
        <v>159.75</v>
      </c>
      <c r="Y2513" s="4">
        <v>62.29</v>
      </c>
      <c r="Z2513" s="4">
        <v>132.31316699999999</v>
      </c>
      <c r="AA2513" s="10">
        <v>43.646181839500002</v>
      </c>
      <c r="AB2513" s="10">
        <v>47.145049008999997</v>
      </c>
      <c r="AC2513" s="4">
        <v>2.2233900000000002</v>
      </c>
      <c r="AD2513" s="4">
        <v>2.3141959701595001</v>
      </c>
      <c r="AE2513" s="4">
        <v>2.3178887230315</v>
      </c>
      <c r="AF2513" s="4">
        <v>10.816627</v>
      </c>
      <c r="AG2513" s="4">
        <v>17.4245831931947</v>
      </c>
      <c r="AH2513" s="4">
        <v>17.827459090172201</v>
      </c>
      <c r="AI2513" s="4">
        <v>5.2506709999999996</v>
      </c>
      <c r="AJ2513" s="4" t="s">
        <v>2924</v>
      </c>
    </row>
    <row r="2514" spans="1:36" x14ac:dyDescent="0.3">
      <c r="A2514" s="1" t="s">
        <v>2508</v>
      </c>
      <c r="B2514" s="2">
        <v>1027726</v>
      </c>
      <c r="C2514" s="3" t="s">
        <v>2935</v>
      </c>
      <c r="D2514" s="4">
        <v>1077.6168794600001</v>
      </c>
      <c r="E2514" s="3" t="s">
        <v>2930</v>
      </c>
      <c r="F2514" s="3" t="s">
        <v>2931</v>
      </c>
      <c r="G2514" s="3" t="s">
        <v>2931</v>
      </c>
      <c r="H2514" s="3" t="s">
        <v>2932</v>
      </c>
      <c r="I2514" s="3" t="s">
        <v>2933</v>
      </c>
      <c r="J2514" s="4">
        <v>17.562968000000001</v>
      </c>
      <c r="K2514" s="4">
        <v>5.4012820000000001</v>
      </c>
      <c r="L2514" s="4">
        <v>-3.7614939999999999</v>
      </c>
      <c r="M2514" s="4">
        <v>-4.5064970000000004</v>
      </c>
      <c r="N2514" s="4">
        <v>15.628959276018101</v>
      </c>
      <c r="O2514" s="4">
        <v>11.724372000000001</v>
      </c>
      <c r="P2514" s="4">
        <v>1.0652269999999999</v>
      </c>
      <c r="Q2514" s="4" t="s">
        <v>2934</v>
      </c>
      <c r="R2514" s="4" t="s">
        <v>2934</v>
      </c>
      <c r="S2514" s="3" t="s">
        <v>6248</v>
      </c>
      <c r="T2514" s="4">
        <v>34.54</v>
      </c>
      <c r="U2514" s="4">
        <v>1077.6168794600001</v>
      </c>
      <c r="V2514" s="10" t="s">
        <v>2934</v>
      </c>
      <c r="W2514" s="4">
        <v>2.8951939779965299</v>
      </c>
      <c r="X2514" s="4">
        <v>39.08</v>
      </c>
      <c r="Y2514" s="4">
        <v>22.96</v>
      </c>
      <c r="Z2514" s="4">
        <v>15.621891</v>
      </c>
      <c r="AA2514" s="10">
        <v>12.8559199017</v>
      </c>
      <c r="AB2514" s="10">
        <v>13.816000000000001</v>
      </c>
      <c r="AC2514" s="4" t="s">
        <v>2934</v>
      </c>
      <c r="AD2514" s="4" t="s">
        <v>2934</v>
      </c>
      <c r="AE2514" s="4" t="s">
        <v>2934</v>
      </c>
      <c r="AF2514" s="4" t="s">
        <v>2934</v>
      </c>
      <c r="AG2514" s="4" t="s">
        <v>2934</v>
      </c>
      <c r="AH2514" s="4" t="s">
        <v>2934</v>
      </c>
      <c r="AI2514" s="4">
        <v>1.0652269999999999</v>
      </c>
      <c r="AJ2514" s="4">
        <v>1.457999</v>
      </c>
    </row>
    <row r="2515" spans="1:36" x14ac:dyDescent="0.3">
      <c r="A2515" s="1" t="s">
        <v>2509</v>
      </c>
      <c r="B2515" s="2">
        <v>5721653</v>
      </c>
      <c r="C2515" s="3" t="s">
        <v>2935</v>
      </c>
      <c r="D2515" s="4">
        <v>2167.91546075</v>
      </c>
      <c r="E2515" s="3" t="s">
        <v>2930</v>
      </c>
      <c r="F2515" s="3" t="s">
        <v>2953</v>
      </c>
      <c r="G2515" s="3" t="s">
        <v>2954</v>
      </c>
      <c r="H2515" s="3" t="s">
        <v>2955</v>
      </c>
      <c r="I2515" s="3"/>
      <c r="J2515" s="4">
        <v>12.628145</v>
      </c>
      <c r="K2515" s="4">
        <v>-0.57589500000000005</v>
      </c>
      <c r="L2515" s="4">
        <v>-2.1061160000000001</v>
      </c>
      <c r="M2515" s="4">
        <v>-3.242594</v>
      </c>
      <c r="N2515" s="4">
        <v>8.1932200000000002</v>
      </c>
      <c r="O2515" s="4">
        <v>16.232371000000001</v>
      </c>
      <c r="P2515" s="4">
        <v>0.90412599999999999</v>
      </c>
      <c r="Q2515" s="4" t="s">
        <v>2934</v>
      </c>
      <c r="R2515" s="4">
        <v>173.194571</v>
      </c>
      <c r="S2515" s="3" t="s">
        <v>6249</v>
      </c>
      <c r="T2515" s="4">
        <v>24.17</v>
      </c>
      <c r="U2515" s="4">
        <v>2167.91546075</v>
      </c>
      <c r="V2515" s="10">
        <v>2505.9009799999999</v>
      </c>
      <c r="W2515" s="4">
        <v>6.9507654116673603</v>
      </c>
      <c r="X2515" s="4">
        <v>25.67</v>
      </c>
      <c r="Y2515" s="4">
        <v>20.93</v>
      </c>
      <c r="Z2515" s="4">
        <v>8.1932200000000002</v>
      </c>
      <c r="AA2515" s="10" t="s">
        <v>2934</v>
      </c>
      <c r="AB2515" s="10" t="s">
        <v>2934</v>
      </c>
      <c r="AC2515" s="4">
        <v>45.365864000000002</v>
      </c>
      <c r="AD2515" s="4" t="s">
        <v>2934</v>
      </c>
      <c r="AE2515" s="4" t="s">
        <v>2934</v>
      </c>
      <c r="AF2515" s="4" t="s">
        <v>2934</v>
      </c>
      <c r="AG2515" s="4" t="s">
        <v>2934</v>
      </c>
      <c r="AH2515" s="4" t="s">
        <v>2934</v>
      </c>
      <c r="AI2515" s="4">
        <v>0.90412599999999999</v>
      </c>
      <c r="AJ2515" s="4">
        <v>0.90412599999999999</v>
      </c>
    </row>
    <row r="2516" spans="1:36" x14ac:dyDescent="0.3">
      <c r="A2516" s="1" t="s">
        <v>2510</v>
      </c>
      <c r="B2516" s="2">
        <v>4101541</v>
      </c>
      <c r="C2516" s="3" t="s">
        <v>2935</v>
      </c>
      <c r="D2516" s="4">
        <v>1604.8781980000001</v>
      </c>
      <c r="E2516" s="3" t="s">
        <v>2930</v>
      </c>
      <c r="F2516" s="3" t="s">
        <v>2953</v>
      </c>
      <c r="G2516" s="3" t="s">
        <v>2954</v>
      </c>
      <c r="H2516" s="3" t="s">
        <v>2955</v>
      </c>
      <c r="I2516" s="3" t="s">
        <v>2971</v>
      </c>
      <c r="J2516" s="4">
        <v>7.2124759999999997</v>
      </c>
      <c r="K2516" s="4">
        <v>0</v>
      </c>
      <c r="L2516" s="4">
        <v>-1.079137</v>
      </c>
      <c r="M2516" s="4">
        <v>-1.6100179999999999</v>
      </c>
      <c r="N2516" s="4">
        <v>13.095238</v>
      </c>
      <c r="O2516" s="4">
        <v>8.1967210000000001</v>
      </c>
      <c r="P2516" s="4">
        <v>1.0679609999999999</v>
      </c>
      <c r="Q2516" s="4" t="s">
        <v>2934</v>
      </c>
      <c r="R2516" s="4">
        <v>222.21147400000001</v>
      </c>
      <c r="S2516" s="3" t="s">
        <v>6250</v>
      </c>
      <c r="T2516" s="4">
        <v>5.5</v>
      </c>
      <c r="U2516" s="4">
        <v>1604.8781980000001</v>
      </c>
      <c r="V2516" s="10">
        <v>1964.637418</v>
      </c>
      <c r="W2516" s="4">
        <v>10.909090909090899</v>
      </c>
      <c r="X2516" s="4">
        <v>5.85</v>
      </c>
      <c r="Y2516" s="4">
        <v>4.96</v>
      </c>
      <c r="Z2516" s="4">
        <v>13.095238</v>
      </c>
      <c r="AA2516" s="10" t="s">
        <v>2934</v>
      </c>
      <c r="AB2516" s="10" t="s">
        <v>2934</v>
      </c>
      <c r="AC2516" s="4">
        <v>58.559348999999997</v>
      </c>
      <c r="AD2516" s="4" t="s">
        <v>2934</v>
      </c>
      <c r="AE2516" s="4" t="s">
        <v>2934</v>
      </c>
      <c r="AF2516" s="4" t="s">
        <v>2934</v>
      </c>
      <c r="AG2516" s="4" t="s">
        <v>2934</v>
      </c>
      <c r="AH2516" s="4" t="s">
        <v>2934</v>
      </c>
      <c r="AI2516" s="4">
        <v>1.0679609999999999</v>
      </c>
      <c r="AJ2516" s="4">
        <v>1.0679609999999999</v>
      </c>
    </row>
    <row r="2517" spans="1:36" x14ac:dyDescent="0.3">
      <c r="A2517" s="1" t="s">
        <v>2511</v>
      </c>
      <c r="B2517" s="2">
        <v>4054015</v>
      </c>
      <c r="C2517" s="3" t="s">
        <v>2935</v>
      </c>
      <c r="D2517" s="4">
        <v>9092.4082856999994</v>
      </c>
      <c r="E2517" s="3" t="s">
        <v>2925</v>
      </c>
      <c r="F2517" s="3" t="s">
        <v>2926</v>
      </c>
      <c r="G2517" s="3" t="s">
        <v>2927</v>
      </c>
      <c r="H2517" s="3" t="s">
        <v>2964</v>
      </c>
      <c r="I2517" s="3" t="s">
        <v>3289</v>
      </c>
      <c r="J2517" s="4">
        <v>13.887577</v>
      </c>
      <c r="K2517" s="4">
        <v>18.651575000000001</v>
      </c>
      <c r="L2517" s="4">
        <v>16.925315000000001</v>
      </c>
      <c r="M2517" s="4">
        <v>-0.74104599999999998</v>
      </c>
      <c r="N2517" s="4">
        <v>11.187935</v>
      </c>
      <c r="O2517" s="4">
        <v>8.1645780000000006</v>
      </c>
      <c r="P2517" s="4">
        <v>2.8992300000000002</v>
      </c>
      <c r="Q2517" s="4">
        <v>4.3368450000000003</v>
      </c>
      <c r="R2517" s="4">
        <v>11.212547000000001</v>
      </c>
      <c r="S2517" s="3" t="s">
        <v>6251</v>
      </c>
      <c r="T2517" s="4">
        <v>24.11</v>
      </c>
      <c r="U2517" s="4">
        <v>9092.4082856999994</v>
      </c>
      <c r="V2517" s="10">
        <v>12339.408285</v>
      </c>
      <c r="W2517" s="4">
        <v>2.4885939444214</v>
      </c>
      <c r="X2517" s="4">
        <v>30.75</v>
      </c>
      <c r="Y2517" s="4">
        <v>18.338699999999999</v>
      </c>
      <c r="Z2517" s="4">
        <v>11.187935</v>
      </c>
      <c r="AA2517" s="10">
        <v>11.527611761799999</v>
      </c>
      <c r="AB2517" s="10">
        <v>12.059039778300001</v>
      </c>
      <c r="AC2517" s="4">
        <v>0.80993800000000005</v>
      </c>
      <c r="AD2517" s="4">
        <v>0.81451266373789999</v>
      </c>
      <c r="AE2517" s="4">
        <v>0.82331640343940005</v>
      </c>
      <c r="AF2517" s="4">
        <v>4.3368450000000003</v>
      </c>
      <c r="AG2517" s="4">
        <v>7.9249390620674003</v>
      </c>
      <c r="AH2517" s="4">
        <v>7.9589101143118999</v>
      </c>
      <c r="AI2517" s="4">
        <v>2.8992300000000002</v>
      </c>
      <c r="AJ2517" s="4">
        <v>2.8992300000000002</v>
      </c>
    </row>
    <row r="2518" spans="1:36" x14ac:dyDescent="0.3">
      <c r="A2518" s="1" t="s">
        <v>2512</v>
      </c>
      <c r="B2518" s="2">
        <v>4144107</v>
      </c>
      <c r="C2518" s="3" t="s">
        <v>2935</v>
      </c>
      <c r="D2518" s="4">
        <v>3743.6021475299999</v>
      </c>
      <c r="E2518" s="3" t="s">
        <v>2936</v>
      </c>
      <c r="F2518" s="3" t="s">
        <v>2966</v>
      </c>
      <c r="G2518" s="3" t="s">
        <v>2967</v>
      </c>
      <c r="H2518" s="3" t="s">
        <v>3361</v>
      </c>
      <c r="I2518" s="3" t="s">
        <v>3682</v>
      </c>
      <c r="J2518" s="4">
        <v>144.96883399999999</v>
      </c>
      <c r="K2518" s="4">
        <v>122.392886</v>
      </c>
      <c r="L2518" s="4">
        <v>-1.078749</v>
      </c>
      <c r="M2518" s="4">
        <v>0.36482999999999999</v>
      </c>
      <c r="N2518" s="4">
        <v>100.40146</v>
      </c>
      <c r="O2518" s="4">
        <v>17.466667000000001</v>
      </c>
      <c r="P2518" s="4">
        <v>2.8422360000000002</v>
      </c>
      <c r="Q2518" s="4">
        <v>10.87838</v>
      </c>
      <c r="R2518" s="4">
        <v>20.474616000000001</v>
      </c>
      <c r="S2518" s="3" t="s">
        <v>6252</v>
      </c>
      <c r="T2518" s="4">
        <v>27.51</v>
      </c>
      <c r="U2518" s="4">
        <v>3743.6021475299999</v>
      </c>
      <c r="V2518" s="10">
        <v>5466.0161470000003</v>
      </c>
      <c r="W2518" s="4">
        <v>0</v>
      </c>
      <c r="X2518" s="4">
        <v>29.86</v>
      </c>
      <c r="Y2518" s="5">
        <v>10.46</v>
      </c>
      <c r="Z2518" s="4">
        <v>100.40146</v>
      </c>
      <c r="AA2518" s="10">
        <v>23.2347972972</v>
      </c>
      <c r="AB2518" s="10">
        <v>81.511111111100007</v>
      </c>
      <c r="AC2518" s="4">
        <v>2.254712</v>
      </c>
      <c r="AD2518" s="4">
        <v>2.1184798595404999</v>
      </c>
      <c r="AE2518" s="4">
        <v>2.2555169414158001</v>
      </c>
      <c r="AF2518" s="4">
        <v>10.87838</v>
      </c>
      <c r="AG2518" s="4">
        <v>10.1215567356391</v>
      </c>
      <c r="AH2518" s="4">
        <v>11.453390635738799</v>
      </c>
      <c r="AI2518" s="4">
        <v>2.8422360000000002</v>
      </c>
      <c r="AJ2518" s="4">
        <v>8.675497</v>
      </c>
    </row>
    <row r="2519" spans="1:36" x14ac:dyDescent="0.3">
      <c r="A2519" s="1" t="s">
        <v>2513</v>
      </c>
      <c r="B2519" s="2">
        <v>4039450</v>
      </c>
      <c r="C2519" s="3" t="s">
        <v>2935</v>
      </c>
      <c r="D2519" s="4">
        <v>186369.59764620001</v>
      </c>
      <c r="E2519" s="3" t="s">
        <v>2930</v>
      </c>
      <c r="F2519" s="3" t="s">
        <v>2953</v>
      </c>
      <c r="G2519" s="3" t="s">
        <v>2954</v>
      </c>
      <c r="H2519" s="3" t="s">
        <v>3244</v>
      </c>
      <c r="I2519" s="3" t="s">
        <v>3155</v>
      </c>
      <c r="J2519" s="4">
        <v>48.719296</v>
      </c>
      <c r="K2519" s="4">
        <v>13.576631000000001</v>
      </c>
      <c r="L2519" s="4">
        <v>-2.720259</v>
      </c>
      <c r="M2519" s="4">
        <v>-3.3101050000000001</v>
      </c>
      <c r="N2519" s="4">
        <v>16.610915492957702</v>
      </c>
      <c r="O2519" s="4" t="s">
        <v>2924</v>
      </c>
      <c r="P2519" s="4">
        <v>1.7279640000000001</v>
      </c>
      <c r="Q2519" s="4" t="s">
        <v>2934</v>
      </c>
      <c r="R2519" s="4" t="s">
        <v>2934</v>
      </c>
      <c r="S2519" s="3" t="s">
        <v>6253</v>
      </c>
      <c r="T2519" s="4">
        <v>566.1</v>
      </c>
      <c r="U2519" s="4">
        <v>186369.59764620001</v>
      </c>
      <c r="V2519" s="10" t="s">
        <v>2934</v>
      </c>
      <c r="W2519" s="4">
        <v>2.11976682564918</v>
      </c>
      <c r="X2519" s="4">
        <v>612.72990000000004</v>
      </c>
      <c r="Y2519" s="4">
        <v>372.07</v>
      </c>
      <c r="Z2519" s="4">
        <v>16.649999999999999</v>
      </c>
      <c r="AA2519" s="10">
        <v>13.793355505999999</v>
      </c>
      <c r="AB2519" s="10">
        <v>15.3774316022</v>
      </c>
      <c r="AC2519" s="4" t="s">
        <v>2934</v>
      </c>
      <c r="AD2519" s="4" t="s">
        <v>2934</v>
      </c>
      <c r="AE2519" s="4" t="s">
        <v>2934</v>
      </c>
      <c r="AF2519" s="4" t="s">
        <v>2934</v>
      </c>
      <c r="AG2519" s="4" t="s">
        <v>2934</v>
      </c>
      <c r="AH2519" s="4" t="s">
        <v>2934</v>
      </c>
      <c r="AI2519" s="4">
        <v>1.7279640000000001</v>
      </c>
      <c r="AJ2519" s="4">
        <v>1.8447549999999999</v>
      </c>
    </row>
    <row r="2520" spans="1:36" x14ac:dyDescent="0.3">
      <c r="A2520" s="1" t="s">
        <v>2514</v>
      </c>
      <c r="B2520" s="2">
        <v>4060262</v>
      </c>
      <c r="C2520" s="3" t="s">
        <v>2919</v>
      </c>
      <c r="D2520" s="4">
        <v>2456.0075812599998</v>
      </c>
      <c r="E2520" s="3" t="s">
        <v>2925</v>
      </c>
      <c r="F2520" s="3" t="s">
        <v>3011</v>
      </c>
      <c r="G2520" s="3" t="s">
        <v>3012</v>
      </c>
      <c r="H2520" s="3" t="s">
        <v>3683</v>
      </c>
      <c r="I2520" s="3" t="s">
        <v>3684</v>
      </c>
      <c r="J2520" s="4">
        <v>-41.400407999999999</v>
      </c>
      <c r="K2520" s="4">
        <v>4.4848489999999996</v>
      </c>
      <c r="L2520" s="4">
        <v>-4.961411</v>
      </c>
      <c r="M2520" s="4">
        <v>-14.057827</v>
      </c>
      <c r="N2520" s="4" t="s">
        <v>2924</v>
      </c>
      <c r="O2520" s="4" t="s">
        <v>2924</v>
      </c>
      <c r="P2520" s="4">
        <v>0.51759299999999997</v>
      </c>
      <c r="Q2520" s="4">
        <v>5.5929700000000002</v>
      </c>
      <c r="R2520" s="4">
        <v>80.334523000000004</v>
      </c>
      <c r="S2520" s="3" t="s">
        <v>6254</v>
      </c>
      <c r="T2520" s="4">
        <v>8.6199999999999992</v>
      </c>
      <c r="U2520" s="4">
        <v>2456.0075812599998</v>
      </c>
      <c r="V2520" s="10">
        <v>11769.007581</v>
      </c>
      <c r="W2520" s="4">
        <v>0</v>
      </c>
      <c r="X2520" s="4">
        <v>14.965</v>
      </c>
      <c r="Y2520" s="5">
        <v>7.27</v>
      </c>
      <c r="Z2520" s="4" t="s">
        <v>2924</v>
      </c>
      <c r="AA2520" s="10">
        <v>5.0580917732000001</v>
      </c>
      <c r="AB2520" s="10">
        <v>8.8346827918000006</v>
      </c>
      <c r="AC2520" s="4">
        <v>0.61789300000000003</v>
      </c>
      <c r="AD2520" s="4">
        <v>0.60885611880919999</v>
      </c>
      <c r="AE2520" s="4">
        <v>0.6241290752634</v>
      </c>
      <c r="AF2520" s="4">
        <v>5.5929700000000002</v>
      </c>
      <c r="AG2520" s="4">
        <v>5.4062633056626002</v>
      </c>
      <c r="AH2520" s="4">
        <v>5.9090737190237004</v>
      </c>
      <c r="AI2520" s="4">
        <v>0.51759299999999997</v>
      </c>
      <c r="AJ2520" s="4">
        <v>0.77427500000000005</v>
      </c>
    </row>
    <row r="2521" spans="1:36" x14ac:dyDescent="0.3">
      <c r="A2521" s="1" t="s">
        <v>2515</v>
      </c>
      <c r="B2521" s="2">
        <v>4992321</v>
      </c>
      <c r="C2521" s="3" t="s">
        <v>2935</v>
      </c>
      <c r="D2521" s="4">
        <v>1026.2836402</v>
      </c>
      <c r="E2521" s="3" t="s">
        <v>2936</v>
      </c>
      <c r="F2521" s="3" t="s">
        <v>2937</v>
      </c>
      <c r="G2521" s="3" t="s">
        <v>3044</v>
      </c>
      <c r="H2521" s="3" t="s">
        <v>3066</v>
      </c>
      <c r="I2521" s="3" t="s">
        <v>3450</v>
      </c>
      <c r="J2521" s="4">
        <v>9.0579710000000002</v>
      </c>
      <c r="K2521" s="4">
        <v>1.954143</v>
      </c>
      <c r="L2521" s="4">
        <v>-4.5143969999999998</v>
      </c>
      <c r="M2521" s="4">
        <v>-3.5018500000000001</v>
      </c>
      <c r="N2521" s="4">
        <v>26.911967000000001</v>
      </c>
      <c r="O2521" s="4">
        <v>14.065421000000001</v>
      </c>
      <c r="P2521" s="4">
        <v>2.793803</v>
      </c>
      <c r="Q2521" s="4">
        <v>11.402754</v>
      </c>
      <c r="R2521" s="4">
        <v>16.118221999999999</v>
      </c>
      <c r="S2521" s="3" t="s">
        <v>6255</v>
      </c>
      <c r="T2521" s="4">
        <v>39.130000000000003</v>
      </c>
      <c r="U2521" s="4">
        <v>1026.2836402</v>
      </c>
      <c r="V2521" s="10">
        <v>1369.6076399999999</v>
      </c>
      <c r="W2521" s="4">
        <v>1.8911321236902601</v>
      </c>
      <c r="X2521" s="4">
        <v>43.79</v>
      </c>
      <c r="Y2521" s="4">
        <v>30.465</v>
      </c>
      <c r="Z2521" s="4">
        <v>26.911967000000001</v>
      </c>
      <c r="AA2521" s="10">
        <v>20.0666666666</v>
      </c>
      <c r="AB2521" s="10">
        <v>21.9831460674</v>
      </c>
      <c r="AC2521" s="4">
        <v>2.0829650000000002</v>
      </c>
      <c r="AD2521" s="4">
        <v>2.0224626180230998</v>
      </c>
      <c r="AE2521" s="4">
        <v>2.0757779615022001</v>
      </c>
      <c r="AF2521" s="4">
        <v>11.402754</v>
      </c>
      <c r="AG2521" s="4">
        <v>11.1632472348784</v>
      </c>
      <c r="AH2521" s="4">
        <v>11.2526713442989</v>
      </c>
      <c r="AI2521" s="4">
        <v>2.793803</v>
      </c>
      <c r="AJ2521" s="4" t="s">
        <v>2924</v>
      </c>
    </row>
    <row r="2522" spans="1:36" x14ac:dyDescent="0.3">
      <c r="A2522" s="1" t="s">
        <v>2516</v>
      </c>
      <c r="B2522" s="2">
        <v>4989049</v>
      </c>
      <c r="C2522" s="3" t="s">
        <v>2935</v>
      </c>
      <c r="D2522" s="4">
        <v>1955.2442495</v>
      </c>
      <c r="E2522" s="3" t="s">
        <v>2936</v>
      </c>
      <c r="F2522" s="3" t="s">
        <v>2937</v>
      </c>
      <c r="G2522" s="3" t="s">
        <v>3044</v>
      </c>
      <c r="H2522" s="3" t="s">
        <v>3099</v>
      </c>
      <c r="I2522" s="3" t="s">
        <v>3685</v>
      </c>
      <c r="J2522" s="4">
        <v>43.465254999999999</v>
      </c>
      <c r="K2522" s="4">
        <v>21.729793000000001</v>
      </c>
      <c r="L2522" s="4">
        <v>-3.0929440000000001</v>
      </c>
      <c r="M2522" s="4">
        <v>-7.7526260000000002</v>
      </c>
      <c r="N2522" s="4">
        <v>12.565498</v>
      </c>
      <c r="O2522" s="4" t="s">
        <v>2924</v>
      </c>
      <c r="P2522" s="4">
        <v>1.4106970000000001</v>
      </c>
      <c r="Q2522" s="4">
        <v>7.7887399999999998</v>
      </c>
      <c r="R2522" s="4">
        <v>122.608131</v>
      </c>
      <c r="S2522" s="3" t="s">
        <v>6256</v>
      </c>
      <c r="T2522" s="4">
        <v>62.35</v>
      </c>
      <c r="U2522" s="4">
        <v>1955.2442495</v>
      </c>
      <c r="V2522" s="10">
        <v>3607.7442489999999</v>
      </c>
      <c r="W2522" s="4">
        <v>1.92461908580593</v>
      </c>
      <c r="X2522" s="4">
        <v>69.12</v>
      </c>
      <c r="Y2522" s="4">
        <v>41.4</v>
      </c>
      <c r="Z2522" s="4">
        <v>12.565498</v>
      </c>
      <c r="AA2522" s="10">
        <v>12.532663316500001</v>
      </c>
      <c r="AB2522" s="10">
        <v>12.532663316500001</v>
      </c>
      <c r="AC2522" s="4">
        <v>1.0177849999999999</v>
      </c>
      <c r="AD2522" s="4">
        <v>1.0181006891122999</v>
      </c>
      <c r="AE2522" s="4">
        <v>1.0181006891122999</v>
      </c>
      <c r="AF2522" s="4">
        <v>7.7887399999999998</v>
      </c>
      <c r="AG2522" s="4">
        <v>7.8187790804485999</v>
      </c>
      <c r="AH2522" s="4">
        <v>7.8187790804485999</v>
      </c>
      <c r="AI2522" s="4">
        <v>1.4106970000000001</v>
      </c>
      <c r="AJ2522" s="4">
        <v>1.5993329999999999</v>
      </c>
    </row>
    <row r="2523" spans="1:36" x14ac:dyDescent="0.3">
      <c r="A2523" s="1" t="s">
        <v>2517</v>
      </c>
      <c r="B2523" s="2">
        <v>4963259</v>
      </c>
      <c r="C2523" s="3" t="s">
        <v>2919</v>
      </c>
      <c r="D2523" s="4">
        <v>850.15508798999997</v>
      </c>
      <c r="E2523" s="3" t="s">
        <v>2945</v>
      </c>
      <c r="F2523" s="3" t="s">
        <v>2946</v>
      </c>
      <c r="G2523" s="3" t="s">
        <v>2984</v>
      </c>
      <c r="H2523" s="3" t="s">
        <v>2985</v>
      </c>
      <c r="I2523" s="3" t="s">
        <v>3262</v>
      </c>
      <c r="J2523" s="4">
        <v>36.750999</v>
      </c>
      <c r="K2523" s="4">
        <v>18.408916000000001</v>
      </c>
      <c r="L2523" s="4">
        <v>0.85106400000000004</v>
      </c>
      <c r="M2523" s="4">
        <v>-3.537884</v>
      </c>
      <c r="N2523" s="4">
        <v>25.254097999999999</v>
      </c>
      <c r="O2523" s="4">
        <v>17.377327000000001</v>
      </c>
      <c r="P2523" s="4">
        <v>7.6641789999999999</v>
      </c>
      <c r="Q2523" s="4">
        <v>14.440367999999999</v>
      </c>
      <c r="R2523" s="4">
        <v>17.502713</v>
      </c>
      <c r="S2523" s="3" t="s">
        <v>6257</v>
      </c>
      <c r="T2523" s="4">
        <v>30.81</v>
      </c>
      <c r="U2523" s="4">
        <v>850.15508798999997</v>
      </c>
      <c r="V2523" s="10">
        <v>863.14408700000001</v>
      </c>
      <c r="W2523" s="4">
        <v>1.42810775722168</v>
      </c>
      <c r="X2523" s="4">
        <v>32.83</v>
      </c>
      <c r="Y2523" s="4">
        <v>20.23</v>
      </c>
      <c r="Z2523" s="4">
        <v>25.254097999999999</v>
      </c>
      <c r="AA2523" s="10">
        <v>18.195240063699998</v>
      </c>
      <c r="AB2523" s="10">
        <v>18.979505091299998</v>
      </c>
      <c r="AC2523" s="4">
        <v>2.8700770000000002</v>
      </c>
      <c r="AD2523" s="4">
        <v>2.6839474711981999</v>
      </c>
      <c r="AE2523" s="4">
        <v>2.7820159222068002</v>
      </c>
      <c r="AF2523" s="4">
        <v>14.440367999999999</v>
      </c>
      <c r="AG2523" s="4">
        <v>12.1452926484701</v>
      </c>
      <c r="AH2523" s="4">
        <v>13.144259475840199</v>
      </c>
      <c r="AI2523" s="4">
        <v>7.6641789999999999</v>
      </c>
      <c r="AJ2523" s="4">
        <v>45.442478000000001</v>
      </c>
    </row>
    <row r="2524" spans="1:36" x14ac:dyDescent="0.3">
      <c r="A2524" s="1" t="s">
        <v>2518</v>
      </c>
      <c r="B2524" s="2">
        <v>4910622</v>
      </c>
      <c r="C2524" s="3" t="s">
        <v>2919</v>
      </c>
      <c r="D2524" s="4">
        <v>579.04631459999996</v>
      </c>
      <c r="E2524" s="3" t="s">
        <v>3006</v>
      </c>
      <c r="F2524" s="3" t="s">
        <v>3007</v>
      </c>
      <c r="G2524" s="3" t="s">
        <v>3008</v>
      </c>
      <c r="H2524" s="3" t="s">
        <v>3009</v>
      </c>
      <c r="I2524" s="3" t="s">
        <v>3356</v>
      </c>
      <c r="J2524" s="4">
        <v>-38.973384000000003</v>
      </c>
      <c r="K2524" s="4">
        <v>-17.054264</v>
      </c>
      <c r="L2524" s="4">
        <v>-13.477088999999999</v>
      </c>
      <c r="M2524" s="4">
        <v>-18.424396000000002</v>
      </c>
      <c r="N2524" s="4" t="s">
        <v>2924</v>
      </c>
      <c r="O2524" s="4">
        <v>9.7420329999999993</v>
      </c>
      <c r="P2524" s="4">
        <v>0.59899199999999997</v>
      </c>
      <c r="Q2524" s="4">
        <v>8.8019169999999995</v>
      </c>
      <c r="R2524" s="4">
        <v>9.634366</v>
      </c>
      <c r="S2524" s="3" t="s">
        <v>6258</v>
      </c>
      <c r="T2524" s="5">
        <v>6.42</v>
      </c>
      <c r="U2524" s="4">
        <v>579.04631459999996</v>
      </c>
      <c r="V2524" s="10">
        <v>1338.5603140000001</v>
      </c>
      <c r="W2524" s="4">
        <v>0</v>
      </c>
      <c r="X2524" s="5">
        <v>11.675000000000001</v>
      </c>
      <c r="Y2524" s="5">
        <v>5.6849999999999996</v>
      </c>
      <c r="Z2524" s="4" t="s">
        <v>2924</v>
      </c>
      <c r="AA2524" s="10">
        <v>13.8391894804</v>
      </c>
      <c r="AB2524" s="10">
        <v>15.181611804699999</v>
      </c>
      <c r="AC2524" s="4">
        <v>0.78468700000000002</v>
      </c>
      <c r="AD2524" s="4">
        <v>0.79132507605930003</v>
      </c>
      <c r="AE2524" s="4">
        <v>0.79622454057369996</v>
      </c>
      <c r="AF2524" s="4">
        <v>8.8019169999999995</v>
      </c>
      <c r="AG2524" s="4">
        <v>8.0986454302344004</v>
      </c>
      <c r="AH2524" s="4">
        <v>8.3450048870785007</v>
      </c>
      <c r="AI2524" s="4">
        <v>0.59899199999999997</v>
      </c>
      <c r="AJ2524" s="4" t="s">
        <v>2924</v>
      </c>
    </row>
    <row r="2525" spans="1:36" x14ac:dyDescent="0.3">
      <c r="A2525" s="1" t="s">
        <v>2519</v>
      </c>
      <c r="B2525" s="2">
        <v>103541</v>
      </c>
      <c r="C2525" s="3" t="s">
        <v>2935</v>
      </c>
      <c r="D2525" s="4">
        <v>5546.6137194299999</v>
      </c>
      <c r="E2525" s="3" t="s">
        <v>2930</v>
      </c>
      <c r="F2525" s="3" t="s">
        <v>2957</v>
      </c>
      <c r="G2525" s="3" t="s">
        <v>2957</v>
      </c>
      <c r="H2525" s="3" t="s">
        <v>3113</v>
      </c>
      <c r="I2525" s="3" t="s">
        <v>3125</v>
      </c>
      <c r="J2525" s="4">
        <v>26.545544</v>
      </c>
      <c r="K2525" s="4">
        <v>4.8141090000000002</v>
      </c>
      <c r="L2525" s="4">
        <v>-5.1571170000000004</v>
      </c>
      <c r="M2525" s="4">
        <v>-0.149196</v>
      </c>
      <c r="N2525" s="4">
        <v>15.301192842942299</v>
      </c>
      <c r="O2525" s="4">
        <v>8.2760619790618399</v>
      </c>
      <c r="P2525" s="4">
        <v>1.9256660000000001</v>
      </c>
      <c r="Q2525" s="4">
        <v>11.496423999999999</v>
      </c>
      <c r="R2525" s="4">
        <v>10.831455</v>
      </c>
      <c r="S2525" s="3" t="s">
        <v>6259</v>
      </c>
      <c r="T2525" s="5">
        <v>153.93</v>
      </c>
      <c r="U2525" s="4">
        <v>5546.6137194299999</v>
      </c>
      <c r="V2525" s="10">
        <v>5903.4137190000001</v>
      </c>
      <c r="W2525" s="4">
        <v>2.3387253946599098</v>
      </c>
      <c r="X2525" s="4">
        <v>166.13</v>
      </c>
      <c r="Y2525" s="4">
        <v>119.66</v>
      </c>
      <c r="Z2525" s="4">
        <v>15.393000000000001</v>
      </c>
      <c r="AA2525" s="10">
        <v>11.940981622600001</v>
      </c>
      <c r="AB2525" s="10">
        <v>13.497552236900001</v>
      </c>
      <c r="AC2525" s="4">
        <v>0.95495099999999999</v>
      </c>
      <c r="AD2525" s="4">
        <v>0.92376998725320003</v>
      </c>
      <c r="AE2525" s="4">
        <v>0.9546886946973</v>
      </c>
      <c r="AF2525" s="4">
        <v>11.496423999999999</v>
      </c>
      <c r="AG2525" s="4">
        <v>9.3095338194831001</v>
      </c>
      <c r="AH2525" s="4">
        <v>10.6279151135554</v>
      </c>
      <c r="AI2525" s="4">
        <v>1.9256660000000001</v>
      </c>
      <c r="AJ2525" s="4">
        <v>2.0532490000000001</v>
      </c>
    </row>
    <row r="2526" spans="1:36" x14ac:dyDescent="0.3">
      <c r="A2526" s="1" t="s">
        <v>2520</v>
      </c>
      <c r="B2526" s="2">
        <v>103647</v>
      </c>
      <c r="C2526" s="3" t="s">
        <v>2935</v>
      </c>
      <c r="D2526" s="4">
        <v>31734.367222649998</v>
      </c>
      <c r="E2526" s="3" t="s">
        <v>2930</v>
      </c>
      <c r="F2526" s="3" t="s">
        <v>2957</v>
      </c>
      <c r="G2526" s="3" t="s">
        <v>2957</v>
      </c>
      <c r="H2526" s="3" t="s">
        <v>3113</v>
      </c>
      <c r="I2526" s="3" t="s">
        <v>3114</v>
      </c>
      <c r="J2526" s="4">
        <v>37.576976000000002</v>
      </c>
      <c r="K2526" s="4">
        <v>-5.8889269999999998</v>
      </c>
      <c r="L2526" s="4">
        <v>-7.3936219999999997</v>
      </c>
      <c r="M2526" s="4">
        <v>-2.328694</v>
      </c>
      <c r="N2526" s="4">
        <v>10.9689378757515</v>
      </c>
      <c r="O2526" s="4">
        <v>6.1008659271493597</v>
      </c>
      <c r="P2526" s="4">
        <v>1.909305</v>
      </c>
      <c r="Q2526" s="4">
        <v>8.4510660000000009</v>
      </c>
      <c r="R2526" s="4">
        <v>8.3068500000000007</v>
      </c>
      <c r="S2526" s="3" t="s">
        <v>6260</v>
      </c>
      <c r="T2526" s="4">
        <v>109.47</v>
      </c>
      <c r="U2526" s="4">
        <v>31734.367222649998</v>
      </c>
      <c r="V2526" s="10">
        <v>36204.367222000001</v>
      </c>
      <c r="W2526" s="4">
        <v>1.9000639444596701</v>
      </c>
      <c r="X2526" s="4">
        <v>124.9</v>
      </c>
      <c r="Y2526" s="4">
        <v>79.19</v>
      </c>
      <c r="Z2526" s="4">
        <v>12.163333</v>
      </c>
      <c r="AA2526" s="10">
        <v>9.6937013520999997</v>
      </c>
      <c r="AB2526" s="10">
        <v>10.8906842716</v>
      </c>
      <c r="AC2526" s="4">
        <v>1.387991</v>
      </c>
      <c r="AD2526" s="4">
        <v>1.2859433201829</v>
      </c>
      <c r="AE2526" s="4">
        <v>1.3661154259424999</v>
      </c>
      <c r="AF2526" s="4">
        <v>8.4510660000000009</v>
      </c>
      <c r="AG2526" s="4" t="s">
        <v>2934</v>
      </c>
      <c r="AH2526" s="4" t="s">
        <v>2934</v>
      </c>
      <c r="AI2526" s="4">
        <v>1.909305</v>
      </c>
      <c r="AJ2526" s="4">
        <v>2.2564160000000002</v>
      </c>
    </row>
    <row r="2527" spans="1:36" x14ac:dyDescent="0.3">
      <c r="A2527" s="1" t="s">
        <v>2521</v>
      </c>
      <c r="B2527" s="2">
        <v>4914369</v>
      </c>
      <c r="C2527" s="3" t="s">
        <v>2935</v>
      </c>
      <c r="D2527" s="4">
        <v>34452.92007552</v>
      </c>
      <c r="E2527" s="3" t="s">
        <v>3006</v>
      </c>
      <c r="F2527" s="3" t="s">
        <v>3007</v>
      </c>
      <c r="G2527" s="3" t="s">
        <v>3008</v>
      </c>
      <c r="H2527" s="3" t="s">
        <v>3009</v>
      </c>
      <c r="I2527" s="3" t="s">
        <v>3686</v>
      </c>
      <c r="J2527" s="4">
        <v>-6.7170719999999999</v>
      </c>
      <c r="K2527" s="4">
        <v>-12.879292</v>
      </c>
      <c r="L2527" s="4">
        <v>-2.1494249999999999</v>
      </c>
      <c r="M2527" s="4">
        <v>-7.0125609999999998</v>
      </c>
      <c r="N2527" s="4">
        <v>19.581368999999999</v>
      </c>
      <c r="O2527" s="4">
        <v>20.949919999999999</v>
      </c>
      <c r="P2527" s="4">
        <v>8.1930610000000001</v>
      </c>
      <c r="Q2527" s="4">
        <v>13.143119</v>
      </c>
      <c r="R2527" s="4">
        <v>34.665702000000003</v>
      </c>
      <c r="S2527" s="3" t="s">
        <v>6261</v>
      </c>
      <c r="T2527" s="4">
        <v>170.26</v>
      </c>
      <c r="U2527" s="4">
        <v>34452.92007552</v>
      </c>
      <c r="V2527" s="10">
        <v>39482.193075000003</v>
      </c>
      <c r="W2527" s="4">
        <v>3.2186068366028402</v>
      </c>
      <c r="X2527" s="4">
        <v>211.92</v>
      </c>
      <c r="Y2527" s="4">
        <v>168.16</v>
      </c>
      <c r="Z2527" s="4">
        <v>19.581368999999999</v>
      </c>
      <c r="AA2527" s="10">
        <v>20.433733782899999</v>
      </c>
      <c r="AB2527" s="10">
        <v>18.819082146900001</v>
      </c>
      <c r="AC2527" s="4">
        <v>3.5985040000000001</v>
      </c>
      <c r="AD2527" s="4">
        <v>3.4664821146964999</v>
      </c>
      <c r="AE2527" s="4">
        <v>3.5371154788735999</v>
      </c>
      <c r="AF2527" s="4">
        <v>13.143119</v>
      </c>
      <c r="AG2527" s="4">
        <v>14.4704298549141</v>
      </c>
      <c r="AH2527" s="4">
        <v>13.5048082861393</v>
      </c>
      <c r="AI2527" s="4">
        <v>8.1930610000000001</v>
      </c>
      <c r="AJ2527" s="4" t="s">
        <v>2924</v>
      </c>
    </row>
    <row r="2528" spans="1:36" x14ac:dyDescent="0.3">
      <c r="A2528" s="1" t="s">
        <v>2522</v>
      </c>
      <c r="B2528" s="2">
        <v>4004135</v>
      </c>
      <c r="C2528" s="3" t="s">
        <v>2935</v>
      </c>
      <c r="D2528" s="4">
        <v>389994.1614712</v>
      </c>
      <c r="E2528" s="3" t="s">
        <v>2925</v>
      </c>
      <c r="F2528" s="3" t="s">
        <v>2926</v>
      </c>
      <c r="G2528" s="3" t="s">
        <v>2927</v>
      </c>
      <c r="H2528" s="3" t="s">
        <v>3243</v>
      </c>
      <c r="I2528" s="3" t="s">
        <v>3178</v>
      </c>
      <c r="J2528" s="4">
        <v>12.625147</v>
      </c>
      <c r="K2528" s="4">
        <v>0.702816</v>
      </c>
      <c r="L2528" s="4">
        <v>-1.85</v>
      </c>
      <c r="M2528" s="4">
        <v>-5.8468030000000004</v>
      </c>
      <c r="N2528" s="4">
        <v>28.042857000000001</v>
      </c>
      <c r="O2528" s="4">
        <v>23.371829999999999</v>
      </c>
      <c r="P2528" s="4">
        <v>67.376007999999999</v>
      </c>
      <c r="Q2528" s="4">
        <v>16.914702999999999</v>
      </c>
      <c r="R2528" s="4">
        <v>33.989460999999999</v>
      </c>
      <c r="S2528" s="3" t="s">
        <v>6262</v>
      </c>
      <c r="T2528" s="4">
        <v>392.6</v>
      </c>
      <c r="U2528" s="4">
        <v>389994.1614712</v>
      </c>
      <c r="V2528" s="10">
        <v>452595.161471</v>
      </c>
      <c r="W2528" s="4">
        <v>2.2924095771777901</v>
      </c>
      <c r="X2528" s="4">
        <v>439.37</v>
      </c>
      <c r="Y2528" s="4">
        <v>323.77</v>
      </c>
      <c r="Z2528" s="4">
        <v>28.042857000000001</v>
      </c>
      <c r="AA2528" s="10">
        <v>25.177318609099999</v>
      </c>
      <c r="AB2528" s="10">
        <v>25.976156984300001</v>
      </c>
      <c r="AC2528" s="4">
        <v>2.9275989999999998</v>
      </c>
      <c r="AD2528" s="4">
        <v>2.750288264076</v>
      </c>
      <c r="AE2528" s="4">
        <v>2.8580230697276998</v>
      </c>
      <c r="AF2528" s="4">
        <v>16.914702999999999</v>
      </c>
      <c r="AG2528" s="4">
        <v>17.427571579018799</v>
      </c>
      <c r="AH2528" s="4">
        <v>17.970542415274299</v>
      </c>
      <c r="AI2528" s="4">
        <v>67.376007999999999</v>
      </c>
      <c r="AJ2528" s="4" t="s">
        <v>2924</v>
      </c>
    </row>
    <row r="2529" spans="1:36" x14ac:dyDescent="0.3">
      <c r="A2529" s="1" t="s">
        <v>2523</v>
      </c>
      <c r="B2529" s="2">
        <v>6290338</v>
      </c>
      <c r="C2529" s="3" t="s">
        <v>2919</v>
      </c>
      <c r="D2529" s="4">
        <v>695.62380485000006</v>
      </c>
      <c r="E2529" s="3" t="s">
        <v>3006</v>
      </c>
      <c r="F2529" s="3" t="s">
        <v>3235</v>
      </c>
      <c r="G2529" s="3" t="s">
        <v>3236</v>
      </c>
      <c r="H2529" s="3" t="s">
        <v>3236</v>
      </c>
      <c r="I2529" s="3" t="s">
        <v>3368</v>
      </c>
      <c r="J2529" s="4">
        <v>119.42675199999999</v>
      </c>
      <c r="K2529" s="4">
        <v>86.216216000000003</v>
      </c>
      <c r="L2529" s="4">
        <v>-4.9655170000000002</v>
      </c>
      <c r="M2529" s="4">
        <v>-2.4079320000000002</v>
      </c>
      <c r="N2529" s="4" t="s">
        <v>2924</v>
      </c>
      <c r="O2529" s="4">
        <v>24.260563000000001</v>
      </c>
      <c r="P2529" s="4">
        <v>5.2078610000000003</v>
      </c>
      <c r="Q2529" s="4" t="s">
        <v>2924</v>
      </c>
      <c r="R2529" s="4">
        <v>18.323986000000001</v>
      </c>
      <c r="S2529" s="3" t="s">
        <v>6263</v>
      </c>
      <c r="T2529" s="5">
        <v>6.89</v>
      </c>
      <c r="U2529" s="4">
        <v>695.62380485000006</v>
      </c>
      <c r="V2529" s="10">
        <v>665.97380399999997</v>
      </c>
      <c r="W2529" s="4">
        <v>0</v>
      </c>
      <c r="X2529" s="5">
        <v>8.9700000000000006</v>
      </c>
      <c r="Y2529" s="4">
        <v>2.4</v>
      </c>
      <c r="Z2529" s="4" t="s">
        <v>2924</v>
      </c>
      <c r="AA2529" s="10" t="s">
        <v>2924</v>
      </c>
      <c r="AB2529" s="10" t="s">
        <v>2924</v>
      </c>
      <c r="AC2529" s="4">
        <v>1.805947</v>
      </c>
      <c r="AD2529" s="4">
        <v>1.6988863285546001</v>
      </c>
      <c r="AE2529" s="4">
        <v>1.7764275910969001</v>
      </c>
      <c r="AF2529" s="4" t="s">
        <v>2924</v>
      </c>
      <c r="AG2529" s="4">
        <v>28.833904290186101</v>
      </c>
      <c r="AH2529" s="4">
        <v>31.601799949890701</v>
      </c>
      <c r="AI2529" s="4">
        <v>5.2078610000000003</v>
      </c>
      <c r="AJ2529" s="4">
        <v>5.3081659999999999</v>
      </c>
    </row>
    <row r="2530" spans="1:36" x14ac:dyDescent="0.3">
      <c r="A2530" s="1" t="s">
        <v>2524</v>
      </c>
      <c r="B2530" s="2">
        <v>5721392</v>
      </c>
      <c r="C2530" s="3" t="s">
        <v>2935</v>
      </c>
      <c r="D2530" s="4">
        <v>607.10816239999997</v>
      </c>
      <c r="E2530" s="3" t="s">
        <v>2930</v>
      </c>
      <c r="F2530" s="3" t="s">
        <v>2953</v>
      </c>
      <c r="G2530" s="3" t="s">
        <v>2954</v>
      </c>
      <c r="H2530" s="3" t="s">
        <v>2955</v>
      </c>
      <c r="I2530" s="3"/>
      <c r="J2530" s="4">
        <v>-10.354374</v>
      </c>
      <c r="K2530" s="4">
        <v>-14.020180999999999</v>
      </c>
      <c r="L2530" s="4">
        <v>-8.84009</v>
      </c>
      <c r="M2530" s="4">
        <v>-5.0996480000000002</v>
      </c>
      <c r="N2530" s="4">
        <v>3.5364789999999999</v>
      </c>
      <c r="O2530" s="4" t="s">
        <v>2934</v>
      </c>
      <c r="P2530" s="4">
        <v>0.81218000000000001</v>
      </c>
      <c r="Q2530" s="4" t="s">
        <v>2934</v>
      </c>
      <c r="R2530" s="4" t="s">
        <v>2934</v>
      </c>
      <c r="S2530" s="3" t="s">
        <v>6264</v>
      </c>
      <c r="T2530" s="4">
        <v>16.190000000000001</v>
      </c>
      <c r="U2530" s="4">
        <v>607.10816239999997</v>
      </c>
      <c r="V2530" s="10">
        <v>600.86598200000003</v>
      </c>
      <c r="W2530" s="4">
        <v>14.2063001852996</v>
      </c>
      <c r="X2530" s="4">
        <v>21.25</v>
      </c>
      <c r="Y2530" s="4">
        <v>16.02</v>
      </c>
      <c r="Z2530" s="4">
        <v>3.5364789999999999</v>
      </c>
      <c r="AA2530" s="10" t="s">
        <v>2934</v>
      </c>
      <c r="AB2530" s="10" t="s">
        <v>2934</v>
      </c>
      <c r="AC2530" s="4">
        <v>121.89268800000001</v>
      </c>
      <c r="AD2530" s="4" t="s">
        <v>2934</v>
      </c>
      <c r="AE2530" s="4" t="s">
        <v>2934</v>
      </c>
      <c r="AF2530" s="4" t="s">
        <v>2934</v>
      </c>
      <c r="AG2530" s="4" t="s">
        <v>2934</v>
      </c>
      <c r="AH2530" s="4" t="s">
        <v>2934</v>
      </c>
      <c r="AI2530" s="4">
        <v>0.81218000000000001</v>
      </c>
      <c r="AJ2530" s="4">
        <v>0.81218000000000001</v>
      </c>
    </row>
    <row r="2531" spans="1:36" x14ac:dyDescent="0.3">
      <c r="A2531" s="1" t="s">
        <v>2525</v>
      </c>
      <c r="B2531" s="2">
        <v>4021612</v>
      </c>
      <c r="C2531" s="3" t="s">
        <v>2935</v>
      </c>
      <c r="D2531" s="4">
        <v>10828.825525259999</v>
      </c>
      <c r="E2531" s="3" t="s">
        <v>3102</v>
      </c>
      <c r="F2531" s="3" t="s">
        <v>3103</v>
      </c>
      <c r="G2531" s="3" t="s">
        <v>3292</v>
      </c>
      <c r="H2531" s="3" t="s">
        <v>3375</v>
      </c>
      <c r="I2531" s="3" t="s">
        <v>3376</v>
      </c>
      <c r="J2531" s="4">
        <v>-11.53378</v>
      </c>
      <c r="K2531" s="4">
        <v>-6.5573769999999998</v>
      </c>
      <c r="L2531" s="4">
        <v>2.4312900000000002</v>
      </c>
      <c r="M2531" s="4">
        <v>-2.7433920000000001</v>
      </c>
      <c r="N2531" s="4">
        <v>14.535</v>
      </c>
      <c r="O2531" s="4">
        <v>11.894435</v>
      </c>
      <c r="P2531" s="4">
        <v>2.9064190000000001</v>
      </c>
      <c r="Q2531" s="4">
        <v>6.9558140000000002</v>
      </c>
      <c r="R2531" s="4">
        <v>19.008942999999999</v>
      </c>
      <c r="S2531" s="3" t="s">
        <v>6265</v>
      </c>
      <c r="T2531" s="4">
        <v>29.07</v>
      </c>
      <c r="U2531" s="4">
        <v>10828.825525259999</v>
      </c>
      <c r="V2531" s="10">
        <v>13683.825525</v>
      </c>
      <c r="W2531" s="4">
        <v>4.5407636738906101</v>
      </c>
      <c r="X2531" s="4">
        <v>35.17</v>
      </c>
      <c r="Y2531" s="4">
        <v>26.88</v>
      </c>
      <c r="Z2531" s="4">
        <v>14.535</v>
      </c>
      <c r="AA2531" s="10">
        <v>10.551341149100001</v>
      </c>
      <c r="AB2531" s="10">
        <v>10.3353385383</v>
      </c>
      <c r="AC2531" s="4">
        <v>1.4652499999999999</v>
      </c>
      <c r="AD2531" s="4">
        <v>1.4893622571592</v>
      </c>
      <c r="AE2531" s="4">
        <v>1.4731064279632999</v>
      </c>
      <c r="AF2531" s="4">
        <v>6.9558140000000002</v>
      </c>
      <c r="AG2531" s="4">
        <v>8.0675403498599998</v>
      </c>
      <c r="AH2531" s="4">
        <v>8.3526699487551994</v>
      </c>
      <c r="AI2531" s="4">
        <v>2.9064190000000001</v>
      </c>
      <c r="AJ2531" s="4" t="s">
        <v>2924</v>
      </c>
    </row>
    <row r="2532" spans="1:36" x14ac:dyDescent="0.3">
      <c r="A2532" s="1" t="s">
        <v>2526</v>
      </c>
      <c r="B2532" s="2">
        <v>4912995</v>
      </c>
      <c r="C2532" s="3" t="s">
        <v>2935</v>
      </c>
      <c r="D2532" s="4">
        <v>11694.05072352</v>
      </c>
      <c r="E2532" s="3" t="s">
        <v>3006</v>
      </c>
      <c r="F2532" s="3" t="s">
        <v>3007</v>
      </c>
      <c r="G2532" s="3" t="s">
        <v>3008</v>
      </c>
      <c r="H2532" s="3" t="s">
        <v>3009</v>
      </c>
      <c r="I2532" s="3" t="s">
        <v>3687</v>
      </c>
      <c r="J2532" s="4">
        <v>-11.918884</v>
      </c>
      <c r="K2532" s="4">
        <v>-7.4532590000000001</v>
      </c>
      <c r="L2532" s="4">
        <v>-1.953962</v>
      </c>
      <c r="M2532" s="4">
        <v>-3.2062010000000001</v>
      </c>
      <c r="N2532" s="4">
        <v>22.177598</v>
      </c>
      <c r="O2532" s="4">
        <v>12.768998</v>
      </c>
      <c r="P2532" s="4">
        <v>1.532016</v>
      </c>
      <c r="Q2532" s="4">
        <v>8.8650610000000007</v>
      </c>
      <c r="R2532" s="4">
        <v>18.428166000000001</v>
      </c>
      <c r="S2532" s="3" t="s">
        <v>6266</v>
      </c>
      <c r="T2532" s="5">
        <v>109.89</v>
      </c>
      <c r="U2532" s="4">
        <v>11694.05072352</v>
      </c>
      <c r="V2532" s="10">
        <v>20080.250723000001</v>
      </c>
      <c r="W2532" s="4">
        <v>3.93120393120393</v>
      </c>
      <c r="X2532" s="4">
        <v>134.62</v>
      </c>
      <c r="Y2532" s="4">
        <v>105.69</v>
      </c>
      <c r="Z2532" s="4">
        <v>22.177598</v>
      </c>
      <c r="AA2532" s="10">
        <v>11.0144433641</v>
      </c>
      <c r="AB2532" s="10">
        <v>11.1169336727</v>
      </c>
      <c r="AC2532" s="4">
        <v>2.2737850000000002</v>
      </c>
      <c r="AD2532" s="4">
        <v>2.2639930043263998</v>
      </c>
      <c r="AE2532" s="4">
        <v>2.2701100108369001</v>
      </c>
      <c r="AF2532" s="4">
        <v>8.8650610000000007</v>
      </c>
      <c r="AG2532" s="4">
        <v>9.6993119095533</v>
      </c>
      <c r="AH2532" s="4">
        <v>9.6283821382161996</v>
      </c>
      <c r="AI2532" s="4">
        <v>1.532016</v>
      </c>
      <c r="AJ2532" s="4" t="s">
        <v>2924</v>
      </c>
    </row>
    <row r="2533" spans="1:36" x14ac:dyDescent="0.3">
      <c r="A2533" s="1" t="s">
        <v>2527</v>
      </c>
      <c r="B2533" s="2">
        <v>4384788</v>
      </c>
      <c r="C2533" s="3" t="s">
        <v>2919</v>
      </c>
      <c r="D2533" s="4">
        <v>36904.017764880002</v>
      </c>
      <c r="E2533" s="3" t="s">
        <v>3006</v>
      </c>
      <c r="F2533" s="3" t="s">
        <v>3007</v>
      </c>
      <c r="G2533" s="3" t="s">
        <v>3008</v>
      </c>
      <c r="H2533" s="3" t="s">
        <v>3009</v>
      </c>
      <c r="I2533" s="3" t="s">
        <v>3356</v>
      </c>
      <c r="J2533" s="4">
        <v>-16.061606000000001</v>
      </c>
      <c r="K2533" s="4">
        <v>-12.700229</v>
      </c>
      <c r="L2533" s="4">
        <v>-1.1658029999999999</v>
      </c>
      <c r="M2533" s="4">
        <v>-3.6920160000000002</v>
      </c>
      <c r="N2533" s="4">
        <v>30.52</v>
      </c>
      <c r="O2533" s="4">
        <v>12.356275</v>
      </c>
      <c r="P2533" s="4">
        <v>0.76349599999999995</v>
      </c>
      <c r="Q2533" s="4">
        <v>7.6941750000000004</v>
      </c>
      <c r="R2533" s="4">
        <v>18.100715000000001</v>
      </c>
      <c r="S2533" s="3" t="s">
        <v>6267</v>
      </c>
      <c r="T2533" s="4">
        <v>30.52</v>
      </c>
      <c r="U2533" s="4">
        <v>36904.017764880002</v>
      </c>
      <c r="V2533" s="10">
        <v>55852.017763999997</v>
      </c>
      <c r="W2533" s="4">
        <v>5.2424639580602896</v>
      </c>
      <c r="X2533" s="4">
        <v>38.96</v>
      </c>
      <c r="Y2533" s="4">
        <v>30.01</v>
      </c>
      <c r="Z2533" s="4">
        <v>30.52</v>
      </c>
      <c r="AA2533" s="10">
        <v>10.0939277682</v>
      </c>
      <c r="AB2533" s="10">
        <v>10.154952868600001</v>
      </c>
      <c r="AC2533" s="4">
        <v>2.137467</v>
      </c>
      <c r="AD2533" s="4">
        <v>2.1550315500269002</v>
      </c>
      <c r="AE2533" s="4">
        <v>2.1484839531238</v>
      </c>
      <c r="AF2533" s="4">
        <v>7.6941750000000004</v>
      </c>
      <c r="AG2533" s="4">
        <v>8.7570408555368004</v>
      </c>
      <c r="AH2533" s="4">
        <v>8.7632875237063992</v>
      </c>
      <c r="AI2533" s="4">
        <v>0.76349599999999995</v>
      </c>
      <c r="AJ2533" s="4" t="s">
        <v>2924</v>
      </c>
    </row>
    <row r="2534" spans="1:36" x14ac:dyDescent="0.3">
      <c r="A2534" s="1" t="s">
        <v>2528</v>
      </c>
      <c r="B2534" s="2">
        <v>4004136</v>
      </c>
      <c r="C2534" s="3" t="s">
        <v>2935</v>
      </c>
      <c r="D2534" s="4">
        <v>44755.039140499997</v>
      </c>
      <c r="E2534" s="3" t="s">
        <v>3006</v>
      </c>
      <c r="F2534" s="3" t="s">
        <v>3070</v>
      </c>
      <c r="G2534" s="3" t="s">
        <v>3070</v>
      </c>
      <c r="H2534" s="3" t="s">
        <v>3071</v>
      </c>
      <c r="I2534" s="3" t="s">
        <v>3489</v>
      </c>
      <c r="J2534" s="4">
        <v>37.018166000000001</v>
      </c>
      <c r="K2534" s="4">
        <v>11.662755000000001</v>
      </c>
      <c r="L2534" s="4">
        <v>7.3598330000000001</v>
      </c>
      <c r="M2534" s="4">
        <v>-0.33838200000000002</v>
      </c>
      <c r="N2534" s="4">
        <v>16.362434</v>
      </c>
      <c r="O2534" s="4">
        <v>20.453042</v>
      </c>
      <c r="P2534" s="4">
        <v>3.472963</v>
      </c>
      <c r="Q2534" s="4">
        <v>6.7884849999999997</v>
      </c>
      <c r="R2534" s="4">
        <v>19.670725999999998</v>
      </c>
      <c r="S2534" s="3" t="s">
        <v>6268</v>
      </c>
      <c r="T2534" s="4">
        <v>61.85</v>
      </c>
      <c r="U2534" s="4">
        <v>44755.039140499997</v>
      </c>
      <c r="V2534" s="10">
        <v>61171.039140000001</v>
      </c>
      <c r="W2534" s="4">
        <v>2.0695230396119602</v>
      </c>
      <c r="X2534" s="4">
        <v>63.59</v>
      </c>
      <c r="Y2534" s="4">
        <v>44.48</v>
      </c>
      <c r="Z2534" s="4">
        <v>16.362434</v>
      </c>
      <c r="AA2534" s="10">
        <v>13.295642640600001</v>
      </c>
      <c r="AB2534" s="10">
        <v>13.9325650336</v>
      </c>
      <c r="AC2534" s="4">
        <v>0.408136</v>
      </c>
      <c r="AD2534" s="4">
        <v>0.41224188155180003</v>
      </c>
      <c r="AE2534" s="4">
        <v>0.41369267269650001</v>
      </c>
      <c r="AF2534" s="4">
        <v>6.7884849999999997</v>
      </c>
      <c r="AG2534" s="4">
        <v>7.6729028156628996</v>
      </c>
      <c r="AH2534" s="4">
        <v>7.8529444500799004</v>
      </c>
      <c r="AI2534" s="4">
        <v>3.472963</v>
      </c>
      <c r="AJ2534" s="4">
        <v>4.7867810000000004</v>
      </c>
    </row>
    <row r="2535" spans="1:36" x14ac:dyDescent="0.3">
      <c r="A2535" s="1" t="s">
        <v>2529</v>
      </c>
      <c r="B2535" s="2">
        <v>6625184</v>
      </c>
      <c r="C2535" s="3" t="s">
        <v>2940</v>
      </c>
      <c r="D2535" s="4">
        <v>369.30824408000001</v>
      </c>
      <c r="E2535" s="3" t="s">
        <v>2925</v>
      </c>
      <c r="F2535" s="3" t="s">
        <v>2996</v>
      </c>
      <c r="G2535" s="3" t="s">
        <v>3230</v>
      </c>
      <c r="H2535" s="3" t="s">
        <v>3428</v>
      </c>
      <c r="I2535" s="3" t="s">
        <v>3688</v>
      </c>
      <c r="J2535" s="4">
        <v>-9.3560610000000004</v>
      </c>
      <c r="K2535" s="4">
        <v>-8.3843800000000002</v>
      </c>
      <c r="L2535" s="4">
        <v>-27.616454999999998</v>
      </c>
      <c r="M2535" s="4">
        <v>-9.1495820000000005</v>
      </c>
      <c r="N2535" s="4">
        <v>55.651162999999997</v>
      </c>
      <c r="O2535" s="4">
        <v>13.191841</v>
      </c>
      <c r="P2535" s="4">
        <v>1.879221</v>
      </c>
      <c r="Q2535" s="4">
        <v>7.5974019999999998</v>
      </c>
      <c r="R2535" s="4">
        <v>15.131404</v>
      </c>
      <c r="S2535" s="3" t="s">
        <v>6269</v>
      </c>
      <c r="T2535" s="4">
        <v>23.93</v>
      </c>
      <c r="U2535" s="4">
        <v>369.30824408000001</v>
      </c>
      <c r="V2535" s="10">
        <v>490.48824400000001</v>
      </c>
      <c r="W2535" s="4">
        <v>0</v>
      </c>
      <c r="X2535" s="4">
        <v>39.489899999999999</v>
      </c>
      <c r="Y2535" s="4">
        <v>18.21</v>
      </c>
      <c r="Z2535" s="4">
        <v>55.651162999999997</v>
      </c>
      <c r="AA2535" s="10">
        <v>40.218487394900002</v>
      </c>
      <c r="AB2535" s="10">
        <v>55.011494252799999</v>
      </c>
      <c r="AC2535" s="4">
        <v>0.71121800000000002</v>
      </c>
      <c r="AD2535" s="4">
        <v>0.70263918462679997</v>
      </c>
      <c r="AE2535" s="4">
        <v>0.73267145150680002</v>
      </c>
      <c r="AF2535" s="4">
        <v>7.5974019999999998</v>
      </c>
      <c r="AG2535" s="4">
        <v>12.296297585054599</v>
      </c>
      <c r="AH2535" s="4">
        <v>11.728043560025901</v>
      </c>
      <c r="AI2535" s="4">
        <v>1.879221</v>
      </c>
      <c r="AJ2535" s="4">
        <v>1.895446</v>
      </c>
    </row>
    <row r="2536" spans="1:36" x14ac:dyDescent="0.3">
      <c r="A2536" s="1" t="s">
        <v>2530</v>
      </c>
      <c r="B2536" s="2">
        <v>103120</v>
      </c>
      <c r="C2536" s="3" t="s">
        <v>2935</v>
      </c>
      <c r="D2536" s="4">
        <v>4569.1868461000004</v>
      </c>
      <c r="E2536" s="3" t="s">
        <v>2976</v>
      </c>
      <c r="F2536" s="3" t="s">
        <v>2977</v>
      </c>
      <c r="G2536" s="3" t="s">
        <v>2978</v>
      </c>
      <c r="H2536" s="3" t="s">
        <v>2978</v>
      </c>
      <c r="I2536" s="3" t="s">
        <v>2979</v>
      </c>
      <c r="J2536" s="4">
        <v>31.473068999999999</v>
      </c>
      <c r="K2536" s="4">
        <v>14.787535</v>
      </c>
      <c r="L2536" s="4">
        <v>4.0575239999999999</v>
      </c>
      <c r="M2536" s="4">
        <v>-5.767442</v>
      </c>
      <c r="N2536" s="4">
        <v>56.2777777777778</v>
      </c>
      <c r="O2536" s="4">
        <v>15.791115</v>
      </c>
      <c r="P2536" s="4">
        <v>1.8225979999999999</v>
      </c>
      <c r="Q2536" s="4">
        <v>23.877065999999999</v>
      </c>
      <c r="R2536" s="4">
        <v>25.346283</v>
      </c>
      <c r="S2536" s="3" t="s">
        <v>6270</v>
      </c>
      <c r="T2536" s="4">
        <v>20.260000000000002</v>
      </c>
      <c r="U2536" s="4">
        <v>4569.1868461000004</v>
      </c>
      <c r="V2536" s="10">
        <v>8945.9008460000005</v>
      </c>
      <c r="W2536" s="4">
        <v>3.3563672260612001</v>
      </c>
      <c r="X2536" s="4">
        <v>22.27</v>
      </c>
      <c r="Y2536" s="4">
        <v>12.99</v>
      </c>
      <c r="Z2536" s="4">
        <v>56.592179000000002</v>
      </c>
      <c r="AA2536" s="10" t="s">
        <v>2924</v>
      </c>
      <c r="AB2536" s="10">
        <v>191.7471133825</v>
      </c>
      <c r="AC2536" s="4">
        <v>11.348518</v>
      </c>
      <c r="AD2536" s="4">
        <v>11.1443015512502</v>
      </c>
      <c r="AE2536" s="4">
        <v>11.0801059867358</v>
      </c>
      <c r="AF2536" s="4">
        <v>23.877065999999999</v>
      </c>
      <c r="AG2536" s="4">
        <v>14.574533036300201</v>
      </c>
      <c r="AH2536" s="4">
        <v>15.001467205366099</v>
      </c>
      <c r="AI2536" s="4">
        <v>1.8225979999999999</v>
      </c>
      <c r="AJ2536" s="4">
        <v>1.897359</v>
      </c>
    </row>
    <row r="2537" spans="1:36" x14ac:dyDescent="0.3">
      <c r="A2537" s="1" t="s">
        <v>2531</v>
      </c>
      <c r="B2537" s="2">
        <v>4008749</v>
      </c>
      <c r="C2537" s="3" t="s">
        <v>2935</v>
      </c>
      <c r="D2537" s="4">
        <v>675.91918410000005</v>
      </c>
      <c r="E2537" s="3" t="s">
        <v>3102</v>
      </c>
      <c r="F2537" s="3" t="s">
        <v>3103</v>
      </c>
      <c r="G2537" s="3" t="s">
        <v>3196</v>
      </c>
      <c r="H2537" s="3" t="s">
        <v>3197</v>
      </c>
      <c r="I2537" s="3" t="s">
        <v>3341</v>
      </c>
      <c r="J2537" s="4">
        <v>45.756959000000002</v>
      </c>
      <c r="K2537" s="4">
        <v>44.579124999999998</v>
      </c>
      <c r="L2537" s="4">
        <v>-1.014292</v>
      </c>
      <c r="M2537" s="4">
        <v>-2.0529199999999999</v>
      </c>
      <c r="N2537" s="4" t="s">
        <v>2924</v>
      </c>
      <c r="O2537" s="4">
        <v>36.763699000000003</v>
      </c>
      <c r="P2537" s="4">
        <v>1.4621360000000001</v>
      </c>
      <c r="Q2537" s="4">
        <v>9.2126459999999994</v>
      </c>
      <c r="R2537" s="4">
        <v>36.302576000000002</v>
      </c>
      <c r="S2537" s="3" t="s">
        <v>6271</v>
      </c>
      <c r="T2537" s="4">
        <v>21.47</v>
      </c>
      <c r="U2537" s="4">
        <v>675.91918410000005</v>
      </c>
      <c r="V2537" s="10">
        <v>1008.499184</v>
      </c>
      <c r="W2537" s="4">
        <v>1.30414531904984</v>
      </c>
      <c r="X2537" s="4">
        <v>23.16</v>
      </c>
      <c r="Y2537" s="4">
        <v>9.56</v>
      </c>
      <c r="Z2537" s="4" t="s">
        <v>2924</v>
      </c>
      <c r="AA2537" s="10">
        <v>48.795454545399998</v>
      </c>
      <c r="AB2537" s="10" t="s">
        <v>2924</v>
      </c>
      <c r="AC2537" s="4">
        <v>1.5047079999999999</v>
      </c>
      <c r="AD2537" s="4">
        <v>1.3320461288542</v>
      </c>
      <c r="AE2537" s="4">
        <v>1.3941993050232</v>
      </c>
      <c r="AF2537" s="4">
        <v>9.2126459999999994</v>
      </c>
      <c r="AG2537" s="4">
        <v>9.3446437496466999</v>
      </c>
      <c r="AH2537" s="4">
        <v>10.161200846347599</v>
      </c>
      <c r="AI2537" s="4">
        <v>1.4621360000000001</v>
      </c>
      <c r="AJ2537" s="4">
        <v>1.7452449999999999</v>
      </c>
    </row>
    <row r="2538" spans="1:36" x14ac:dyDescent="0.3">
      <c r="A2538" s="1" t="s">
        <v>2532</v>
      </c>
      <c r="B2538" s="2">
        <v>4706100</v>
      </c>
      <c r="C2538" s="3" t="s">
        <v>2919</v>
      </c>
      <c r="D2538" s="4">
        <v>7247.0142457600004</v>
      </c>
      <c r="E2538" s="3" t="s">
        <v>2936</v>
      </c>
      <c r="F2538" s="3" t="s">
        <v>2937</v>
      </c>
      <c r="G2538" s="3" t="s">
        <v>3044</v>
      </c>
      <c r="H2538" s="3" t="s">
        <v>3066</v>
      </c>
      <c r="I2538" s="3" t="s">
        <v>3667</v>
      </c>
      <c r="J2538" s="4">
        <v>-8.1600649999999995</v>
      </c>
      <c r="K2538" s="4">
        <v>-4.6635059999999999</v>
      </c>
      <c r="L2538" s="4">
        <v>-0.74412400000000001</v>
      </c>
      <c r="M2538" s="4">
        <v>-2.9045049999999999</v>
      </c>
      <c r="N2538" s="4">
        <v>18.556474000000001</v>
      </c>
      <c r="O2538" s="4">
        <v>11.112761000000001</v>
      </c>
      <c r="P2538" s="4">
        <v>2.0161929999999999</v>
      </c>
      <c r="Q2538" s="4">
        <v>10.447234</v>
      </c>
      <c r="R2538" s="4">
        <v>14.739560000000001</v>
      </c>
      <c r="S2538" s="3" t="s">
        <v>6272</v>
      </c>
      <c r="T2538" s="4">
        <v>134.72</v>
      </c>
      <c r="U2538" s="4">
        <v>7247.0142457600004</v>
      </c>
      <c r="V2538" s="10">
        <v>9068.700245</v>
      </c>
      <c r="W2538" s="4">
        <v>0</v>
      </c>
      <c r="X2538" s="4">
        <v>161.01499999999999</v>
      </c>
      <c r="Y2538" s="4">
        <v>118.41</v>
      </c>
      <c r="Z2538" s="4">
        <v>18.556474000000001</v>
      </c>
      <c r="AA2538" s="10">
        <v>13.885939867399999</v>
      </c>
      <c r="AB2538" s="10">
        <v>14.6624597712</v>
      </c>
      <c r="AC2538" s="4">
        <v>2.3434200000000001</v>
      </c>
      <c r="AD2538" s="4">
        <v>2.2908712608544999</v>
      </c>
      <c r="AE2538" s="4">
        <v>2.3507838141424</v>
      </c>
      <c r="AF2538" s="4">
        <v>10.447234</v>
      </c>
      <c r="AG2538" s="4">
        <v>10.1738739261771</v>
      </c>
      <c r="AH2538" s="4">
        <v>10.80003211773</v>
      </c>
      <c r="AI2538" s="4">
        <v>2.0161929999999999</v>
      </c>
      <c r="AJ2538" s="4" t="s">
        <v>2924</v>
      </c>
    </row>
    <row r="2539" spans="1:36" x14ac:dyDescent="0.3">
      <c r="A2539" s="1" t="s">
        <v>2533</v>
      </c>
      <c r="B2539" s="2">
        <v>4097833</v>
      </c>
      <c r="C2539" s="3" t="s">
        <v>2935</v>
      </c>
      <c r="D2539" s="4">
        <v>7645.7218896000004</v>
      </c>
      <c r="E2539" s="3" t="s">
        <v>3031</v>
      </c>
      <c r="F2539" s="3" t="s">
        <v>3031</v>
      </c>
      <c r="G2539" s="3" t="s">
        <v>3032</v>
      </c>
      <c r="H2539" s="3" t="s">
        <v>3331</v>
      </c>
      <c r="I2539" s="3" t="s">
        <v>3367</v>
      </c>
      <c r="J2539" s="4">
        <v>-33.526649999999997</v>
      </c>
      <c r="K2539" s="4">
        <v>-5.829421</v>
      </c>
      <c r="L2539" s="4">
        <v>-5.3852200000000003</v>
      </c>
      <c r="M2539" s="4">
        <v>-10.153041999999999</v>
      </c>
      <c r="N2539" s="4">
        <v>24.07</v>
      </c>
      <c r="O2539" s="4">
        <v>26.0724375078027</v>
      </c>
      <c r="P2539" s="4">
        <v>0.64793100000000003</v>
      </c>
      <c r="Q2539" s="4">
        <v>5.2661689999999997</v>
      </c>
      <c r="R2539" s="4">
        <v>124.785633</v>
      </c>
      <c r="S2539" s="3" t="s">
        <v>6273</v>
      </c>
      <c r="T2539" s="4">
        <v>24.07</v>
      </c>
      <c r="U2539" s="4">
        <v>7645.7218896000004</v>
      </c>
      <c r="V2539" s="10">
        <v>11775.021889</v>
      </c>
      <c r="W2539" s="4">
        <v>3.4898213543830501</v>
      </c>
      <c r="X2539" s="4">
        <v>37.295000000000002</v>
      </c>
      <c r="Y2539" s="4">
        <v>23.702000000000002</v>
      </c>
      <c r="Z2539" s="4">
        <v>24.07</v>
      </c>
      <c r="AA2539" s="10">
        <v>10.6152149944</v>
      </c>
      <c r="AB2539" s="10">
        <v>10.9173870841</v>
      </c>
      <c r="AC2539" s="4">
        <v>1.0278119999999999</v>
      </c>
      <c r="AD2539" s="4">
        <v>0.98626500912470005</v>
      </c>
      <c r="AE2539" s="4">
        <v>1.0474748011035</v>
      </c>
      <c r="AF2539" s="4">
        <v>5.2661689999999997</v>
      </c>
      <c r="AG2539" s="4">
        <v>5.2707912134484998</v>
      </c>
      <c r="AH2539" s="4">
        <v>5.3847336271659003</v>
      </c>
      <c r="AI2539" s="4">
        <v>0.64793100000000003</v>
      </c>
      <c r="AJ2539" s="4">
        <v>0.71564499999999998</v>
      </c>
    </row>
    <row r="2540" spans="1:36" x14ac:dyDescent="0.3">
      <c r="A2540" s="1" t="s">
        <v>2534</v>
      </c>
      <c r="B2540" s="2">
        <v>4097432</v>
      </c>
      <c r="C2540" s="3" t="s">
        <v>2935</v>
      </c>
      <c r="D2540" s="4">
        <v>8668.2715600200008</v>
      </c>
      <c r="E2540" s="3" t="s">
        <v>3102</v>
      </c>
      <c r="F2540" s="3" t="s">
        <v>3103</v>
      </c>
      <c r="G2540" s="3" t="s">
        <v>3292</v>
      </c>
      <c r="H2540" s="3" t="s">
        <v>3468</v>
      </c>
      <c r="I2540" s="3" t="s">
        <v>3392</v>
      </c>
      <c r="J2540" s="4">
        <v>14.959773999999999</v>
      </c>
      <c r="K2540" s="4">
        <v>-2.973023</v>
      </c>
      <c r="L2540" s="4">
        <v>1.6535280000000001</v>
      </c>
      <c r="M2540" s="4">
        <v>-3.9949159999999999</v>
      </c>
      <c r="N2540" s="4">
        <v>31.302546</v>
      </c>
      <c r="O2540" s="4">
        <v>23.634332000000001</v>
      </c>
      <c r="P2540" s="4">
        <v>4.6841499999999998</v>
      </c>
      <c r="Q2540" s="4">
        <v>17.865351</v>
      </c>
      <c r="R2540" s="4">
        <v>22.972307000000001</v>
      </c>
      <c r="S2540" s="3" t="s">
        <v>6274</v>
      </c>
      <c r="T2540" s="4">
        <v>52.87</v>
      </c>
      <c r="U2540" s="4">
        <v>8668.2715600200008</v>
      </c>
      <c r="V2540" s="10">
        <v>7847.89156</v>
      </c>
      <c r="W2540" s="4">
        <v>0.98354454321921703</v>
      </c>
      <c r="X2540" s="4">
        <v>58.16</v>
      </c>
      <c r="Y2540" s="4">
        <v>41.55</v>
      </c>
      <c r="Z2540" s="4">
        <v>31.302546</v>
      </c>
      <c r="AA2540" s="10">
        <v>26.0340752412</v>
      </c>
      <c r="AB2540" s="10">
        <v>27.978282037100001</v>
      </c>
      <c r="AC2540" s="4">
        <v>3.1277650000000001</v>
      </c>
      <c r="AD2540" s="4">
        <v>2.8364896740844001</v>
      </c>
      <c r="AE2540" s="4">
        <v>3.0356886374766998</v>
      </c>
      <c r="AF2540" s="4">
        <v>17.865351</v>
      </c>
      <c r="AG2540" s="4">
        <v>15.5273394363268</v>
      </c>
      <c r="AH2540" s="4">
        <v>16.907923664926699</v>
      </c>
      <c r="AI2540" s="4">
        <v>4.6841499999999998</v>
      </c>
      <c r="AJ2540" s="4">
        <v>7.4120290000000004</v>
      </c>
    </row>
    <row r="2541" spans="1:36" x14ac:dyDescent="0.3">
      <c r="A2541" s="1" t="s">
        <v>2535</v>
      </c>
      <c r="B2541" s="2">
        <v>4069981</v>
      </c>
      <c r="C2541" s="3" t="s">
        <v>2919</v>
      </c>
      <c r="D2541" s="4">
        <v>733.98038778</v>
      </c>
      <c r="E2541" s="3" t="s">
        <v>2925</v>
      </c>
      <c r="F2541" s="3" t="s">
        <v>2926</v>
      </c>
      <c r="G2541" s="3" t="s">
        <v>2927</v>
      </c>
      <c r="H2541" s="3" t="s">
        <v>2928</v>
      </c>
      <c r="I2541" s="3" t="s">
        <v>3689</v>
      </c>
      <c r="J2541" s="4">
        <v>-56.996647000000003</v>
      </c>
      <c r="K2541" s="4">
        <v>-14.909217999999999</v>
      </c>
      <c r="L2541" s="4">
        <v>-5.7617940000000001</v>
      </c>
      <c r="M2541" s="4">
        <v>-11.606819</v>
      </c>
      <c r="N2541" s="4">
        <v>33.753463000000004</v>
      </c>
      <c r="O2541" s="4">
        <v>17.544996000000001</v>
      </c>
      <c r="P2541" s="4">
        <v>0.88837900000000003</v>
      </c>
      <c r="Q2541" s="4">
        <v>2.5671569999999999</v>
      </c>
      <c r="R2541" s="4">
        <v>47.583060000000003</v>
      </c>
      <c r="S2541" s="3" t="s">
        <v>6275</v>
      </c>
      <c r="T2541" s="4">
        <v>24.37</v>
      </c>
      <c r="U2541" s="4">
        <v>733.98038778</v>
      </c>
      <c r="V2541" s="10">
        <v>1599.9803870000001</v>
      </c>
      <c r="W2541" s="4">
        <v>0</v>
      </c>
      <c r="X2541" s="4">
        <v>58.98</v>
      </c>
      <c r="Y2541" s="4">
        <v>23.6906</v>
      </c>
      <c r="Z2541" s="4" t="s">
        <v>2924</v>
      </c>
      <c r="AA2541" s="10">
        <v>6.4268572483000002</v>
      </c>
      <c r="AB2541" s="10">
        <v>7.5483970883999998</v>
      </c>
      <c r="AC2541" s="4">
        <v>0.22290099999999999</v>
      </c>
      <c r="AD2541" s="4">
        <v>0.23854703913799999</v>
      </c>
      <c r="AE2541" s="4">
        <v>0.22937495143020001</v>
      </c>
      <c r="AF2541" s="4">
        <v>2.5671569999999999</v>
      </c>
      <c r="AG2541" s="4">
        <v>5.3145324582405999</v>
      </c>
      <c r="AH2541" s="4">
        <v>6.0040851808504998</v>
      </c>
      <c r="AI2541" s="4">
        <v>0.88837900000000003</v>
      </c>
      <c r="AJ2541" s="4">
        <v>1.925265</v>
      </c>
    </row>
    <row r="2542" spans="1:36" x14ac:dyDescent="0.3">
      <c r="A2542" s="1" t="s">
        <v>2536</v>
      </c>
      <c r="B2542" s="2">
        <v>14905953</v>
      </c>
      <c r="C2542" s="3" t="s">
        <v>2919</v>
      </c>
      <c r="D2542" s="4">
        <v>940.45834321999996</v>
      </c>
      <c r="E2542" s="3" t="s">
        <v>2920</v>
      </c>
      <c r="F2542" s="3" t="s">
        <v>2960</v>
      </c>
      <c r="G2542" s="3" t="s">
        <v>2973</v>
      </c>
      <c r="H2542" s="3" t="s">
        <v>3004</v>
      </c>
      <c r="I2542" s="3" t="s">
        <v>3277</v>
      </c>
      <c r="J2542" s="4">
        <v>93.635077999999993</v>
      </c>
      <c r="K2542" s="4">
        <v>-23.262332000000001</v>
      </c>
      <c r="L2542" s="4">
        <v>-11.046134</v>
      </c>
      <c r="M2542" s="4">
        <v>-5.9429749999999997</v>
      </c>
      <c r="N2542" s="4">
        <v>40.205579999999998</v>
      </c>
      <c r="O2542" s="4">
        <v>175.512821</v>
      </c>
      <c r="P2542" s="4">
        <v>4.940455</v>
      </c>
      <c r="Q2542" s="4">
        <v>14.407268</v>
      </c>
      <c r="R2542" s="4">
        <v>218.764533</v>
      </c>
      <c r="S2542" s="3" t="s">
        <v>6276</v>
      </c>
      <c r="T2542" s="4">
        <v>27.38</v>
      </c>
      <c r="U2542" s="4">
        <v>940.45834321999996</v>
      </c>
      <c r="V2542" s="10">
        <v>1330.7993429999999</v>
      </c>
      <c r="W2542" s="4">
        <v>0</v>
      </c>
      <c r="X2542" s="4">
        <v>37.130000000000003</v>
      </c>
      <c r="Y2542" s="4">
        <v>13.77</v>
      </c>
      <c r="Z2542" s="4">
        <v>40.205579999999998</v>
      </c>
      <c r="AA2542" s="10">
        <v>26.777506112400001</v>
      </c>
      <c r="AB2542" s="10">
        <v>29.2521367521</v>
      </c>
      <c r="AC2542" s="4">
        <v>2.0401579999999999</v>
      </c>
      <c r="AD2542" s="4">
        <v>1.6847342003870001</v>
      </c>
      <c r="AE2542" s="4">
        <v>1.9309054468158999</v>
      </c>
      <c r="AF2542" s="4">
        <v>14.407268</v>
      </c>
      <c r="AG2542" s="4">
        <v>21.5802382616451</v>
      </c>
      <c r="AH2542" s="4">
        <v>24.6029717143333</v>
      </c>
      <c r="AI2542" s="4">
        <v>4.940455</v>
      </c>
      <c r="AJ2542" s="4" t="s">
        <v>2924</v>
      </c>
    </row>
    <row r="2543" spans="1:36" x14ac:dyDescent="0.3">
      <c r="A2543" s="1" t="s">
        <v>2537</v>
      </c>
      <c r="B2543" s="2">
        <v>100406</v>
      </c>
      <c r="C2543" s="3" t="s">
        <v>2935</v>
      </c>
      <c r="D2543" s="4">
        <v>76483.973581280006</v>
      </c>
      <c r="E2543" s="3" t="s">
        <v>2930</v>
      </c>
      <c r="F2543" s="3" t="s">
        <v>2931</v>
      </c>
      <c r="G2543" s="3" t="s">
        <v>2931</v>
      </c>
      <c r="H2543" s="3" t="s">
        <v>3225</v>
      </c>
      <c r="I2543" s="3" t="s">
        <v>2933</v>
      </c>
      <c r="J2543" s="4">
        <v>26.424871</v>
      </c>
      <c r="K2543" s="4">
        <v>3.4342130000000002</v>
      </c>
      <c r="L2543" s="4">
        <v>-5.4866390000000003</v>
      </c>
      <c r="M2543" s="4">
        <v>-4.3374689999999996</v>
      </c>
      <c r="N2543" s="4">
        <v>16.294167371090399</v>
      </c>
      <c r="O2543" s="4">
        <v>7.3006859999999998</v>
      </c>
      <c r="P2543" s="4">
        <v>1.5474779999999999</v>
      </c>
      <c r="Q2543" s="4" t="s">
        <v>2934</v>
      </c>
      <c r="R2543" s="4" t="s">
        <v>2934</v>
      </c>
      <c r="S2543" s="3" t="s">
        <v>6277</v>
      </c>
      <c r="T2543" s="5">
        <v>192.76</v>
      </c>
      <c r="U2543" s="4">
        <v>76483.973581280006</v>
      </c>
      <c r="V2543" s="10" t="s">
        <v>2934</v>
      </c>
      <c r="W2543" s="4">
        <v>3.3201909109773799</v>
      </c>
      <c r="X2543" s="4">
        <v>216.26</v>
      </c>
      <c r="Y2543" s="4">
        <v>139.69</v>
      </c>
      <c r="Z2543" s="4">
        <v>17.523636</v>
      </c>
      <c r="AA2543" s="10">
        <v>13.326511988</v>
      </c>
      <c r="AB2543" s="10">
        <v>14.3719575342</v>
      </c>
      <c r="AC2543" s="4" t="s">
        <v>2934</v>
      </c>
      <c r="AD2543" s="4" t="s">
        <v>2934</v>
      </c>
      <c r="AE2543" s="4" t="s">
        <v>2934</v>
      </c>
      <c r="AF2543" s="4" t="s">
        <v>2934</v>
      </c>
      <c r="AG2543" s="4" t="s">
        <v>2934</v>
      </c>
      <c r="AH2543" s="4" t="s">
        <v>2934</v>
      </c>
      <c r="AI2543" s="4">
        <v>1.5474779999999999</v>
      </c>
      <c r="AJ2543" s="4">
        <v>1.986766</v>
      </c>
    </row>
    <row r="2544" spans="1:36" x14ac:dyDescent="0.3">
      <c r="A2544" s="1" t="s">
        <v>2538</v>
      </c>
      <c r="B2544" s="2">
        <v>4004124</v>
      </c>
      <c r="C2544" s="3" t="s">
        <v>2935</v>
      </c>
      <c r="D2544" s="4">
        <v>395788.31297574</v>
      </c>
      <c r="E2544" s="3" t="s">
        <v>3006</v>
      </c>
      <c r="F2544" s="3" t="s">
        <v>3235</v>
      </c>
      <c r="G2544" s="3" t="s">
        <v>3326</v>
      </c>
      <c r="H2544" s="3" t="s">
        <v>3326</v>
      </c>
      <c r="I2544" s="3" t="s">
        <v>3690</v>
      </c>
      <c r="J2544" s="4">
        <v>15.680066</v>
      </c>
      <c r="K2544" s="4">
        <v>-3.5357590000000001</v>
      </c>
      <c r="L2544" s="4">
        <v>-1.6560360000000001</v>
      </c>
      <c r="M2544" s="4">
        <v>-1.753771</v>
      </c>
      <c r="N2544" s="4">
        <v>28.990856999999998</v>
      </c>
      <c r="O2544" s="4">
        <v>25.008928999999998</v>
      </c>
      <c r="P2544" s="4">
        <v>7.7532759999999996</v>
      </c>
      <c r="Q2544" s="4">
        <v>17.261054999999999</v>
      </c>
      <c r="R2544" s="4">
        <v>30.386536</v>
      </c>
      <c r="S2544" s="3" t="s">
        <v>6278</v>
      </c>
      <c r="T2544" s="4">
        <v>168.06</v>
      </c>
      <c r="U2544" s="4">
        <v>395788.31297574</v>
      </c>
      <c r="V2544" s="10">
        <v>420876.31297500001</v>
      </c>
      <c r="W2544" s="4">
        <v>2.3955730096394099</v>
      </c>
      <c r="X2544" s="4">
        <v>180.43</v>
      </c>
      <c r="Y2544" s="5">
        <v>144.29</v>
      </c>
      <c r="Z2544" s="4">
        <v>28.990856999999998</v>
      </c>
      <c r="AA2544" s="10">
        <v>23.8538620944</v>
      </c>
      <c r="AB2544" s="10">
        <v>24.186515075100001</v>
      </c>
      <c r="AC2544" s="4">
        <v>5.0161049999999996</v>
      </c>
      <c r="AD2544" s="4">
        <v>4.8692789832388996</v>
      </c>
      <c r="AE2544" s="4">
        <v>4.9104323955747997</v>
      </c>
      <c r="AF2544" s="4">
        <v>17.261054999999999</v>
      </c>
      <c r="AG2544" s="4">
        <v>17.0489643747005</v>
      </c>
      <c r="AH2544" s="4">
        <v>17.3860956691944</v>
      </c>
      <c r="AI2544" s="4">
        <v>7.7532759999999996</v>
      </c>
      <c r="AJ2544" s="4" t="s">
        <v>2924</v>
      </c>
    </row>
    <row r="2545" spans="1:36" x14ac:dyDescent="0.3">
      <c r="A2545" s="1" t="s">
        <v>2539</v>
      </c>
      <c r="B2545" s="2">
        <v>103383</v>
      </c>
      <c r="C2545" s="3" t="s">
        <v>2935</v>
      </c>
      <c r="D2545" s="4">
        <v>140577.18637491</v>
      </c>
      <c r="E2545" s="3" t="s">
        <v>2930</v>
      </c>
      <c r="F2545" s="3" t="s">
        <v>2957</v>
      </c>
      <c r="G2545" s="3" t="s">
        <v>2957</v>
      </c>
      <c r="H2545" s="3" t="s">
        <v>3113</v>
      </c>
      <c r="I2545" s="3" t="s">
        <v>3125</v>
      </c>
      <c r="J2545" s="4">
        <v>52.110801000000002</v>
      </c>
      <c r="K2545" s="4">
        <v>-7.4332669999999998</v>
      </c>
      <c r="L2545" s="4">
        <v>-6.6337250000000001</v>
      </c>
      <c r="M2545" s="4">
        <v>-4.6981729999999997</v>
      </c>
      <c r="N2545" s="4">
        <v>17.4396802325581</v>
      </c>
      <c r="O2545" s="4">
        <v>9.8319579984036007</v>
      </c>
      <c r="P2545" s="4">
        <v>5.1758949999999997</v>
      </c>
      <c r="Q2545" s="4">
        <v>13.494987999999999</v>
      </c>
      <c r="R2545" s="4">
        <v>9.9955400000000001</v>
      </c>
      <c r="S2545" s="3" t="s">
        <v>6279</v>
      </c>
      <c r="T2545" s="5">
        <v>239.97</v>
      </c>
      <c r="U2545" s="4">
        <v>140577.18637491</v>
      </c>
      <c r="V2545" s="10">
        <v>147332.88637399999</v>
      </c>
      <c r="W2545" s="4">
        <v>7.6676711258334</v>
      </c>
      <c r="X2545" s="4">
        <v>270.62</v>
      </c>
      <c r="Y2545" s="4">
        <v>156.06</v>
      </c>
      <c r="Z2545" s="4">
        <v>18.459230999999999</v>
      </c>
      <c r="AA2545" s="10">
        <v>17.376161270899999</v>
      </c>
      <c r="AB2545" s="10">
        <v>17.9246889677</v>
      </c>
      <c r="AC2545" s="4">
        <v>2.0474450000000002</v>
      </c>
      <c r="AD2545" s="4">
        <v>1.7480225696578999</v>
      </c>
      <c r="AE2545" s="4">
        <v>1.9732272391097001</v>
      </c>
      <c r="AF2545" s="4">
        <v>13.494987999999999</v>
      </c>
      <c r="AG2545" s="4" t="s">
        <v>2934</v>
      </c>
      <c r="AH2545" s="4" t="s">
        <v>2934</v>
      </c>
      <c r="AI2545" s="4">
        <v>5.1758949999999997</v>
      </c>
      <c r="AJ2545" s="4">
        <v>5.1758949999999997</v>
      </c>
    </row>
    <row r="2546" spans="1:36" x14ac:dyDescent="0.3">
      <c r="A2546" s="1" t="s">
        <v>2540</v>
      </c>
      <c r="B2546" s="2">
        <v>106576268</v>
      </c>
      <c r="C2546" s="3" t="s">
        <v>2940</v>
      </c>
      <c r="D2546" s="4">
        <v>4552.5892999999996</v>
      </c>
      <c r="E2546" s="3" t="s">
        <v>2930</v>
      </c>
      <c r="F2546" s="3" t="s">
        <v>2953</v>
      </c>
      <c r="G2546" s="3" t="s">
        <v>2954</v>
      </c>
      <c r="H2546" s="3" t="s">
        <v>2955</v>
      </c>
      <c r="I2546" s="3"/>
      <c r="J2546" s="4">
        <v>-7.9951999999999995E-2</v>
      </c>
      <c r="K2546" s="4">
        <v>-0.02</v>
      </c>
      <c r="L2546" s="4">
        <v>8.0079999999999998E-2</v>
      </c>
      <c r="M2546" s="4">
        <v>8.0079999999999998E-2</v>
      </c>
      <c r="N2546" s="4" t="s">
        <v>2934</v>
      </c>
      <c r="O2546" s="4" t="s">
        <v>2934</v>
      </c>
      <c r="P2546" s="4" t="s">
        <v>2934</v>
      </c>
      <c r="Q2546" s="4" t="s">
        <v>2934</v>
      </c>
      <c r="R2546" s="4" t="s">
        <v>2934</v>
      </c>
      <c r="S2546" s="3" t="s">
        <v>6280</v>
      </c>
      <c r="T2546" s="4">
        <v>49.99</v>
      </c>
      <c r="U2546" s="4">
        <v>4552.5892999999996</v>
      </c>
      <c r="V2546" s="10" t="s">
        <v>2934</v>
      </c>
      <c r="W2546" s="4">
        <v>4.4236791358271699</v>
      </c>
      <c r="X2546" s="4">
        <v>50.06</v>
      </c>
      <c r="Y2546" s="4">
        <v>49.81</v>
      </c>
      <c r="Z2546" s="4" t="s">
        <v>2934</v>
      </c>
      <c r="AA2546" s="10" t="s">
        <v>2934</v>
      </c>
      <c r="AB2546" s="10" t="s">
        <v>2934</v>
      </c>
      <c r="AC2546" s="4" t="s">
        <v>2934</v>
      </c>
      <c r="AD2546" s="4" t="s">
        <v>2934</v>
      </c>
      <c r="AE2546" s="4" t="s">
        <v>2934</v>
      </c>
      <c r="AF2546" s="4" t="s">
        <v>2934</v>
      </c>
      <c r="AG2546" s="4" t="s">
        <v>2934</v>
      </c>
      <c r="AH2546" s="4" t="s">
        <v>2934</v>
      </c>
      <c r="AI2546" s="4" t="s">
        <v>2934</v>
      </c>
      <c r="AJ2546" s="4" t="s">
        <v>2934</v>
      </c>
    </row>
    <row r="2547" spans="1:36" x14ac:dyDescent="0.3">
      <c r="A2547" s="1" t="s">
        <v>2541</v>
      </c>
      <c r="B2547" s="2">
        <v>106576361</v>
      </c>
      <c r="C2547" s="3" t="s">
        <v>2940</v>
      </c>
      <c r="D2547" s="4">
        <v>629.38250000000005</v>
      </c>
      <c r="E2547" s="3" t="s">
        <v>2930</v>
      </c>
      <c r="F2547" s="3" t="s">
        <v>2953</v>
      </c>
      <c r="G2547" s="3" t="s">
        <v>2954</v>
      </c>
      <c r="H2547" s="3" t="s">
        <v>2955</v>
      </c>
      <c r="I2547" s="3"/>
      <c r="J2547" s="4">
        <v>3.9896000000000001E-2</v>
      </c>
      <c r="K2547" s="4">
        <v>-3.9864999999999998E-2</v>
      </c>
      <c r="L2547" s="4">
        <v>8.9811000000000002E-2</v>
      </c>
      <c r="M2547" s="4">
        <v>0.109791</v>
      </c>
      <c r="N2547" s="4" t="s">
        <v>2934</v>
      </c>
      <c r="O2547" s="4" t="s">
        <v>2934</v>
      </c>
      <c r="P2547" s="4" t="s">
        <v>2934</v>
      </c>
      <c r="Q2547" s="4" t="s">
        <v>2934</v>
      </c>
      <c r="R2547" s="4" t="s">
        <v>2934</v>
      </c>
      <c r="S2547" s="3" t="s">
        <v>6281</v>
      </c>
      <c r="T2547" s="4">
        <v>50.15</v>
      </c>
      <c r="U2547" s="4">
        <v>629.38250000000005</v>
      </c>
      <c r="V2547" s="10" t="s">
        <v>2934</v>
      </c>
      <c r="W2547" s="4">
        <v>4.3320502492522399</v>
      </c>
      <c r="X2547" s="4">
        <v>50.210900000000002</v>
      </c>
      <c r="Y2547" s="4">
        <v>49.83</v>
      </c>
      <c r="Z2547" s="4" t="s">
        <v>2934</v>
      </c>
      <c r="AA2547" s="10" t="s">
        <v>2934</v>
      </c>
      <c r="AB2547" s="10" t="s">
        <v>2934</v>
      </c>
      <c r="AC2547" s="4" t="s">
        <v>2934</v>
      </c>
      <c r="AD2547" s="4" t="s">
        <v>2934</v>
      </c>
      <c r="AE2547" s="4" t="s">
        <v>2934</v>
      </c>
      <c r="AF2547" s="4" t="s">
        <v>2934</v>
      </c>
      <c r="AG2547" s="4" t="s">
        <v>2934</v>
      </c>
      <c r="AH2547" s="4" t="s">
        <v>2934</v>
      </c>
      <c r="AI2547" s="4" t="s">
        <v>2934</v>
      </c>
      <c r="AJ2547" s="4" t="s">
        <v>2934</v>
      </c>
    </row>
    <row r="2548" spans="1:36" x14ac:dyDescent="0.3">
      <c r="A2548" s="1" t="s">
        <v>2542</v>
      </c>
      <c r="B2548" s="2">
        <v>19098526</v>
      </c>
      <c r="C2548" s="3" t="s">
        <v>2956</v>
      </c>
      <c r="D2548" s="4">
        <v>930.50592795</v>
      </c>
      <c r="E2548" s="3" t="s">
        <v>2976</v>
      </c>
      <c r="F2548" s="3" t="s">
        <v>3316</v>
      </c>
      <c r="G2548" s="3" t="s">
        <v>3316</v>
      </c>
      <c r="H2548" s="3" t="s">
        <v>3317</v>
      </c>
      <c r="I2548" s="3" t="s">
        <v>3276</v>
      </c>
      <c r="J2548" s="4">
        <v>211.92053000000001</v>
      </c>
      <c r="K2548" s="4">
        <v>-17.801047000000001</v>
      </c>
      <c r="L2548" s="4">
        <v>-4.4624750000000004</v>
      </c>
      <c r="M2548" s="4">
        <v>-8.7209299999999992</v>
      </c>
      <c r="N2548" s="4" t="s">
        <v>2924</v>
      </c>
      <c r="O2548" s="4">
        <v>23.088235000000001</v>
      </c>
      <c r="P2548" s="4">
        <v>31.192053000000001</v>
      </c>
      <c r="Q2548" s="4" t="s">
        <v>2924</v>
      </c>
      <c r="R2548" s="4">
        <v>23.888915000000001</v>
      </c>
      <c r="S2548" s="3" t="s">
        <v>6282</v>
      </c>
      <c r="T2548" s="4">
        <v>4.71</v>
      </c>
      <c r="U2548" s="4">
        <v>930.50592795</v>
      </c>
      <c r="V2548" s="10">
        <v>898.71592699999997</v>
      </c>
      <c r="W2548" s="4">
        <v>0</v>
      </c>
      <c r="X2548" s="4">
        <v>6.75</v>
      </c>
      <c r="Y2548" s="5">
        <v>1.46</v>
      </c>
      <c r="Z2548" s="4" t="s">
        <v>2924</v>
      </c>
      <c r="AA2548" s="10" t="s">
        <v>2924</v>
      </c>
      <c r="AB2548" s="10" t="s">
        <v>2924</v>
      </c>
      <c r="AC2548" s="4">
        <v>0.82048299999999996</v>
      </c>
      <c r="AD2548" s="4">
        <v>0.59954352710939995</v>
      </c>
      <c r="AE2548" s="4">
        <v>0.74066656914359996</v>
      </c>
      <c r="AF2548" s="4" t="s">
        <v>2924</v>
      </c>
      <c r="AG2548" s="4">
        <v>20.393705384596199</v>
      </c>
      <c r="AH2548" s="4">
        <v>23.6647425283724</v>
      </c>
      <c r="AI2548" s="4">
        <v>31.192053000000001</v>
      </c>
      <c r="AJ2548" s="4">
        <v>57.439024000000003</v>
      </c>
    </row>
    <row r="2549" spans="1:36" x14ac:dyDescent="0.3">
      <c r="A2549" s="1" t="s">
        <v>2543</v>
      </c>
      <c r="B2549" s="2">
        <v>4397865</v>
      </c>
      <c r="C2549" s="3" t="s">
        <v>2935</v>
      </c>
      <c r="D2549" s="4">
        <v>3936.7155330000001</v>
      </c>
      <c r="E2549" s="3" t="s">
        <v>3031</v>
      </c>
      <c r="F2549" s="3" t="s">
        <v>3031</v>
      </c>
      <c r="G2549" s="3" t="s">
        <v>3032</v>
      </c>
      <c r="H2549" s="3" t="s">
        <v>3331</v>
      </c>
      <c r="I2549" s="3" t="s">
        <v>3661</v>
      </c>
      <c r="J2549" s="4">
        <v>6.995628</v>
      </c>
      <c r="K2549" s="4">
        <v>-7.2550080000000001</v>
      </c>
      <c r="L2549" s="4">
        <v>-8.8708609999999997</v>
      </c>
      <c r="M2549" s="4">
        <v>-8.8344860000000001</v>
      </c>
      <c r="N2549" s="4" t="s">
        <v>2924</v>
      </c>
      <c r="O2549" s="4">
        <v>6.6699109999999999</v>
      </c>
      <c r="P2549" s="4" t="s">
        <v>2924</v>
      </c>
      <c r="Q2549" s="4">
        <v>12.779567</v>
      </c>
      <c r="R2549" s="4">
        <v>8.8194929999999996</v>
      </c>
      <c r="S2549" s="3" t="s">
        <v>6283</v>
      </c>
      <c r="T2549" s="4">
        <v>68.52</v>
      </c>
      <c r="U2549" s="4">
        <v>3936.7155330000001</v>
      </c>
      <c r="V2549" s="10">
        <v>6382.1155330000001</v>
      </c>
      <c r="W2549" s="4">
        <v>3.85288966725044</v>
      </c>
      <c r="X2549" s="4">
        <v>93.9</v>
      </c>
      <c r="Y2549" s="4">
        <v>53.43</v>
      </c>
      <c r="Z2549" s="4" t="s">
        <v>2924</v>
      </c>
      <c r="AA2549" s="10">
        <v>20.949643807099999</v>
      </c>
      <c r="AB2549" s="10">
        <v>20.949643807099999</v>
      </c>
      <c r="AC2549" s="4">
        <v>1.796413</v>
      </c>
      <c r="AD2549" s="4">
        <v>1.7968060402559001</v>
      </c>
      <c r="AE2549" s="4">
        <v>1.7968060402559001</v>
      </c>
      <c r="AF2549" s="4">
        <v>12.779567</v>
      </c>
      <c r="AG2549" s="4">
        <v>10.9863292274378</v>
      </c>
      <c r="AH2549" s="4">
        <v>10.9863292274378</v>
      </c>
      <c r="AI2549" s="4" t="s">
        <v>2924</v>
      </c>
      <c r="AJ2549" s="4" t="s">
        <v>2924</v>
      </c>
    </row>
    <row r="2550" spans="1:36" x14ac:dyDescent="0.3">
      <c r="A2550" s="1" t="s">
        <v>2544</v>
      </c>
      <c r="B2550" s="2">
        <v>4191577</v>
      </c>
      <c r="C2550" s="3" t="s">
        <v>2935</v>
      </c>
      <c r="D2550" s="4">
        <v>86710.782829429998</v>
      </c>
      <c r="E2550" s="3" t="s">
        <v>3031</v>
      </c>
      <c r="F2550" s="3" t="s">
        <v>3031</v>
      </c>
      <c r="G2550" s="3" t="s">
        <v>3032</v>
      </c>
      <c r="H2550" s="3" t="s">
        <v>3068</v>
      </c>
      <c r="I2550" s="3" t="s">
        <v>3214</v>
      </c>
      <c r="J2550" s="4">
        <v>10.987246000000001</v>
      </c>
      <c r="K2550" s="4">
        <v>-8.7313749999999999</v>
      </c>
      <c r="L2550" s="4">
        <v>-7.0467630000000003</v>
      </c>
      <c r="M2550" s="4">
        <v>-5.2208509999999997</v>
      </c>
      <c r="N2550" s="4">
        <v>34.433369999999996</v>
      </c>
      <c r="O2550" s="4">
        <v>42.519385</v>
      </c>
      <c r="P2550" s="4">
        <v>20.830268</v>
      </c>
      <c r="Q2550" s="4">
        <v>19.203596999999998</v>
      </c>
      <c r="R2550" s="4">
        <v>45.298920000000003</v>
      </c>
      <c r="S2550" s="3" t="s">
        <v>6284</v>
      </c>
      <c r="T2550" s="5">
        <v>345.47</v>
      </c>
      <c r="U2550" s="4">
        <v>86710.782829429998</v>
      </c>
      <c r="V2550" s="10">
        <v>98571.582829000006</v>
      </c>
      <c r="W2550" s="4">
        <v>0.82785770110284496</v>
      </c>
      <c r="X2550" s="4">
        <v>400.42</v>
      </c>
      <c r="Y2550" s="4">
        <v>282.08999999999997</v>
      </c>
      <c r="Z2550" s="4">
        <v>34.433369999999996</v>
      </c>
      <c r="AA2550" s="10">
        <v>27.869698851999999</v>
      </c>
      <c r="AB2550" s="10">
        <v>30.469697437400001</v>
      </c>
      <c r="AC2550" s="4">
        <v>4.2757750000000003</v>
      </c>
      <c r="AD2550" s="4">
        <v>4.1327784864666999</v>
      </c>
      <c r="AE2550" s="4">
        <v>4.2617141748018996</v>
      </c>
      <c r="AF2550" s="4">
        <v>19.203596999999998</v>
      </c>
      <c r="AG2550" s="4">
        <v>20.435998738615101</v>
      </c>
      <c r="AH2550" s="4">
        <v>21.8790416350123</v>
      </c>
      <c r="AI2550" s="4">
        <v>20.830268</v>
      </c>
      <c r="AJ2550" s="4" t="s">
        <v>2924</v>
      </c>
    </row>
    <row r="2551" spans="1:36" x14ac:dyDescent="0.3">
      <c r="A2551" s="1" t="s">
        <v>2545</v>
      </c>
      <c r="B2551" s="2">
        <v>4999709</v>
      </c>
      <c r="C2551" s="3" t="s">
        <v>2956</v>
      </c>
      <c r="D2551" s="4">
        <v>3843.4956371500002</v>
      </c>
      <c r="E2551" s="3" t="s">
        <v>3006</v>
      </c>
      <c r="F2551" s="3" t="s">
        <v>3007</v>
      </c>
      <c r="G2551" s="3" t="s">
        <v>3008</v>
      </c>
      <c r="H2551" s="3" t="s">
        <v>3009</v>
      </c>
      <c r="I2551" s="3" t="s">
        <v>3356</v>
      </c>
      <c r="J2551" s="4">
        <v>-2.7636919999999998</v>
      </c>
      <c r="K2551" s="4">
        <v>13.160223999999999</v>
      </c>
      <c r="L2551" s="4">
        <v>-2.0183960000000001</v>
      </c>
      <c r="M2551" s="4">
        <v>-3.3274520000000001</v>
      </c>
      <c r="N2551" s="4">
        <v>27.789854999999999</v>
      </c>
      <c r="O2551" s="4">
        <v>18.314230999999999</v>
      </c>
      <c r="P2551" s="4">
        <v>2.2233170000000002</v>
      </c>
      <c r="Q2551" s="4">
        <v>15.800844</v>
      </c>
      <c r="R2551" s="4">
        <v>23.041713999999999</v>
      </c>
      <c r="S2551" s="3" t="s">
        <v>6285</v>
      </c>
      <c r="T2551" s="4">
        <v>38.35</v>
      </c>
      <c r="U2551" s="4">
        <v>3843.4956371500002</v>
      </c>
      <c r="V2551" s="10">
        <v>4148.2746370000004</v>
      </c>
      <c r="W2551" s="4">
        <v>0</v>
      </c>
      <c r="X2551" s="4">
        <v>43</v>
      </c>
      <c r="Y2551" s="4">
        <v>30</v>
      </c>
      <c r="Z2551" s="4">
        <v>27.789854999999999</v>
      </c>
      <c r="AA2551" s="10">
        <v>20.013255193700001</v>
      </c>
      <c r="AB2551" s="10">
        <v>20.013255193700001</v>
      </c>
      <c r="AC2551" s="4">
        <v>3.1159089999999998</v>
      </c>
      <c r="AD2551" s="4">
        <v>2.8389394034489999</v>
      </c>
      <c r="AE2551" s="4">
        <v>2.8389394034489999</v>
      </c>
      <c r="AF2551" s="4">
        <v>15.800844</v>
      </c>
      <c r="AG2551" s="4">
        <v>14.664772994055999</v>
      </c>
      <c r="AH2551" s="4">
        <v>14.664772994055999</v>
      </c>
      <c r="AI2551" s="4">
        <v>2.2233170000000002</v>
      </c>
      <c r="AJ2551" s="4" t="s">
        <v>2924</v>
      </c>
    </row>
    <row r="2552" spans="1:36" x14ac:dyDescent="0.3">
      <c r="A2552" s="1" t="s">
        <v>2546</v>
      </c>
      <c r="B2552" s="2">
        <v>4004298</v>
      </c>
      <c r="C2552" s="3" t="s">
        <v>2935</v>
      </c>
      <c r="D2552" s="4">
        <v>90788.391154800003</v>
      </c>
      <c r="E2552" s="3" t="s">
        <v>3090</v>
      </c>
      <c r="F2552" s="3" t="s">
        <v>3090</v>
      </c>
      <c r="G2552" s="3" t="s">
        <v>3091</v>
      </c>
      <c r="H2552" s="3" t="s">
        <v>3091</v>
      </c>
      <c r="I2552" s="3" t="s">
        <v>3092</v>
      </c>
      <c r="J2552" s="4">
        <v>19.326036999999999</v>
      </c>
      <c r="K2552" s="4">
        <v>-7.6254179999999998</v>
      </c>
      <c r="L2552" s="4">
        <v>-5.8087989999999996</v>
      </c>
      <c r="M2552" s="4">
        <v>-0.40865400000000002</v>
      </c>
      <c r="N2552" s="4">
        <v>20.715</v>
      </c>
      <c r="O2552" s="4">
        <v>154.01487</v>
      </c>
      <c r="P2552" s="4">
        <v>2.7265549999999998</v>
      </c>
      <c r="Q2552" s="4">
        <v>12.002681000000001</v>
      </c>
      <c r="R2552" s="4">
        <v>72.813046</v>
      </c>
      <c r="S2552" s="3" t="s">
        <v>6286</v>
      </c>
      <c r="T2552" s="4">
        <v>82.86</v>
      </c>
      <c r="U2552" s="4">
        <v>90788.391154800003</v>
      </c>
      <c r="V2552" s="10">
        <v>158459.39115400001</v>
      </c>
      <c r="W2552" s="4">
        <v>3.4757422157856599</v>
      </c>
      <c r="X2552" s="4">
        <v>94.45</v>
      </c>
      <c r="Y2552" s="4">
        <v>65.8</v>
      </c>
      <c r="Z2552" s="4">
        <v>20.715</v>
      </c>
      <c r="AA2552" s="10">
        <v>19.294895678</v>
      </c>
      <c r="AB2552" s="10">
        <v>20.5335857697</v>
      </c>
      <c r="AC2552" s="4">
        <v>5.9958900000000002</v>
      </c>
      <c r="AD2552" s="4">
        <v>5.7224837838231002</v>
      </c>
      <c r="AE2552" s="4">
        <v>5.9375979942188</v>
      </c>
      <c r="AF2552" s="4">
        <v>12.002681000000001</v>
      </c>
      <c r="AG2552" s="4">
        <v>13.189940868783401</v>
      </c>
      <c r="AH2552" s="4">
        <v>13.3779357491107</v>
      </c>
      <c r="AI2552" s="4">
        <v>2.7265549999999998</v>
      </c>
      <c r="AJ2552" s="4">
        <v>3.2661910000000001</v>
      </c>
    </row>
    <row r="2553" spans="1:36" x14ac:dyDescent="0.3">
      <c r="A2553" s="1" t="s">
        <v>2547</v>
      </c>
      <c r="B2553" s="2">
        <v>4044532</v>
      </c>
      <c r="C2553" s="3" t="s">
        <v>2935</v>
      </c>
      <c r="D2553" s="4">
        <v>2601.6088923000002</v>
      </c>
      <c r="E2553" s="3" t="s">
        <v>2976</v>
      </c>
      <c r="F2553" s="3" t="s">
        <v>3316</v>
      </c>
      <c r="G2553" s="3" t="s">
        <v>3316</v>
      </c>
      <c r="H2553" s="3" t="s">
        <v>3691</v>
      </c>
      <c r="I2553" s="3" t="s">
        <v>3318</v>
      </c>
      <c r="J2553" s="4">
        <v>-24.401833</v>
      </c>
      <c r="K2553" s="4">
        <v>-26.119402999999998</v>
      </c>
      <c r="L2553" s="4">
        <v>-11.113327999999999</v>
      </c>
      <c r="M2553" s="4">
        <v>-4.4811319999999997</v>
      </c>
      <c r="N2553" s="4">
        <v>37.754237288135599</v>
      </c>
      <c r="O2553" s="4">
        <v>31.506364999999999</v>
      </c>
      <c r="P2553" s="4">
        <v>3.631399</v>
      </c>
      <c r="Q2553" s="4">
        <v>19.743178</v>
      </c>
      <c r="R2553" s="4">
        <v>41.555495000000001</v>
      </c>
      <c r="S2553" s="3" t="s">
        <v>6287</v>
      </c>
      <c r="T2553" s="4">
        <v>44.55</v>
      </c>
      <c r="U2553" s="4">
        <v>2601.6088923000002</v>
      </c>
      <c r="V2553" s="10">
        <v>3159.105892</v>
      </c>
      <c r="W2553" s="4">
        <v>1.25701459034792</v>
      </c>
      <c r="X2553" s="4">
        <v>64.69</v>
      </c>
      <c r="Y2553" s="4">
        <v>43.5</v>
      </c>
      <c r="Z2553" s="4">
        <v>38.076923000000001</v>
      </c>
      <c r="AA2553" s="10">
        <v>143.27272727272728</v>
      </c>
      <c r="AB2553" s="10">
        <v>143.27272727272728</v>
      </c>
      <c r="AC2553" s="4">
        <v>8.2024659999999994</v>
      </c>
      <c r="AD2553" s="4">
        <v>9.8024991715399601</v>
      </c>
      <c r="AE2553" s="4">
        <v>9.8024991715399601</v>
      </c>
      <c r="AF2553" s="4">
        <v>19.743178</v>
      </c>
      <c r="AG2553" s="4">
        <v>76.192152651515144</v>
      </c>
      <c r="AH2553" s="4">
        <v>76.192152651515144</v>
      </c>
      <c r="AI2553" s="4">
        <v>3.631399</v>
      </c>
      <c r="AJ2553" s="4">
        <v>3.631399</v>
      </c>
    </row>
    <row r="2554" spans="1:36" x14ac:dyDescent="0.3">
      <c r="A2554" s="1" t="s">
        <v>2548</v>
      </c>
      <c r="B2554" s="2">
        <v>4645763</v>
      </c>
      <c r="C2554" s="3" t="s">
        <v>2935</v>
      </c>
      <c r="D2554" s="4">
        <v>5022.4974714199998</v>
      </c>
      <c r="E2554" s="3" t="s">
        <v>2936</v>
      </c>
      <c r="F2554" s="3" t="s">
        <v>2937</v>
      </c>
      <c r="G2554" s="3" t="s">
        <v>3044</v>
      </c>
      <c r="H2554" s="3" t="s">
        <v>3066</v>
      </c>
      <c r="I2554" s="3" t="s">
        <v>3633</v>
      </c>
      <c r="J2554" s="4">
        <v>-10.361656999999999</v>
      </c>
      <c r="K2554" s="4">
        <v>-13.270372</v>
      </c>
      <c r="L2554" s="4">
        <v>-3.124155</v>
      </c>
      <c r="M2554" s="4">
        <v>-5.1258280000000003</v>
      </c>
      <c r="N2554" s="4">
        <v>14.898087</v>
      </c>
      <c r="O2554" s="4">
        <v>19.651578000000001</v>
      </c>
      <c r="P2554" s="4">
        <v>1.7122440000000001</v>
      </c>
      <c r="Q2554" s="4">
        <v>8.5174240000000001</v>
      </c>
      <c r="R2554" s="4">
        <v>23.314446</v>
      </c>
      <c r="S2554" s="3" t="s">
        <v>6288</v>
      </c>
      <c r="T2554" s="4">
        <v>71.63</v>
      </c>
      <c r="U2554" s="4">
        <v>5022.4974714199998</v>
      </c>
      <c r="V2554" s="10">
        <v>7111.1974710000004</v>
      </c>
      <c r="W2554" s="4">
        <v>1.89864581879101</v>
      </c>
      <c r="X2554" s="4">
        <v>94.704999999999998</v>
      </c>
      <c r="Y2554" s="4">
        <v>70.2</v>
      </c>
      <c r="Z2554" s="4">
        <v>14.898087</v>
      </c>
      <c r="AA2554" s="10">
        <v>11.6952667069</v>
      </c>
      <c r="AB2554" s="10">
        <v>12.744077642200001</v>
      </c>
      <c r="AC2554" s="4">
        <v>1.549078</v>
      </c>
      <c r="AD2554" s="4">
        <v>1.5154371514136</v>
      </c>
      <c r="AE2554" s="4">
        <v>1.5564902253157999</v>
      </c>
      <c r="AF2554" s="4">
        <v>8.5174240000000001</v>
      </c>
      <c r="AG2554" s="4">
        <v>8.2602397772642995</v>
      </c>
      <c r="AH2554" s="4">
        <v>8.5683885187215996</v>
      </c>
      <c r="AI2554" s="4">
        <v>1.7122440000000001</v>
      </c>
      <c r="AJ2554" s="4">
        <v>12.301219</v>
      </c>
    </row>
    <row r="2555" spans="1:36" x14ac:dyDescent="0.3">
      <c r="A2555" s="1" t="s">
        <v>2549</v>
      </c>
      <c r="B2555" s="2">
        <v>4074192</v>
      </c>
      <c r="C2555" s="3" t="s">
        <v>2935</v>
      </c>
      <c r="D2555" s="4">
        <v>137147.279538</v>
      </c>
      <c r="E2555" s="3" t="s">
        <v>2925</v>
      </c>
      <c r="F2555" s="3" t="s">
        <v>2926</v>
      </c>
      <c r="G2555" s="3" t="s">
        <v>2927</v>
      </c>
      <c r="H2555" s="3" t="s">
        <v>2964</v>
      </c>
      <c r="I2555" s="3" t="s">
        <v>3126</v>
      </c>
      <c r="J2555" s="4">
        <v>32.825259000000003</v>
      </c>
      <c r="K2555" s="5">
        <v>3.4512</v>
      </c>
      <c r="L2555" s="4">
        <v>1.8874230000000001</v>
      </c>
      <c r="M2555" s="4">
        <v>-2.2827389999999999</v>
      </c>
      <c r="N2555" s="4">
        <v>28.753240999999999</v>
      </c>
      <c r="O2555" s="4">
        <v>31.647210999999999</v>
      </c>
      <c r="P2555" s="4">
        <v>16.783601999999998</v>
      </c>
      <c r="Q2555" s="4">
        <v>13.242698000000001</v>
      </c>
      <c r="R2555" s="4">
        <v>40.548479</v>
      </c>
      <c r="S2555" s="3" t="s">
        <v>6289</v>
      </c>
      <c r="T2555" s="4">
        <v>122</v>
      </c>
      <c r="U2555" s="4">
        <v>137147.279538</v>
      </c>
      <c r="V2555" s="10">
        <v>145143.279538</v>
      </c>
      <c r="W2555" s="4">
        <v>1.22950819672131</v>
      </c>
      <c r="X2555" s="5">
        <v>128</v>
      </c>
      <c r="Y2555" s="4">
        <v>91.295000000000002</v>
      </c>
      <c r="Z2555" s="4">
        <v>28.753240999999999</v>
      </c>
      <c r="AA2555" s="10">
        <v>27.286350115099999</v>
      </c>
      <c r="AB2555" s="10">
        <v>29.1136793724</v>
      </c>
      <c r="AC2555" s="4">
        <v>2.572505</v>
      </c>
      <c r="AD2555" s="4">
        <v>2.4791628675856998</v>
      </c>
      <c r="AE2555" s="4">
        <v>2.5810655325579002</v>
      </c>
      <c r="AF2555" s="4">
        <v>13.242698000000001</v>
      </c>
      <c r="AG2555" s="4">
        <v>18.628871294696399</v>
      </c>
      <c r="AH2555" s="4">
        <v>19.9692597483977</v>
      </c>
      <c r="AI2555" s="4">
        <v>16.783601999999998</v>
      </c>
      <c r="AJ2555" s="4">
        <v>16.979818999999999</v>
      </c>
    </row>
    <row r="2556" spans="1:36" x14ac:dyDescent="0.3">
      <c r="A2556" s="1" t="s">
        <v>2550</v>
      </c>
      <c r="B2556" s="2">
        <v>4107956</v>
      </c>
      <c r="C2556" s="3" t="s">
        <v>2935</v>
      </c>
      <c r="D2556" s="4">
        <v>8244.4900826400008</v>
      </c>
      <c r="E2556" s="3" t="s">
        <v>2936</v>
      </c>
      <c r="F2556" s="3" t="s">
        <v>2937</v>
      </c>
      <c r="G2556" s="3" t="s">
        <v>3044</v>
      </c>
      <c r="H2556" s="3" t="s">
        <v>3045</v>
      </c>
      <c r="I2556" s="3" t="s">
        <v>3046</v>
      </c>
      <c r="J2556" s="4">
        <v>-17.513667000000002</v>
      </c>
      <c r="K2556" s="4">
        <v>-4.0282689999999999</v>
      </c>
      <c r="L2556" s="4">
        <v>-0.47636499999999998</v>
      </c>
      <c r="M2556" s="4">
        <v>-7.7445649999999997</v>
      </c>
      <c r="N2556" s="4" t="s">
        <v>2934</v>
      </c>
      <c r="O2556" s="4" t="s">
        <v>2934</v>
      </c>
      <c r="P2556" s="4" t="s">
        <v>2934</v>
      </c>
      <c r="Q2556" s="4" t="s">
        <v>2934</v>
      </c>
      <c r="R2556" s="4" t="s">
        <v>2934</v>
      </c>
      <c r="S2556" s="3" t="s">
        <v>6290</v>
      </c>
      <c r="T2556" s="4">
        <v>81.48</v>
      </c>
      <c r="U2556" s="4">
        <v>8244.4900826400008</v>
      </c>
      <c r="V2556" s="10">
        <v>9086.1900819999992</v>
      </c>
      <c r="W2556" s="4">
        <v>1.86548846342661</v>
      </c>
      <c r="X2556" s="4">
        <v>100.925</v>
      </c>
      <c r="Y2556" s="4">
        <v>77.150000000000006</v>
      </c>
      <c r="Z2556" s="4" t="s">
        <v>2934</v>
      </c>
      <c r="AA2556" s="10">
        <v>18.651412247</v>
      </c>
      <c r="AB2556" s="10">
        <v>18.651412247</v>
      </c>
      <c r="AC2556" s="4" t="s">
        <v>2934</v>
      </c>
      <c r="AD2556" s="4">
        <v>1.9719663869887001</v>
      </c>
      <c r="AE2556" s="4">
        <v>1.9719663869887001</v>
      </c>
      <c r="AF2556" s="4" t="s">
        <v>2934</v>
      </c>
      <c r="AG2556" s="4">
        <v>12.6362935825493</v>
      </c>
      <c r="AH2556" s="4">
        <v>12.6362935825493</v>
      </c>
      <c r="AI2556" s="4" t="s">
        <v>2934</v>
      </c>
      <c r="AJ2556" s="4" t="s">
        <v>2934</v>
      </c>
    </row>
    <row r="2557" spans="1:36" x14ac:dyDescent="0.3">
      <c r="A2557" s="1" t="s">
        <v>2551</v>
      </c>
      <c r="B2557" s="2">
        <v>4844112</v>
      </c>
      <c r="C2557" s="3" t="s">
        <v>2940</v>
      </c>
      <c r="D2557" s="4">
        <v>61701.67486413</v>
      </c>
      <c r="E2557" s="3" t="s">
        <v>3102</v>
      </c>
      <c r="F2557" s="3" t="s">
        <v>3103</v>
      </c>
      <c r="G2557" s="3" t="s">
        <v>3292</v>
      </c>
      <c r="H2557" s="3" t="s">
        <v>3375</v>
      </c>
      <c r="I2557" s="3" t="s">
        <v>2949</v>
      </c>
      <c r="J2557" s="4">
        <v>70.243769999999998</v>
      </c>
      <c r="K2557" s="4">
        <v>14.153959</v>
      </c>
      <c r="L2557" s="4">
        <v>0.89588400000000001</v>
      </c>
      <c r="M2557" s="4">
        <v>-5.5958310000000004</v>
      </c>
      <c r="N2557" s="4">
        <v>201.629032</v>
      </c>
      <c r="O2557" s="4">
        <v>117.93396199999999</v>
      </c>
      <c r="P2557" s="4">
        <v>23.493704000000001</v>
      </c>
      <c r="Q2557" s="4">
        <v>116.594448</v>
      </c>
      <c r="R2557" s="4">
        <v>111.14637999999999</v>
      </c>
      <c r="S2557" s="3" t="s">
        <v>6291</v>
      </c>
      <c r="T2557" s="5">
        <v>125.01</v>
      </c>
      <c r="U2557" s="4">
        <v>61701.67486413</v>
      </c>
      <c r="V2557" s="10">
        <v>60263.122863999997</v>
      </c>
      <c r="W2557" s="4">
        <v>0</v>
      </c>
      <c r="X2557" s="4">
        <v>141.53</v>
      </c>
      <c r="Y2557" s="4">
        <v>61.475000000000001</v>
      </c>
      <c r="Z2557" s="4">
        <v>201.629032</v>
      </c>
      <c r="AA2557" s="10">
        <v>68.611416026300006</v>
      </c>
      <c r="AB2557" s="10">
        <v>76.129055831599999</v>
      </c>
      <c r="AC2557" s="4">
        <v>26.092269000000002</v>
      </c>
      <c r="AD2557" s="4">
        <v>21.4587347993075</v>
      </c>
      <c r="AE2557" s="4">
        <v>24.461618925846501</v>
      </c>
      <c r="AF2557" s="4">
        <v>116.594448</v>
      </c>
      <c r="AG2557" s="4">
        <v>51.3273320522323</v>
      </c>
      <c r="AH2557" s="4">
        <v>58.7260054930819</v>
      </c>
      <c r="AI2557" s="4">
        <v>23.493704000000001</v>
      </c>
      <c r="AJ2557" s="4">
        <v>23.493704000000001</v>
      </c>
    </row>
    <row r="2558" spans="1:36" x14ac:dyDescent="0.3">
      <c r="A2558" s="1" t="s">
        <v>2552</v>
      </c>
      <c r="B2558" s="2">
        <v>4055530</v>
      </c>
      <c r="C2558" s="3" t="s">
        <v>2935</v>
      </c>
      <c r="D2558" s="4">
        <v>54657.085531880002</v>
      </c>
      <c r="E2558" s="3" t="s">
        <v>2930</v>
      </c>
      <c r="F2558" s="3" t="s">
        <v>2957</v>
      </c>
      <c r="G2558" s="3" t="s">
        <v>2957</v>
      </c>
      <c r="H2558" s="3" t="s">
        <v>3113</v>
      </c>
      <c r="I2558" s="3" t="s">
        <v>3125</v>
      </c>
      <c r="J2558" s="4">
        <v>29.580193999999999</v>
      </c>
      <c r="K2558" s="4">
        <v>0.93489299999999997</v>
      </c>
      <c r="L2558" s="4">
        <v>-6.3882729999999999</v>
      </c>
      <c r="M2558" s="4">
        <v>-2.2492899999999998</v>
      </c>
      <c r="N2558" s="4">
        <v>12.3466666666667</v>
      </c>
      <c r="O2558" s="4">
        <v>6.0342359999999999</v>
      </c>
      <c r="P2558" s="4">
        <v>1.9732970000000001</v>
      </c>
      <c r="Q2558" s="4">
        <v>9.1082800000000006</v>
      </c>
      <c r="R2558" s="4">
        <v>4.1802299999999999</v>
      </c>
      <c r="S2558" s="3" t="s">
        <v>6292</v>
      </c>
      <c r="T2558" s="4">
        <v>240.76</v>
      </c>
      <c r="U2558" s="4">
        <v>54657.085531880002</v>
      </c>
      <c r="V2558" s="10">
        <v>61918.085530999997</v>
      </c>
      <c r="W2558" s="4">
        <v>1.7444758265492599</v>
      </c>
      <c r="X2558" s="4">
        <v>269.55500000000001</v>
      </c>
      <c r="Y2558" s="4">
        <v>184.96</v>
      </c>
      <c r="Z2558" s="4">
        <v>12.353002</v>
      </c>
      <c r="AA2558" s="10">
        <v>11.6427856414</v>
      </c>
      <c r="AB2558" s="10">
        <v>12.7533548008</v>
      </c>
      <c r="AC2558" s="4">
        <v>1.3655790000000001</v>
      </c>
      <c r="AD2558" s="4">
        <v>1.3974076638851001</v>
      </c>
      <c r="AE2558" s="4">
        <v>1.4829291808047</v>
      </c>
      <c r="AF2558" s="4">
        <v>9.1082800000000006</v>
      </c>
      <c r="AG2558" s="4">
        <v>8.4662119443321</v>
      </c>
      <c r="AH2558" s="4">
        <v>9.0469420377289005</v>
      </c>
      <c r="AI2558" s="4">
        <v>1.9732970000000001</v>
      </c>
      <c r="AJ2558" s="4">
        <v>2.3705250000000002</v>
      </c>
    </row>
    <row r="2559" spans="1:36" x14ac:dyDescent="0.3">
      <c r="A2559" s="1" t="s">
        <v>2553</v>
      </c>
      <c r="B2559" s="2">
        <v>6626827</v>
      </c>
      <c r="C2559" s="3" t="s">
        <v>2919</v>
      </c>
      <c r="D2559" s="4">
        <v>2034.40733254</v>
      </c>
      <c r="E2559" s="3" t="s">
        <v>3006</v>
      </c>
      <c r="F2559" s="3" t="s">
        <v>3007</v>
      </c>
      <c r="G2559" s="3" t="s">
        <v>3283</v>
      </c>
      <c r="H2559" s="3" t="s">
        <v>3321</v>
      </c>
      <c r="I2559" s="3" t="s">
        <v>3322</v>
      </c>
      <c r="J2559" s="4">
        <v>36.870229000000002</v>
      </c>
      <c r="K2559" s="4">
        <v>25.868725999999999</v>
      </c>
      <c r="L2559" s="4">
        <v>-2.5543480000000001</v>
      </c>
      <c r="M2559" s="4">
        <v>-2.3420480000000001</v>
      </c>
      <c r="N2559" s="4">
        <v>35.824176000000001</v>
      </c>
      <c r="O2559" s="4">
        <v>28.169678000000001</v>
      </c>
      <c r="P2559" s="4">
        <v>8.0693070000000002</v>
      </c>
      <c r="Q2559" s="4">
        <v>24.701269</v>
      </c>
      <c r="R2559" s="4">
        <v>31.013052999999999</v>
      </c>
      <c r="S2559" s="3" t="s">
        <v>6293</v>
      </c>
      <c r="T2559" s="4">
        <v>35.86</v>
      </c>
      <c r="U2559" s="4">
        <v>2034.40733254</v>
      </c>
      <c r="V2559" s="10">
        <v>1877.716332</v>
      </c>
      <c r="W2559" s="4">
        <v>0</v>
      </c>
      <c r="X2559" s="4">
        <v>37.875</v>
      </c>
      <c r="Y2559" s="4">
        <v>19.41</v>
      </c>
      <c r="Z2559" s="4">
        <v>35.824176000000001</v>
      </c>
      <c r="AA2559" s="10">
        <v>33.305470418799999</v>
      </c>
      <c r="AB2559" s="10">
        <v>33.618644941699998</v>
      </c>
      <c r="AC2559" s="4">
        <v>3.7944089999999999</v>
      </c>
      <c r="AD2559" s="4">
        <v>3.3371935436343998</v>
      </c>
      <c r="AE2559" s="4">
        <v>3.6844092645536</v>
      </c>
      <c r="AF2559" s="4">
        <v>24.701269</v>
      </c>
      <c r="AG2559" s="4">
        <v>23.1143945403381</v>
      </c>
      <c r="AH2559" s="4">
        <v>22.7372016956426</v>
      </c>
      <c r="AI2559" s="4">
        <v>8.0693070000000002</v>
      </c>
      <c r="AJ2559" s="4">
        <v>8.3259810000000005</v>
      </c>
    </row>
    <row r="2560" spans="1:36" x14ac:dyDescent="0.3">
      <c r="A2560" s="1" t="s">
        <v>2554</v>
      </c>
      <c r="B2560" s="2">
        <v>4097175</v>
      </c>
      <c r="C2560" s="3" t="s">
        <v>2935</v>
      </c>
      <c r="D2560" s="4">
        <v>202879.53045118001</v>
      </c>
      <c r="E2560" s="3" t="s">
        <v>3102</v>
      </c>
      <c r="F2560" s="3" t="s">
        <v>3103</v>
      </c>
      <c r="G2560" s="3" t="s">
        <v>3196</v>
      </c>
      <c r="H2560" s="3" t="s">
        <v>3197</v>
      </c>
      <c r="I2560" s="3" t="s">
        <v>3570</v>
      </c>
      <c r="J2560" s="4">
        <v>23.082839</v>
      </c>
      <c r="K2560" s="4">
        <v>19.498667000000001</v>
      </c>
      <c r="L2560" s="4">
        <v>-1.951689</v>
      </c>
      <c r="M2560" s="4">
        <v>-1.1558139999999999</v>
      </c>
      <c r="N2560" s="4">
        <v>56.015000000000001</v>
      </c>
      <c r="O2560" s="4">
        <v>23.886994000000001</v>
      </c>
      <c r="P2560" s="4">
        <v>2.015943</v>
      </c>
      <c r="Q2560" s="4">
        <v>12.973587</v>
      </c>
      <c r="R2560" s="4">
        <v>28.123538</v>
      </c>
      <c r="S2560" s="3" t="s">
        <v>6294</v>
      </c>
      <c r="T2560" s="4">
        <v>112.03</v>
      </c>
      <c r="U2560" s="4">
        <v>202879.53045118001</v>
      </c>
      <c r="V2560" s="10">
        <v>251220.530451</v>
      </c>
      <c r="W2560" s="4">
        <v>0.89261804873694495</v>
      </c>
      <c r="X2560" s="4">
        <v>123.74</v>
      </c>
      <c r="Y2560" s="4">
        <v>83.91</v>
      </c>
      <c r="Z2560" s="4">
        <v>56.015000000000001</v>
      </c>
      <c r="AA2560" s="10">
        <v>20.644982954</v>
      </c>
      <c r="AB2560" s="10">
        <v>20.644982954</v>
      </c>
      <c r="AC2560" s="4">
        <v>2.7497569999999998</v>
      </c>
      <c r="AD2560" s="4">
        <v>2.6484789169598999</v>
      </c>
      <c r="AE2560" s="4">
        <v>2.6484789169598999</v>
      </c>
      <c r="AF2560" s="4">
        <v>12.973587</v>
      </c>
      <c r="AG2560" s="4">
        <v>13.0241538281582</v>
      </c>
      <c r="AH2560" s="4">
        <v>13.0241538281582</v>
      </c>
      <c r="AI2560" s="4">
        <v>2.015943</v>
      </c>
      <c r="AJ2560" s="4">
        <v>12.206363</v>
      </c>
    </row>
    <row r="2561" spans="1:36" x14ac:dyDescent="0.3">
      <c r="A2561" s="1" t="s">
        <v>2555</v>
      </c>
      <c r="B2561" s="2">
        <v>4055686</v>
      </c>
      <c r="C2561" s="3" t="s">
        <v>2919</v>
      </c>
      <c r="D2561" s="4">
        <v>3394.0206652500001</v>
      </c>
      <c r="E2561" s="3" t="s">
        <v>2925</v>
      </c>
      <c r="F2561" s="3" t="s">
        <v>2980</v>
      </c>
      <c r="G2561" s="3" t="s">
        <v>2981</v>
      </c>
      <c r="H2561" s="3" t="s">
        <v>3163</v>
      </c>
      <c r="I2561" s="3" t="s">
        <v>3175</v>
      </c>
      <c r="J2561" s="4">
        <v>-15.866599000000001</v>
      </c>
      <c r="K2561" s="4">
        <v>-4.5298170000000004</v>
      </c>
      <c r="L2561" s="4">
        <v>-7.0870540000000002</v>
      </c>
      <c r="M2561" s="4">
        <v>-2.6884860000000002</v>
      </c>
      <c r="N2561" s="4">
        <v>17.712765999999998</v>
      </c>
      <c r="O2561" s="4">
        <v>12.14442</v>
      </c>
      <c r="P2561" s="4">
        <v>13.007811999999999</v>
      </c>
      <c r="Q2561" s="4">
        <v>13.595541000000001</v>
      </c>
      <c r="R2561" s="4">
        <v>21.900033000000001</v>
      </c>
      <c r="S2561" s="3" t="s">
        <v>6295</v>
      </c>
      <c r="T2561" s="4">
        <v>16.649999999999999</v>
      </c>
      <c r="U2561" s="4">
        <v>3394.0206652500001</v>
      </c>
      <c r="V2561" s="10">
        <v>7009.8746650000003</v>
      </c>
      <c r="W2561" s="4">
        <v>6.0060060060060101</v>
      </c>
      <c r="X2561" s="4">
        <v>20.65</v>
      </c>
      <c r="Y2561" s="4">
        <v>15.615</v>
      </c>
      <c r="Z2561" s="4">
        <v>17.712765999999998</v>
      </c>
      <c r="AA2561" s="10">
        <v>16.0698774249</v>
      </c>
      <c r="AB2561" s="10">
        <v>16.686878000299998</v>
      </c>
      <c r="AC2561" s="4">
        <v>3.1677749999999998</v>
      </c>
      <c r="AD2561" s="4">
        <v>3.0943703898685002</v>
      </c>
      <c r="AE2561" s="4">
        <v>3.1382509992419001</v>
      </c>
      <c r="AF2561" s="4">
        <v>13.595541000000001</v>
      </c>
      <c r="AG2561" s="4">
        <v>12.6855033140339</v>
      </c>
      <c r="AH2561" s="4">
        <v>12.9981958978852</v>
      </c>
      <c r="AI2561" s="4">
        <v>13.007811999999999</v>
      </c>
      <c r="AJ2561" s="4" t="s">
        <v>2924</v>
      </c>
    </row>
    <row r="2562" spans="1:36" x14ac:dyDescent="0.3">
      <c r="A2562" s="1" t="s">
        <v>2556</v>
      </c>
      <c r="B2562" s="2">
        <v>4135930</v>
      </c>
      <c r="C2562" s="3" t="s">
        <v>2935</v>
      </c>
      <c r="D2562" s="4">
        <v>3617.84941686</v>
      </c>
      <c r="E2562" s="3" t="s">
        <v>2930</v>
      </c>
      <c r="F2562" s="3" t="s">
        <v>2953</v>
      </c>
      <c r="G2562" s="3" t="s">
        <v>2953</v>
      </c>
      <c r="H2562" s="3" t="s">
        <v>3040</v>
      </c>
      <c r="I2562" s="3" t="s">
        <v>3211</v>
      </c>
      <c r="J2562" s="4">
        <v>-9.5439190000000007</v>
      </c>
      <c r="K2562" s="4">
        <v>-8.7734240000000003</v>
      </c>
      <c r="L2562" s="4">
        <v>-9.3284000000000006E-2</v>
      </c>
      <c r="M2562" s="5">
        <v>-0.46468399999999999</v>
      </c>
      <c r="N2562" s="4">
        <v>5.495126</v>
      </c>
      <c r="O2562" s="4">
        <v>8.9250000000000007</v>
      </c>
      <c r="P2562" s="4">
        <v>5.5434780000000003</v>
      </c>
      <c r="Q2562" s="4">
        <v>5.1658400000000002</v>
      </c>
      <c r="R2562" s="4" t="s">
        <v>2924</v>
      </c>
      <c r="S2562" s="3" t="s">
        <v>6296</v>
      </c>
      <c r="T2562" s="5">
        <v>10.71</v>
      </c>
      <c r="U2562" s="4">
        <v>3617.84941686</v>
      </c>
      <c r="V2562" s="10">
        <v>5106.9494160000004</v>
      </c>
      <c r="W2562" s="4">
        <v>8.7768440709617206</v>
      </c>
      <c r="X2562" s="4">
        <v>14.186299999999999</v>
      </c>
      <c r="Y2562" s="5">
        <v>10.505000000000001</v>
      </c>
      <c r="Z2562" s="4">
        <v>5.495126</v>
      </c>
      <c r="AA2562" s="10">
        <v>5.9946266651000002</v>
      </c>
      <c r="AB2562" s="10">
        <v>6.0720481681000003</v>
      </c>
      <c r="AC2562" s="4">
        <v>1.2148410000000001</v>
      </c>
      <c r="AD2562" s="4">
        <v>1.2201264165743</v>
      </c>
      <c r="AE2562" s="4">
        <v>1.2216989109501999</v>
      </c>
      <c r="AF2562" s="4">
        <v>5.1658400000000002</v>
      </c>
      <c r="AG2562" s="4">
        <v>5.1516009169475998</v>
      </c>
      <c r="AH2562" s="4">
        <v>5.3747139002087003</v>
      </c>
      <c r="AI2562" s="4">
        <v>5.5434780000000003</v>
      </c>
      <c r="AJ2562" s="4" t="s">
        <v>2924</v>
      </c>
    </row>
    <row r="2563" spans="1:36" x14ac:dyDescent="0.3">
      <c r="A2563" s="1" t="s">
        <v>2557</v>
      </c>
      <c r="B2563" s="2">
        <v>4011165</v>
      </c>
      <c r="C2563" s="3" t="s">
        <v>2935</v>
      </c>
      <c r="D2563" s="4">
        <v>65204.941075019997</v>
      </c>
      <c r="E2563" s="3" t="s">
        <v>3093</v>
      </c>
      <c r="F2563" s="3" t="s">
        <v>3093</v>
      </c>
      <c r="G2563" s="3" t="s">
        <v>3094</v>
      </c>
      <c r="H2563" s="3" t="s">
        <v>3145</v>
      </c>
      <c r="I2563" s="3" t="s">
        <v>3334</v>
      </c>
      <c r="J2563" s="4">
        <v>52.219692999999999</v>
      </c>
      <c r="K2563" s="4">
        <v>17.871309</v>
      </c>
      <c r="L2563" s="4">
        <v>-8.8756389999999996</v>
      </c>
      <c r="M2563" s="4">
        <v>-1.7269890000000001</v>
      </c>
      <c r="N2563" s="4">
        <v>26.745000000000001</v>
      </c>
      <c r="O2563" s="4">
        <v>26.745000000000001</v>
      </c>
      <c r="P2563" s="4">
        <v>5.261139</v>
      </c>
      <c r="Q2563" s="4">
        <v>14.454103</v>
      </c>
      <c r="R2563" s="4">
        <v>46.328623</v>
      </c>
      <c r="S2563" s="3" t="s">
        <v>6297</v>
      </c>
      <c r="T2563" s="4">
        <v>53.49</v>
      </c>
      <c r="U2563" s="4">
        <v>65204.941075019997</v>
      </c>
      <c r="V2563" s="10">
        <v>94023.941074999995</v>
      </c>
      <c r="W2563" s="4">
        <v>3.5520658066928399</v>
      </c>
      <c r="X2563" s="4">
        <v>60.36</v>
      </c>
      <c r="Y2563" s="4">
        <v>32.65</v>
      </c>
      <c r="Z2563" s="4">
        <v>26.745000000000001</v>
      </c>
      <c r="AA2563" s="10">
        <v>26.857802771599999</v>
      </c>
      <c r="AB2563" s="10">
        <v>27.574581277699998</v>
      </c>
      <c r="AC2563" s="4">
        <v>9.0704170000000008</v>
      </c>
      <c r="AD2563" s="4">
        <v>8.3231910158309006</v>
      </c>
      <c r="AE2563" s="4">
        <v>8.9778681856447999</v>
      </c>
      <c r="AF2563" s="4">
        <v>14.454103</v>
      </c>
      <c r="AG2563" s="4">
        <v>12.723815287473901</v>
      </c>
      <c r="AH2563" s="4">
        <v>13.2527832067308</v>
      </c>
      <c r="AI2563" s="4">
        <v>5.261139</v>
      </c>
      <c r="AJ2563" s="4">
        <v>12.815046000000001</v>
      </c>
    </row>
    <row r="2564" spans="1:36" x14ac:dyDescent="0.3">
      <c r="A2564" s="1" t="s">
        <v>2558</v>
      </c>
      <c r="B2564" s="2">
        <v>5000792</v>
      </c>
      <c r="C2564" s="3" t="s">
        <v>2919</v>
      </c>
      <c r="D2564" s="4">
        <v>480.52826908999998</v>
      </c>
      <c r="E2564" s="3" t="s">
        <v>3090</v>
      </c>
      <c r="F2564" s="3" t="s">
        <v>3090</v>
      </c>
      <c r="G2564" s="3" t="s">
        <v>3130</v>
      </c>
      <c r="H2564" s="3" t="s">
        <v>3130</v>
      </c>
      <c r="I2564" s="3" t="s">
        <v>3692</v>
      </c>
      <c r="J2564" s="4">
        <v>-13.550556</v>
      </c>
      <c r="K2564" s="4">
        <v>-11.863960000000001</v>
      </c>
      <c r="L2564" s="4">
        <v>-5.8309860000000002</v>
      </c>
      <c r="M2564" s="4">
        <v>-3.991959</v>
      </c>
      <c r="N2564" s="4">
        <v>22.603110000000001</v>
      </c>
      <c r="O2564" s="4" t="s">
        <v>2924</v>
      </c>
      <c r="P2564" s="4">
        <v>2.10093</v>
      </c>
      <c r="Q2564" s="4">
        <v>16.480740000000001</v>
      </c>
      <c r="R2564" s="4" t="s">
        <v>2924</v>
      </c>
      <c r="S2564" s="3" t="s">
        <v>6298</v>
      </c>
      <c r="T2564" s="4">
        <v>33.43</v>
      </c>
      <c r="U2564" s="4">
        <v>480.52826908999998</v>
      </c>
      <c r="V2564" s="10">
        <v>679.61626899999999</v>
      </c>
      <c r="W2564" s="4">
        <v>2.6227938976966798</v>
      </c>
      <c r="X2564" s="4">
        <v>41.96</v>
      </c>
      <c r="Y2564" s="4">
        <v>33.22</v>
      </c>
      <c r="Z2564" s="4">
        <v>22.603110000000001</v>
      </c>
      <c r="AA2564" s="10">
        <v>22.139072847600001</v>
      </c>
      <c r="AB2564" s="10">
        <v>23.377622377600002</v>
      </c>
      <c r="AC2564" s="4">
        <v>9.1606070000000006</v>
      </c>
      <c r="AD2564" s="4">
        <v>8.7130290897435998</v>
      </c>
      <c r="AE2564" s="4">
        <v>9.0615502533332997</v>
      </c>
      <c r="AF2564" s="4">
        <v>16.480740000000001</v>
      </c>
      <c r="AG2564" s="4" t="s">
        <v>2934</v>
      </c>
      <c r="AH2564" s="4" t="s">
        <v>2934</v>
      </c>
      <c r="AI2564" s="4">
        <v>2.10093</v>
      </c>
      <c r="AJ2564" s="4">
        <v>2.10093</v>
      </c>
    </row>
    <row r="2565" spans="1:36" x14ac:dyDescent="0.3">
      <c r="A2565" s="1" t="s">
        <v>2559</v>
      </c>
      <c r="B2565" s="2">
        <v>4072879</v>
      </c>
      <c r="C2565" s="3" t="s">
        <v>2935</v>
      </c>
      <c r="D2565" s="4">
        <v>200449.26387324999</v>
      </c>
      <c r="E2565" s="3" t="s">
        <v>2920</v>
      </c>
      <c r="F2565" s="3" t="s">
        <v>2921</v>
      </c>
      <c r="G2565" s="3" t="s">
        <v>2922</v>
      </c>
      <c r="H2565" s="3" t="s">
        <v>2922</v>
      </c>
      <c r="I2565" s="3" t="s">
        <v>3217</v>
      </c>
      <c r="J2565" s="4">
        <v>-0.94508999999999999</v>
      </c>
      <c r="K2565" s="4">
        <v>-14.606723000000001</v>
      </c>
      <c r="L2565" s="4">
        <v>2.185867</v>
      </c>
      <c r="M2565" s="4">
        <v>-0.53901200000000005</v>
      </c>
      <c r="N2565" s="4">
        <v>34.936667</v>
      </c>
      <c r="O2565" s="4">
        <v>25.815270999999999</v>
      </c>
      <c r="P2565" s="5">
        <v>4.091456</v>
      </c>
      <c r="Q2565" s="4">
        <v>20.902356000000001</v>
      </c>
      <c r="R2565" s="4">
        <v>29.807939999999999</v>
      </c>
      <c r="S2565" s="3" t="s">
        <v>6299</v>
      </c>
      <c r="T2565" s="4">
        <v>524.04999999999995</v>
      </c>
      <c r="U2565" s="4">
        <v>200449.26387324999</v>
      </c>
      <c r="V2565" s="10">
        <v>229424.26387299999</v>
      </c>
      <c r="W2565" s="4">
        <v>0.297681518939033</v>
      </c>
      <c r="X2565" s="4">
        <v>627.88</v>
      </c>
      <c r="Y2565" s="4">
        <v>493.3</v>
      </c>
      <c r="Z2565" s="4">
        <v>34.936667</v>
      </c>
      <c r="AA2565" s="10">
        <v>23.010586494399998</v>
      </c>
      <c r="AB2565" s="10">
        <v>24.152886086599999</v>
      </c>
      <c r="AC2565" s="4">
        <v>5.4147809999999996</v>
      </c>
      <c r="AD2565" s="4">
        <v>5.1816687222812003</v>
      </c>
      <c r="AE2565" s="4">
        <v>5.3588645214147004</v>
      </c>
      <c r="AF2565" s="4">
        <v>20.902356000000001</v>
      </c>
      <c r="AG2565" s="4">
        <v>20.424379222003399</v>
      </c>
      <c r="AH2565" s="4">
        <v>21.277589583171</v>
      </c>
      <c r="AI2565" s="5">
        <v>4.091456</v>
      </c>
      <c r="AJ2565" s="4" t="s">
        <v>2924</v>
      </c>
    </row>
    <row r="2566" spans="1:36" x14ac:dyDescent="0.3">
      <c r="A2566" s="1" t="s">
        <v>2560</v>
      </c>
      <c r="B2566" s="2">
        <v>4990886</v>
      </c>
      <c r="C2566" s="3" t="s">
        <v>2935</v>
      </c>
      <c r="D2566" s="4">
        <v>967.10042682000005</v>
      </c>
      <c r="E2566" s="3" t="s">
        <v>2936</v>
      </c>
      <c r="F2566" s="3" t="s">
        <v>2937</v>
      </c>
      <c r="G2566" s="3" t="s">
        <v>2993</v>
      </c>
      <c r="H2566" s="3" t="s">
        <v>2994</v>
      </c>
      <c r="I2566" s="3" t="s">
        <v>3393</v>
      </c>
      <c r="J2566" s="4">
        <v>-11.797235000000001</v>
      </c>
      <c r="K2566" s="4">
        <v>-4.2680889999999998</v>
      </c>
      <c r="L2566" s="4">
        <v>-6.9066150000000004</v>
      </c>
      <c r="M2566" s="4">
        <v>-10.28125</v>
      </c>
      <c r="N2566" s="4">
        <v>22.255814000000001</v>
      </c>
      <c r="O2566" s="4">
        <v>13.485204</v>
      </c>
      <c r="P2566" s="4">
        <v>1.9765919999999999</v>
      </c>
      <c r="Q2566" s="4">
        <v>11.540705000000001</v>
      </c>
      <c r="R2566" s="4">
        <v>18.590005999999999</v>
      </c>
      <c r="S2566" s="3" t="s">
        <v>6300</v>
      </c>
      <c r="T2566" s="4">
        <v>28.71</v>
      </c>
      <c r="U2566" s="4">
        <v>967.10042682000005</v>
      </c>
      <c r="V2566" s="10">
        <v>1109.321426</v>
      </c>
      <c r="W2566" s="4">
        <v>0</v>
      </c>
      <c r="X2566" s="4">
        <v>35.93</v>
      </c>
      <c r="Y2566" s="4">
        <v>23.76</v>
      </c>
      <c r="Z2566" s="4">
        <v>22.255814000000001</v>
      </c>
      <c r="AA2566" s="10">
        <v>15.4147651006</v>
      </c>
      <c r="AB2566" s="10">
        <v>15.95</v>
      </c>
      <c r="AC2566" s="4">
        <v>2.2462490000000002</v>
      </c>
      <c r="AD2566" s="4">
        <v>2.1156569051701002</v>
      </c>
      <c r="AE2566" s="4">
        <v>2.2153607949822001</v>
      </c>
      <c r="AF2566" s="4">
        <v>11.540705000000001</v>
      </c>
      <c r="AG2566" s="4">
        <v>9.7956094653447003</v>
      </c>
      <c r="AH2566" s="4">
        <v>10.2972855717329</v>
      </c>
      <c r="AI2566" s="4">
        <v>1.9765919999999999</v>
      </c>
      <c r="AJ2566" s="5">
        <v>9.6862349999999999</v>
      </c>
    </row>
    <row r="2567" spans="1:36" x14ac:dyDescent="0.3">
      <c r="A2567" s="1" t="s">
        <v>2561</v>
      </c>
      <c r="B2567" s="2">
        <v>100583072</v>
      </c>
      <c r="C2567" s="3" t="s">
        <v>2940</v>
      </c>
      <c r="D2567" s="4">
        <v>488.43319692</v>
      </c>
      <c r="E2567" s="3" t="s">
        <v>2920</v>
      </c>
      <c r="F2567" s="3" t="s">
        <v>2921</v>
      </c>
      <c r="G2567" s="3" t="s">
        <v>3109</v>
      </c>
      <c r="H2567" s="3" t="s">
        <v>3109</v>
      </c>
      <c r="I2567" s="3" t="s">
        <v>3048</v>
      </c>
      <c r="J2567" s="4">
        <v>-4.7451670000000004</v>
      </c>
      <c r="K2567" s="5">
        <v>-28.021248</v>
      </c>
      <c r="L2567" s="4">
        <v>-6.7125649999999997</v>
      </c>
      <c r="M2567" s="4">
        <v>-3.7300179999999998</v>
      </c>
      <c r="N2567" s="4" t="s">
        <v>2924</v>
      </c>
      <c r="O2567" s="4" t="s">
        <v>2924</v>
      </c>
      <c r="P2567" s="4">
        <v>1.644417</v>
      </c>
      <c r="Q2567" s="4" t="s">
        <v>2924</v>
      </c>
      <c r="R2567" s="4" t="s">
        <v>2924</v>
      </c>
      <c r="S2567" s="3" t="s">
        <v>6301</v>
      </c>
      <c r="T2567" s="4">
        <v>10.84</v>
      </c>
      <c r="U2567" s="4">
        <v>488.43319692</v>
      </c>
      <c r="V2567" s="10">
        <v>195.74319600000001</v>
      </c>
      <c r="W2567" s="4">
        <v>0</v>
      </c>
      <c r="X2567" s="4">
        <v>16.940000000000001</v>
      </c>
      <c r="Y2567" s="5">
        <v>8.0749999999999993</v>
      </c>
      <c r="Z2567" s="4" t="s">
        <v>2924</v>
      </c>
      <c r="AA2567" s="10" t="s">
        <v>2924</v>
      </c>
      <c r="AB2567" s="10" t="s">
        <v>2924</v>
      </c>
      <c r="AC2567" s="4" t="s">
        <v>2934</v>
      </c>
      <c r="AD2567" s="4" t="s">
        <v>2934</v>
      </c>
      <c r="AE2567" s="4" t="s">
        <v>2934</v>
      </c>
      <c r="AF2567" s="4" t="s">
        <v>2924</v>
      </c>
      <c r="AG2567" s="4" t="s">
        <v>2924</v>
      </c>
      <c r="AH2567" s="4" t="s">
        <v>2924</v>
      </c>
      <c r="AI2567" s="4">
        <v>1.644417</v>
      </c>
      <c r="AJ2567" s="4">
        <v>1.644417</v>
      </c>
    </row>
    <row r="2568" spans="1:36" x14ac:dyDescent="0.3">
      <c r="A2568" s="1" t="s">
        <v>2562</v>
      </c>
      <c r="B2568" s="2">
        <v>4914214</v>
      </c>
      <c r="C2568" s="3" t="s">
        <v>2935</v>
      </c>
      <c r="D2568" s="4">
        <v>5176.15463568</v>
      </c>
      <c r="E2568" s="3" t="s">
        <v>2925</v>
      </c>
      <c r="F2568" s="3" t="s">
        <v>3011</v>
      </c>
      <c r="G2568" s="3" t="s">
        <v>3443</v>
      </c>
      <c r="H2568" s="3" t="s">
        <v>3444</v>
      </c>
      <c r="I2568" s="3" t="s">
        <v>3693</v>
      </c>
      <c r="J2568" s="5">
        <v>-18.651723</v>
      </c>
      <c r="K2568" s="4">
        <v>-6.0380640000000003</v>
      </c>
      <c r="L2568" s="4">
        <v>-10.185613</v>
      </c>
      <c r="M2568" s="4">
        <v>-7.026097</v>
      </c>
      <c r="N2568" s="4">
        <v>24.729213999999999</v>
      </c>
      <c r="O2568" s="4">
        <v>13.261521999999999</v>
      </c>
      <c r="P2568" s="4">
        <v>1.2738700000000001</v>
      </c>
      <c r="Q2568" s="4">
        <v>9.3178590000000003</v>
      </c>
      <c r="R2568" s="4">
        <v>13.675348</v>
      </c>
      <c r="S2568" s="3" t="s">
        <v>6302</v>
      </c>
      <c r="T2568" s="4">
        <v>97.26</v>
      </c>
      <c r="U2568" s="4">
        <v>5176.15463568</v>
      </c>
      <c r="V2568" s="10">
        <v>5859.0696349999998</v>
      </c>
      <c r="W2568" s="4">
        <v>2.0563438206868199</v>
      </c>
      <c r="X2568" s="4">
        <v>129.31</v>
      </c>
      <c r="Y2568" s="4">
        <v>88.37</v>
      </c>
      <c r="Z2568" s="4">
        <v>24.729213999999999</v>
      </c>
      <c r="AA2568" s="10">
        <v>18.337449801000002</v>
      </c>
      <c r="AB2568" s="10">
        <v>21.884654415499998</v>
      </c>
      <c r="AC2568" s="4">
        <v>0.60493600000000003</v>
      </c>
      <c r="AD2568" s="4">
        <v>0.61200460231599996</v>
      </c>
      <c r="AE2568" s="4">
        <v>0.6226273398262</v>
      </c>
      <c r="AF2568" s="4">
        <v>9.3178590000000003</v>
      </c>
      <c r="AG2568" s="4">
        <v>7.8576420259628001</v>
      </c>
      <c r="AH2568" s="4">
        <v>8.6959808645574999</v>
      </c>
      <c r="AI2568" s="4">
        <v>1.2738700000000001</v>
      </c>
      <c r="AJ2568" s="4">
        <v>3.612927</v>
      </c>
    </row>
    <row r="2569" spans="1:36" x14ac:dyDescent="0.3">
      <c r="A2569" s="1" t="s">
        <v>2563</v>
      </c>
      <c r="B2569" s="2">
        <v>23266914</v>
      </c>
      <c r="C2569" s="3" t="s">
        <v>2919</v>
      </c>
      <c r="D2569" s="4">
        <v>520.20773284500001</v>
      </c>
      <c r="E2569" s="3" t="s">
        <v>2930</v>
      </c>
      <c r="F2569" s="3" t="s">
        <v>2953</v>
      </c>
      <c r="G2569" s="3" t="s">
        <v>2954</v>
      </c>
      <c r="H2569" s="3" t="s">
        <v>2955</v>
      </c>
      <c r="I2569" s="3"/>
      <c r="J2569" s="4">
        <v>4.0757380000000003</v>
      </c>
      <c r="K2569" s="4">
        <v>-7.7645049999999998</v>
      </c>
      <c r="L2569" s="4">
        <v>-1.6676770000000001</v>
      </c>
      <c r="M2569" s="4">
        <v>-1.905626</v>
      </c>
      <c r="N2569" s="4" t="s">
        <v>2934</v>
      </c>
      <c r="O2569" s="4" t="s">
        <v>2934</v>
      </c>
      <c r="P2569" s="4" t="s">
        <v>2934</v>
      </c>
      <c r="Q2569" s="4" t="s">
        <v>2934</v>
      </c>
      <c r="R2569" s="4" t="s">
        <v>2934</v>
      </c>
      <c r="S2569" s="3" t="s">
        <v>6303</v>
      </c>
      <c r="T2569" s="4">
        <v>16.215</v>
      </c>
      <c r="U2569" s="4">
        <v>520.20773284500001</v>
      </c>
      <c r="V2569" s="10" t="s">
        <v>2934</v>
      </c>
      <c r="W2569" s="4">
        <v>7.7091581868640198</v>
      </c>
      <c r="X2569" s="4">
        <v>17.889900000000001</v>
      </c>
      <c r="Y2569" s="4">
        <v>15.14</v>
      </c>
      <c r="Z2569" s="4" t="s">
        <v>2934</v>
      </c>
      <c r="AA2569" s="10" t="s">
        <v>2934</v>
      </c>
      <c r="AB2569" s="10" t="s">
        <v>2934</v>
      </c>
      <c r="AC2569" s="4" t="s">
        <v>2934</v>
      </c>
      <c r="AD2569" s="4" t="s">
        <v>2934</v>
      </c>
      <c r="AE2569" s="4" t="s">
        <v>2934</v>
      </c>
      <c r="AF2569" s="4" t="s">
        <v>2934</v>
      </c>
      <c r="AG2569" s="4" t="s">
        <v>2934</v>
      </c>
      <c r="AH2569" s="4" t="s">
        <v>2934</v>
      </c>
      <c r="AI2569" s="4" t="s">
        <v>2934</v>
      </c>
      <c r="AJ2569" s="4" t="s">
        <v>2934</v>
      </c>
    </row>
    <row r="2570" spans="1:36" x14ac:dyDescent="0.3">
      <c r="A2570" s="1" t="s">
        <v>2564</v>
      </c>
      <c r="B2570" s="2">
        <v>4388004</v>
      </c>
      <c r="C2570" s="3" t="s">
        <v>2956</v>
      </c>
      <c r="D2570" s="4">
        <v>610.92556223999998</v>
      </c>
      <c r="E2570" s="3" t="s">
        <v>3102</v>
      </c>
      <c r="F2570" s="3" t="s">
        <v>3103</v>
      </c>
      <c r="G2570" s="3" t="s">
        <v>3292</v>
      </c>
      <c r="H2570" s="3" t="s">
        <v>3375</v>
      </c>
      <c r="I2570" s="3" t="s">
        <v>3573</v>
      </c>
      <c r="J2570" s="4">
        <v>-30.873785999999999</v>
      </c>
      <c r="K2570" s="4">
        <v>-22.143248</v>
      </c>
      <c r="L2570" s="4">
        <v>3.6390099999999999</v>
      </c>
      <c r="M2570" s="4">
        <v>-8.4244369999999993</v>
      </c>
      <c r="N2570" s="4" t="s">
        <v>2924</v>
      </c>
      <c r="O2570" s="4">
        <v>6.9701420000000001</v>
      </c>
      <c r="P2570" s="4">
        <v>5.4706109999999999</v>
      </c>
      <c r="Q2570" s="4">
        <v>7.3411629999999999</v>
      </c>
      <c r="R2570" s="4">
        <v>5.3093959999999996</v>
      </c>
      <c r="S2570" s="3" t="s">
        <v>6304</v>
      </c>
      <c r="T2570" s="4">
        <v>14.24</v>
      </c>
      <c r="U2570" s="4">
        <v>610.92556223999998</v>
      </c>
      <c r="V2570" s="10">
        <v>912.08256200000005</v>
      </c>
      <c r="W2570" s="4">
        <v>0</v>
      </c>
      <c r="X2570" s="4">
        <v>26.42</v>
      </c>
      <c r="Y2570" s="4">
        <v>13.06</v>
      </c>
      <c r="Z2570" s="4" t="s">
        <v>2924</v>
      </c>
      <c r="AA2570" s="10">
        <v>30.265674814</v>
      </c>
      <c r="AB2570" s="10" t="s">
        <v>2924</v>
      </c>
      <c r="AC2570" s="4">
        <v>1.0439039999999999</v>
      </c>
      <c r="AD2570" s="4">
        <v>1.1926041724554</v>
      </c>
      <c r="AE2570" s="4">
        <v>1.111518015808</v>
      </c>
      <c r="AF2570" s="4">
        <v>7.3411629999999999</v>
      </c>
      <c r="AG2570" s="4">
        <v>7.3621304496627999</v>
      </c>
      <c r="AH2570" s="4">
        <v>5.7045733903239002</v>
      </c>
      <c r="AI2570" s="4">
        <v>5.4706109999999999</v>
      </c>
      <c r="AJ2570" s="4" t="s">
        <v>2924</v>
      </c>
    </row>
    <row r="2571" spans="1:36" x14ac:dyDescent="0.3">
      <c r="A2571" s="1" t="s">
        <v>2565</v>
      </c>
      <c r="B2571" s="2">
        <v>4021980</v>
      </c>
      <c r="C2571" s="3" t="s">
        <v>2935</v>
      </c>
      <c r="D2571" s="4">
        <v>2563.8268039999998</v>
      </c>
      <c r="E2571" s="3" t="s">
        <v>3093</v>
      </c>
      <c r="F2571" s="3" t="s">
        <v>3093</v>
      </c>
      <c r="G2571" s="3" t="s">
        <v>3172</v>
      </c>
      <c r="H2571" s="3" t="s">
        <v>3173</v>
      </c>
      <c r="I2571" s="3" t="s">
        <v>3274</v>
      </c>
      <c r="J2571" s="4">
        <v>-31.266656999999999</v>
      </c>
      <c r="K2571" s="4">
        <v>-35.253700000000002</v>
      </c>
      <c r="L2571" s="4">
        <v>-2.8548770000000001</v>
      </c>
      <c r="M2571" s="4">
        <v>2.8763380000000001</v>
      </c>
      <c r="N2571" s="4">
        <v>14.411765000000001</v>
      </c>
      <c r="O2571" s="4">
        <v>12.980131999999999</v>
      </c>
      <c r="P2571" s="4">
        <v>2.296373</v>
      </c>
      <c r="Q2571" s="4">
        <v>6.6935330000000004</v>
      </c>
      <c r="R2571" s="4">
        <v>8.802505</v>
      </c>
      <c r="S2571" s="3" t="s">
        <v>6305</v>
      </c>
      <c r="T2571" s="4">
        <v>49</v>
      </c>
      <c r="U2571" s="4">
        <v>2563.8268039999998</v>
      </c>
      <c r="V2571" s="10">
        <v>2930.8038040000001</v>
      </c>
      <c r="W2571" s="4">
        <v>0</v>
      </c>
      <c r="X2571" s="4">
        <v>111.4225</v>
      </c>
      <c r="Y2571" s="4">
        <v>46.5</v>
      </c>
      <c r="Z2571" s="4">
        <v>14.411765000000001</v>
      </c>
      <c r="AA2571" s="10">
        <v>9.4374145336000002</v>
      </c>
      <c r="AB2571" s="10">
        <v>13.672943198600001</v>
      </c>
      <c r="AC2571" s="4">
        <v>2.24857</v>
      </c>
      <c r="AD2571" s="4">
        <v>1.9773039453868999</v>
      </c>
      <c r="AE2571" s="4">
        <v>2.1829900456588001</v>
      </c>
      <c r="AF2571" s="4">
        <v>6.6935330000000004</v>
      </c>
      <c r="AG2571" s="4">
        <v>4.4150972448461001</v>
      </c>
      <c r="AH2571" s="4">
        <v>5.3145207449276999</v>
      </c>
      <c r="AI2571" s="4">
        <v>2.296373</v>
      </c>
      <c r="AJ2571" s="4">
        <v>2.296373</v>
      </c>
    </row>
    <row r="2572" spans="1:36" x14ac:dyDescent="0.3">
      <c r="A2572" s="1" t="s">
        <v>2566</v>
      </c>
      <c r="B2572" s="2">
        <v>4426760</v>
      </c>
      <c r="C2572" s="3" t="s">
        <v>2956</v>
      </c>
      <c r="D2572" s="4">
        <v>754.08630330000005</v>
      </c>
      <c r="E2572" s="3" t="s">
        <v>2930</v>
      </c>
      <c r="F2572" s="3" t="s">
        <v>2957</v>
      </c>
      <c r="G2572" s="3" t="s">
        <v>2957</v>
      </c>
      <c r="H2572" s="3" t="s">
        <v>3113</v>
      </c>
      <c r="I2572" s="3" t="s">
        <v>3125</v>
      </c>
      <c r="J2572" s="4">
        <v>10.718171999999999</v>
      </c>
      <c r="K2572" s="4">
        <v>4.0388549999999999</v>
      </c>
      <c r="L2572" s="4">
        <v>-5.1724139999999998</v>
      </c>
      <c r="M2572" s="4">
        <v>-4.9953320000000003</v>
      </c>
      <c r="N2572" s="4">
        <v>20.979381443299001</v>
      </c>
      <c r="O2572" s="4">
        <v>5.3837891119108701</v>
      </c>
      <c r="P2572" s="4">
        <v>1.6207389999999999</v>
      </c>
      <c r="Q2572" s="4">
        <v>4.8502900000000002</v>
      </c>
      <c r="R2572" s="4">
        <v>10.483088</v>
      </c>
      <c r="S2572" s="3" t="s">
        <v>6306</v>
      </c>
      <c r="T2572" s="4">
        <v>20.350000000000001</v>
      </c>
      <c r="U2572" s="4">
        <v>754.08630330000005</v>
      </c>
      <c r="V2572" s="10">
        <v>1022.756303</v>
      </c>
      <c r="W2572" s="4">
        <v>1.17936117936118</v>
      </c>
      <c r="X2572" s="4">
        <v>24.09</v>
      </c>
      <c r="Y2572" s="4">
        <v>14.96</v>
      </c>
      <c r="Z2572" s="4">
        <v>20.893224</v>
      </c>
      <c r="AA2572" s="10" t="s">
        <v>2934</v>
      </c>
      <c r="AB2572" s="10" t="s">
        <v>2934</v>
      </c>
      <c r="AC2572" s="4">
        <v>0.51507899999999995</v>
      </c>
      <c r="AD2572" s="4" t="s">
        <v>2934</v>
      </c>
      <c r="AE2572" s="4" t="s">
        <v>2934</v>
      </c>
      <c r="AF2572" s="4">
        <v>4.8502900000000002</v>
      </c>
      <c r="AG2572" s="4" t="s">
        <v>2934</v>
      </c>
      <c r="AH2572" s="4" t="s">
        <v>2934</v>
      </c>
      <c r="AI2572" s="4">
        <v>1.6207389999999999</v>
      </c>
      <c r="AJ2572" s="4">
        <v>5.1662860000000004</v>
      </c>
    </row>
    <row r="2573" spans="1:36" x14ac:dyDescent="0.3">
      <c r="A2573" s="1" t="s">
        <v>2567</v>
      </c>
      <c r="B2573" s="2">
        <v>4156939</v>
      </c>
      <c r="C2573" s="3" t="s">
        <v>2935</v>
      </c>
      <c r="D2573" s="4">
        <v>11648.228081540001</v>
      </c>
      <c r="E2573" s="3" t="s">
        <v>3102</v>
      </c>
      <c r="F2573" s="3" t="s">
        <v>3103</v>
      </c>
      <c r="G2573" s="3" t="s">
        <v>3196</v>
      </c>
      <c r="H2573" s="3" t="s">
        <v>3197</v>
      </c>
      <c r="I2573" s="3" t="s">
        <v>3694</v>
      </c>
      <c r="J2573" s="4">
        <v>82.064942000000002</v>
      </c>
      <c r="K2573" s="4">
        <v>17.713629999999998</v>
      </c>
      <c r="L2573" s="4">
        <v>8.0954890000000006</v>
      </c>
      <c r="M2573" s="4">
        <v>1.1414880000000001</v>
      </c>
      <c r="N2573" s="4" t="s">
        <v>2924</v>
      </c>
      <c r="O2573" s="4">
        <v>17.813352999999999</v>
      </c>
      <c r="P2573" s="4">
        <v>2.8799000000000001</v>
      </c>
      <c r="Q2573" s="4">
        <v>28.655353999999999</v>
      </c>
      <c r="R2573" s="4">
        <v>22.388694999999998</v>
      </c>
      <c r="S2573" s="3" t="s">
        <v>6307</v>
      </c>
      <c r="T2573" s="4">
        <v>143.54</v>
      </c>
      <c r="U2573" s="4">
        <v>11648.228081540001</v>
      </c>
      <c r="V2573" s="10">
        <v>18810.836081000001</v>
      </c>
      <c r="W2573" s="4">
        <v>0</v>
      </c>
      <c r="X2573" s="5">
        <v>149.4</v>
      </c>
      <c r="Y2573" s="4">
        <v>75.344999999999999</v>
      </c>
      <c r="Z2573" s="4" t="s">
        <v>2924</v>
      </c>
      <c r="AA2573" s="10">
        <v>59.870698644400001</v>
      </c>
      <c r="AB2573" s="10">
        <v>90.502131093700001</v>
      </c>
      <c r="AC2573" s="4">
        <v>6.7758960000000004</v>
      </c>
      <c r="AD2573" s="4">
        <v>6.2219451717850003</v>
      </c>
      <c r="AE2573" s="4">
        <v>6.7825601242362996</v>
      </c>
      <c r="AF2573" s="4">
        <v>28.655353999999999</v>
      </c>
      <c r="AG2573" s="4">
        <v>13.466397341861301</v>
      </c>
      <c r="AH2573" s="4">
        <v>15.0575091886747</v>
      </c>
      <c r="AI2573" s="4">
        <v>2.8799000000000001</v>
      </c>
      <c r="AJ2573" s="4" t="s">
        <v>2924</v>
      </c>
    </row>
    <row r="2574" spans="1:36" x14ac:dyDescent="0.3">
      <c r="A2574" s="1" t="s">
        <v>2568</v>
      </c>
      <c r="B2574" s="2">
        <v>4091145</v>
      </c>
      <c r="C2574" s="3" t="s">
        <v>2919</v>
      </c>
      <c r="D2574" s="4">
        <v>255666.81342088</v>
      </c>
      <c r="E2574" s="3" t="s">
        <v>3102</v>
      </c>
      <c r="F2574" s="3" t="s">
        <v>3142</v>
      </c>
      <c r="G2574" s="3" t="s">
        <v>3476</v>
      </c>
      <c r="H2574" s="3" t="s">
        <v>3476</v>
      </c>
      <c r="I2574" s="3" t="s">
        <v>3135</v>
      </c>
      <c r="J2574" s="4">
        <v>41.487380000000002</v>
      </c>
      <c r="K2574" s="4">
        <v>10.4643</v>
      </c>
      <c r="L2574" s="4">
        <v>-6.4381880000000002</v>
      </c>
      <c r="M2574" s="4">
        <v>-5.0142280000000001</v>
      </c>
      <c r="N2574" s="4">
        <v>27.53875</v>
      </c>
      <c r="O2574" s="4">
        <v>25.857980999999999</v>
      </c>
      <c r="P2574" s="4">
        <v>3.9934379999999998</v>
      </c>
      <c r="Q2574" s="4">
        <v>10.413138</v>
      </c>
      <c r="R2574" s="4">
        <v>32.043677000000002</v>
      </c>
      <c r="S2574" s="3" t="s">
        <v>6308</v>
      </c>
      <c r="T2574" s="4">
        <v>220.31</v>
      </c>
      <c r="U2574" s="4">
        <v>255666.81342088</v>
      </c>
      <c r="V2574" s="10">
        <v>363022.81342000002</v>
      </c>
      <c r="W2574" s="4">
        <v>1.59774862693477</v>
      </c>
      <c r="X2574" s="4">
        <v>248.15</v>
      </c>
      <c r="Y2574" s="4">
        <v>153.84</v>
      </c>
      <c r="Z2574" s="4">
        <v>27.53875</v>
      </c>
      <c r="AA2574" s="10">
        <v>20.928487289500001</v>
      </c>
      <c r="AB2574" s="10">
        <v>23.1120911768</v>
      </c>
      <c r="AC2574" s="5">
        <v>4.537445</v>
      </c>
      <c r="AD2574" s="4">
        <v>4.3369342816402998</v>
      </c>
      <c r="AE2574" s="4">
        <v>4.4869898907717998</v>
      </c>
      <c r="AF2574" s="4">
        <v>10.413138</v>
      </c>
      <c r="AG2574" s="4">
        <v>10.9443256837978</v>
      </c>
      <c r="AH2574" s="4">
        <v>11.442762142779801</v>
      </c>
      <c r="AI2574" s="4">
        <v>3.9934379999999998</v>
      </c>
      <c r="AJ2574" s="4" t="s">
        <v>2924</v>
      </c>
    </row>
    <row r="2575" spans="1:36" x14ac:dyDescent="0.3">
      <c r="A2575" s="1" t="s">
        <v>2569</v>
      </c>
      <c r="B2575" s="2">
        <v>5302583</v>
      </c>
      <c r="C2575" s="3" t="s">
        <v>2935</v>
      </c>
      <c r="D2575" s="4">
        <v>21345.439999999999</v>
      </c>
      <c r="E2575" s="3" t="s">
        <v>2930</v>
      </c>
      <c r="F2575" s="3" t="s">
        <v>2953</v>
      </c>
      <c r="G2575" s="3" t="s">
        <v>2953</v>
      </c>
      <c r="H2575" s="3" t="s">
        <v>3040</v>
      </c>
      <c r="I2575" s="3" t="s">
        <v>3211</v>
      </c>
      <c r="J2575" s="4">
        <v>107.166483</v>
      </c>
      <c r="K2575" s="4">
        <v>35.61891</v>
      </c>
      <c r="L2575" s="4">
        <v>-11.576471</v>
      </c>
      <c r="M2575" s="4">
        <v>-1.442434</v>
      </c>
      <c r="N2575" s="4" t="s">
        <v>2924</v>
      </c>
      <c r="O2575" s="4">
        <v>81.873638</v>
      </c>
      <c r="P2575" s="4">
        <v>14.954238</v>
      </c>
      <c r="Q2575" s="4" t="s">
        <v>2924</v>
      </c>
      <c r="R2575" s="4">
        <v>49.202300000000001</v>
      </c>
      <c r="S2575" s="3" t="s">
        <v>6309</v>
      </c>
      <c r="T2575" s="4">
        <v>37.58</v>
      </c>
      <c r="U2575" s="4">
        <v>21345.439999999999</v>
      </c>
      <c r="V2575" s="10">
        <v>20111.439999999999</v>
      </c>
      <c r="W2575" s="4">
        <v>0</v>
      </c>
      <c r="X2575" s="4">
        <v>44.115000000000002</v>
      </c>
      <c r="Y2575" s="4">
        <v>16.13</v>
      </c>
      <c r="Z2575" s="4" t="s">
        <v>2924</v>
      </c>
      <c r="AA2575" s="10">
        <v>48.117797695199997</v>
      </c>
      <c r="AB2575" s="10">
        <v>63.238313196199996</v>
      </c>
      <c r="AC2575" s="4">
        <v>4.3176129999999997</v>
      </c>
      <c r="AD2575" s="4">
        <v>3.4723050238324999</v>
      </c>
      <c r="AE2575" s="4">
        <v>4.0815519050951004</v>
      </c>
      <c r="AF2575" s="4" t="s">
        <v>2924</v>
      </c>
      <c r="AG2575" s="4">
        <v>42.483817802888403</v>
      </c>
      <c r="AH2575" s="4">
        <v>55.538365025077297</v>
      </c>
      <c r="AI2575" s="4">
        <v>14.954238</v>
      </c>
      <c r="AJ2575" s="4">
        <v>16.525945</v>
      </c>
    </row>
    <row r="2576" spans="1:36" x14ac:dyDescent="0.3">
      <c r="A2576" s="1" t="s">
        <v>2570</v>
      </c>
      <c r="B2576" s="2">
        <v>4094404</v>
      </c>
      <c r="C2576" s="3" t="s">
        <v>2935</v>
      </c>
      <c r="D2576" s="4">
        <v>12518.4046</v>
      </c>
      <c r="E2576" s="3" t="s">
        <v>2925</v>
      </c>
      <c r="F2576" s="3" t="s">
        <v>2996</v>
      </c>
      <c r="G2576" s="3" t="s">
        <v>3230</v>
      </c>
      <c r="H2576" s="3" t="s">
        <v>3231</v>
      </c>
      <c r="I2576" s="3" t="s">
        <v>3695</v>
      </c>
      <c r="J2576" s="4">
        <v>21.125809</v>
      </c>
      <c r="K2576" s="4">
        <v>-16.611274000000002</v>
      </c>
      <c r="L2576" s="4">
        <v>-17.418208</v>
      </c>
      <c r="M2576" s="4">
        <v>-6.2756819999999998</v>
      </c>
      <c r="N2576" s="4">
        <v>8.357761</v>
      </c>
      <c r="O2576" s="4">
        <v>15.5695283402508</v>
      </c>
      <c r="P2576" s="4">
        <v>1.631934</v>
      </c>
      <c r="Q2576" s="4">
        <v>6.5290109999999997</v>
      </c>
      <c r="R2576" s="4" t="s">
        <v>2934</v>
      </c>
      <c r="S2576" s="3" t="s">
        <v>6310</v>
      </c>
      <c r="T2576" s="4">
        <v>125.45</v>
      </c>
      <c r="U2576" s="4">
        <v>12518.4046</v>
      </c>
      <c r="V2576" s="10">
        <v>14064.071599999999</v>
      </c>
      <c r="W2576" s="4">
        <v>0.73335990434436005</v>
      </c>
      <c r="X2576" s="5">
        <v>169.52</v>
      </c>
      <c r="Y2576" s="4">
        <v>95.46</v>
      </c>
      <c r="Z2576" s="4">
        <v>8.357761</v>
      </c>
      <c r="AA2576" s="10">
        <v>8.7133545963000003</v>
      </c>
      <c r="AB2576" s="10">
        <v>8.7133545963000003</v>
      </c>
      <c r="AC2576" s="4">
        <v>1.2966169999999999</v>
      </c>
      <c r="AD2576" s="4">
        <v>1.2758049722791001</v>
      </c>
      <c r="AE2576" s="4">
        <v>1.2758049722791001</v>
      </c>
      <c r="AF2576" s="4">
        <v>6.5290109999999997</v>
      </c>
      <c r="AG2576" s="4">
        <v>6.5691589041508998</v>
      </c>
      <c r="AH2576" s="4">
        <v>6.5691589041508998</v>
      </c>
      <c r="AI2576" s="4">
        <v>1.631934</v>
      </c>
      <c r="AJ2576" s="4">
        <v>1.631934</v>
      </c>
    </row>
    <row r="2577" spans="1:36" x14ac:dyDescent="0.3">
      <c r="A2577" s="1" t="s">
        <v>2571</v>
      </c>
      <c r="B2577" s="2">
        <v>100461</v>
      </c>
      <c r="C2577" s="3" t="s">
        <v>2970</v>
      </c>
      <c r="D2577" s="4">
        <v>998.63365715999998</v>
      </c>
      <c r="E2577" s="3" t="s">
        <v>2930</v>
      </c>
      <c r="F2577" s="3" t="s">
        <v>2931</v>
      </c>
      <c r="G2577" s="3" t="s">
        <v>2931</v>
      </c>
      <c r="H2577" s="3" t="s">
        <v>2932</v>
      </c>
      <c r="I2577" s="3" t="s">
        <v>2933</v>
      </c>
      <c r="J2577" s="4">
        <v>11.239378</v>
      </c>
      <c r="K2577" s="4">
        <v>18.274804</v>
      </c>
      <c r="L2577" s="4">
        <v>-5.5925979999999997</v>
      </c>
      <c r="M2577" s="4">
        <v>-9.2241269999999993</v>
      </c>
      <c r="N2577" s="4">
        <v>14.9848812095032</v>
      </c>
      <c r="O2577" s="4">
        <v>11.656586000000001</v>
      </c>
      <c r="P2577" s="4">
        <v>1.378009</v>
      </c>
      <c r="Q2577" s="4" t="s">
        <v>2934</v>
      </c>
      <c r="R2577" s="4" t="s">
        <v>2934</v>
      </c>
      <c r="S2577" s="3" t="s">
        <v>6311</v>
      </c>
      <c r="T2577" s="4">
        <v>69.38</v>
      </c>
      <c r="U2577" s="4">
        <v>998.63365715999998</v>
      </c>
      <c r="V2577" s="10" t="s">
        <v>2934</v>
      </c>
      <c r="W2577" s="4">
        <v>3.5745171519169801</v>
      </c>
      <c r="X2577" s="4">
        <v>79.010000000000005</v>
      </c>
      <c r="Y2577" s="4">
        <v>43.09</v>
      </c>
      <c r="Z2577" s="4">
        <v>14.936491</v>
      </c>
      <c r="AA2577" s="10">
        <v>14.0161616161</v>
      </c>
      <c r="AB2577" s="10">
        <v>14.793176972199999</v>
      </c>
      <c r="AC2577" s="4" t="s">
        <v>2934</v>
      </c>
      <c r="AD2577" s="4" t="s">
        <v>2934</v>
      </c>
      <c r="AE2577" s="4" t="s">
        <v>2934</v>
      </c>
      <c r="AF2577" s="4" t="s">
        <v>2934</v>
      </c>
      <c r="AG2577" s="4" t="s">
        <v>2934</v>
      </c>
      <c r="AH2577" s="4" t="s">
        <v>2934</v>
      </c>
      <c r="AI2577" s="4">
        <v>1.378009</v>
      </c>
      <c r="AJ2577" s="4">
        <v>1.5870979999999999</v>
      </c>
    </row>
    <row r="2578" spans="1:36" x14ac:dyDescent="0.3">
      <c r="A2578" s="1" t="s">
        <v>2572</v>
      </c>
      <c r="B2578" s="2">
        <v>4914225</v>
      </c>
      <c r="C2578" s="3" t="s">
        <v>2935</v>
      </c>
      <c r="D2578" s="4">
        <v>2290.2355394199999</v>
      </c>
      <c r="E2578" s="3" t="s">
        <v>3006</v>
      </c>
      <c r="F2578" s="3" t="s">
        <v>3007</v>
      </c>
      <c r="G2578" s="3" t="s">
        <v>3008</v>
      </c>
      <c r="H2578" s="3" t="s">
        <v>3009</v>
      </c>
      <c r="I2578" s="3" t="s">
        <v>3696</v>
      </c>
      <c r="J2578" s="4">
        <v>0.65837400000000001</v>
      </c>
      <c r="K2578" s="4">
        <v>-0.68685600000000002</v>
      </c>
      <c r="L2578" s="4">
        <v>-1.851281</v>
      </c>
      <c r="M2578" s="4">
        <v>9.4398999999999997E-2</v>
      </c>
      <c r="N2578" s="4">
        <v>24.245426999999999</v>
      </c>
      <c r="O2578" s="4">
        <v>21.877579000000001</v>
      </c>
      <c r="P2578" s="4">
        <v>2.6080179999999999</v>
      </c>
      <c r="Q2578" s="4">
        <v>16.252075999999999</v>
      </c>
      <c r="R2578" s="4">
        <v>27.738088000000001</v>
      </c>
      <c r="S2578" s="3" t="s">
        <v>6312</v>
      </c>
      <c r="T2578" s="4">
        <v>31.81</v>
      </c>
      <c r="U2578" s="4">
        <v>2290.2355394199999</v>
      </c>
      <c r="V2578" s="10">
        <v>2141.8935390000001</v>
      </c>
      <c r="W2578" s="4">
        <v>1.1317195850361501</v>
      </c>
      <c r="X2578" s="4">
        <v>34.796115999999998</v>
      </c>
      <c r="Y2578" s="4">
        <v>27.58</v>
      </c>
      <c r="Z2578" s="4">
        <v>24.245426999999999</v>
      </c>
      <c r="AA2578" s="10">
        <v>28.0136409783</v>
      </c>
      <c r="AB2578" s="10">
        <v>28.168653063099999</v>
      </c>
      <c r="AC2578" s="4">
        <v>2.9457179999999998</v>
      </c>
      <c r="AD2578" s="4">
        <v>3.1242756017676001</v>
      </c>
      <c r="AE2578" s="4">
        <v>3.1426736571665002</v>
      </c>
      <c r="AF2578" s="4">
        <v>16.252075999999999</v>
      </c>
      <c r="AG2578" s="4" t="s">
        <v>2934</v>
      </c>
      <c r="AH2578" s="4" t="s">
        <v>2934</v>
      </c>
      <c r="AI2578" s="4">
        <v>2.6080179999999999</v>
      </c>
      <c r="AJ2578" s="4">
        <v>3.6491910000000001</v>
      </c>
    </row>
    <row r="2579" spans="1:36" x14ac:dyDescent="0.3">
      <c r="A2579" s="1" t="s">
        <v>2573</v>
      </c>
      <c r="B2579" s="2">
        <v>4682198</v>
      </c>
      <c r="C2579" s="3" t="s">
        <v>2935</v>
      </c>
      <c r="D2579" s="4">
        <v>9097.7695248</v>
      </c>
      <c r="E2579" s="3" t="s">
        <v>2925</v>
      </c>
      <c r="F2579" s="3" t="s">
        <v>2996</v>
      </c>
      <c r="G2579" s="3" t="s">
        <v>3230</v>
      </c>
      <c r="H2579" s="3" t="s">
        <v>3231</v>
      </c>
      <c r="I2579" s="3" t="s">
        <v>3353</v>
      </c>
      <c r="J2579" s="4">
        <v>-17.592690999999999</v>
      </c>
      <c r="K2579" s="4">
        <v>-23.595174</v>
      </c>
      <c r="L2579" s="4">
        <v>-11.626317</v>
      </c>
      <c r="M2579" s="4">
        <v>-9.8730650000000004</v>
      </c>
      <c r="N2579" s="4">
        <v>15.692899000000001</v>
      </c>
      <c r="O2579" s="4">
        <v>13.816627</v>
      </c>
      <c r="P2579" s="4">
        <v>4.3034080000000001</v>
      </c>
      <c r="Q2579" s="4">
        <v>8.8907699999999998</v>
      </c>
      <c r="R2579" s="4">
        <v>15.856039000000001</v>
      </c>
      <c r="S2579" s="3" t="s">
        <v>6313</v>
      </c>
      <c r="T2579" s="5">
        <v>310.27999999999997</v>
      </c>
      <c r="U2579" s="4">
        <v>9097.7695248</v>
      </c>
      <c r="V2579" s="10">
        <v>10429.406524</v>
      </c>
      <c r="W2579" s="4">
        <v>0</v>
      </c>
      <c r="X2579" s="4">
        <v>495.67989999999998</v>
      </c>
      <c r="Y2579" s="4">
        <v>305.79000000000002</v>
      </c>
      <c r="Z2579" s="4">
        <v>15.692899000000001</v>
      </c>
      <c r="AA2579" s="10">
        <v>14.246228156300001</v>
      </c>
      <c r="AB2579" s="10">
        <v>14.848362746399999</v>
      </c>
      <c r="AC2579" s="4">
        <v>1.9664509999999999</v>
      </c>
      <c r="AD2579" s="4">
        <v>1.9322473875381001</v>
      </c>
      <c r="AE2579" s="4">
        <v>1.9566240181093</v>
      </c>
      <c r="AF2579" s="4">
        <v>8.8907699999999998</v>
      </c>
      <c r="AG2579" s="4">
        <v>9.6609566429015992</v>
      </c>
      <c r="AH2579" s="4">
        <v>9.7215957993158</v>
      </c>
      <c r="AI2579" s="4">
        <v>4.3034080000000001</v>
      </c>
      <c r="AJ2579" s="4" t="s">
        <v>2924</v>
      </c>
    </row>
    <row r="2580" spans="1:36" x14ac:dyDescent="0.3">
      <c r="A2580" s="1" t="s">
        <v>2574</v>
      </c>
      <c r="B2580" s="2">
        <v>4912974</v>
      </c>
      <c r="C2580" s="3" t="s">
        <v>2935</v>
      </c>
      <c r="D2580" s="4">
        <v>1369.4883232</v>
      </c>
      <c r="E2580" s="3" t="s">
        <v>2925</v>
      </c>
      <c r="F2580" s="3" t="s">
        <v>2996</v>
      </c>
      <c r="G2580" s="3" t="s">
        <v>2997</v>
      </c>
      <c r="H2580" s="3" t="s">
        <v>2997</v>
      </c>
      <c r="I2580" s="3" t="s">
        <v>2998</v>
      </c>
      <c r="J2580" s="4">
        <v>-47.755960999999999</v>
      </c>
      <c r="K2580" s="4">
        <v>-30.373832</v>
      </c>
      <c r="L2580" s="4">
        <v>-8.5889570000000006</v>
      </c>
      <c r="M2580" s="4">
        <v>-5.9343430000000001</v>
      </c>
      <c r="N2580" s="4" t="s">
        <v>2924</v>
      </c>
      <c r="O2580" s="4">
        <v>8.9975850000000008</v>
      </c>
      <c r="P2580" s="4">
        <v>0.34793600000000002</v>
      </c>
      <c r="Q2580" s="4">
        <v>8.3180019999999999</v>
      </c>
      <c r="R2580" s="4">
        <v>35.073134000000003</v>
      </c>
      <c r="S2580" s="3" t="s">
        <v>6314</v>
      </c>
      <c r="T2580" s="4">
        <v>7.45</v>
      </c>
      <c r="U2580" s="4">
        <v>1369.4883232</v>
      </c>
      <c r="V2580" s="10">
        <v>5377.5883229999999</v>
      </c>
      <c r="W2580" s="4">
        <v>0</v>
      </c>
      <c r="X2580" s="4">
        <v>16.885000000000002</v>
      </c>
      <c r="Y2580" s="5">
        <v>7.22</v>
      </c>
      <c r="Z2580" s="4" t="s">
        <v>2924</v>
      </c>
      <c r="AA2580" s="10" t="s">
        <v>2924</v>
      </c>
      <c r="AB2580" s="10">
        <v>66.092973740199994</v>
      </c>
      <c r="AC2580" s="4">
        <v>1.2767299999999999</v>
      </c>
      <c r="AD2580" s="4">
        <v>1.2505882372777</v>
      </c>
      <c r="AE2580" s="4">
        <v>1.2805119947928001</v>
      </c>
      <c r="AF2580" s="4">
        <v>8.3180019999999999</v>
      </c>
      <c r="AG2580" s="4">
        <v>9.5222828791369007</v>
      </c>
      <c r="AH2580" s="4">
        <v>9.5104499124973003</v>
      </c>
      <c r="AI2580" s="4">
        <v>0.34793600000000002</v>
      </c>
      <c r="AJ2580" s="4">
        <v>3.142134</v>
      </c>
    </row>
    <row r="2581" spans="1:36" x14ac:dyDescent="0.3">
      <c r="A2581" s="1" t="s">
        <v>2575</v>
      </c>
      <c r="B2581" s="2">
        <v>111741150</v>
      </c>
      <c r="C2581" s="3" t="s">
        <v>2919</v>
      </c>
      <c r="D2581" s="4">
        <v>529.51989649999996</v>
      </c>
      <c r="E2581" s="3" t="s">
        <v>2920</v>
      </c>
      <c r="F2581" s="3" t="s">
        <v>2921</v>
      </c>
      <c r="G2581" s="3" t="s">
        <v>2941</v>
      </c>
      <c r="H2581" s="3" t="s">
        <v>2941</v>
      </c>
      <c r="I2581" s="3" t="s">
        <v>3697</v>
      </c>
      <c r="J2581" s="4">
        <v>-12.5</v>
      </c>
      <c r="K2581" s="4">
        <v>-10.295394999999999</v>
      </c>
      <c r="L2581" s="4">
        <v>-13.958333</v>
      </c>
      <c r="M2581" s="4">
        <v>-5.3186609999999996</v>
      </c>
      <c r="N2581" s="4" t="s">
        <v>2924</v>
      </c>
      <c r="O2581" s="4" t="s">
        <v>2924</v>
      </c>
      <c r="P2581" s="4">
        <v>1.6492290000000001</v>
      </c>
      <c r="Q2581" s="4" t="s">
        <v>2924</v>
      </c>
      <c r="R2581" s="4" t="s">
        <v>2924</v>
      </c>
      <c r="S2581" s="3" t="s">
        <v>6315</v>
      </c>
      <c r="T2581" s="4">
        <v>20.65</v>
      </c>
      <c r="U2581" s="4">
        <v>529.51989649999996</v>
      </c>
      <c r="V2581" s="10">
        <v>247.885896</v>
      </c>
      <c r="W2581" s="4">
        <v>0</v>
      </c>
      <c r="X2581" s="4">
        <v>48.31</v>
      </c>
      <c r="Y2581" s="5">
        <v>12.12</v>
      </c>
      <c r="Z2581" s="4" t="s">
        <v>2924</v>
      </c>
      <c r="AA2581" s="10" t="s">
        <v>2924</v>
      </c>
      <c r="AB2581" s="10" t="s">
        <v>2924</v>
      </c>
      <c r="AC2581" s="4" t="s">
        <v>2934</v>
      </c>
      <c r="AD2581" s="4" t="s">
        <v>2934</v>
      </c>
      <c r="AE2581" s="4" t="s">
        <v>2934</v>
      </c>
      <c r="AF2581" s="4" t="s">
        <v>2924</v>
      </c>
      <c r="AG2581" s="4" t="s">
        <v>2934</v>
      </c>
      <c r="AH2581" s="4" t="s">
        <v>2934</v>
      </c>
      <c r="AI2581" s="4">
        <v>1.6492290000000001</v>
      </c>
      <c r="AJ2581" s="4">
        <v>1.6492290000000001</v>
      </c>
    </row>
    <row r="2582" spans="1:36" x14ac:dyDescent="0.3">
      <c r="A2582" s="1" t="s">
        <v>207</v>
      </c>
      <c r="B2582" s="2">
        <v>18316882</v>
      </c>
      <c r="C2582" s="3" t="s">
        <v>2919</v>
      </c>
      <c r="D2582" s="4">
        <v>138889.65</v>
      </c>
      <c r="E2582" s="3" t="s">
        <v>2945</v>
      </c>
      <c r="F2582" s="3" t="s">
        <v>2990</v>
      </c>
      <c r="G2582" s="3" t="s">
        <v>2990</v>
      </c>
      <c r="H2582" s="3" t="s">
        <v>3029</v>
      </c>
      <c r="I2582" s="3" t="s">
        <v>3030</v>
      </c>
      <c r="J2582" s="18">
        <v>82.805367000000004</v>
      </c>
      <c r="K2582" s="18">
        <v>-4.8596110000000001</v>
      </c>
      <c r="L2582" s="18">
        <v>-1.1593119999999999</v>
      </c>
      <c r="M2582" s="18">
        <v>-13.007702</v>
      </c>
      <c r="N2582" s="4">
        <v>220.617696</v>
      </c>
      <c r="O2582" s="4">
        <v>261.16600799999998</v>
      </c>
      <c r="P2582" s="4">
        <v>23.103147</v>
      </c>
      <c r="Q2582" s="4">
        <v>228.219303</v>
      </c>
      <c r="R2582" s="4">
        <v>203.658174</v>
      </c>
      <c r="S2582" s="3" t="s">
        <v>3954</v>
      </c>
      <c r="T2582" s="4">
        <v>132.15</v>
      </c>
      <c r="U2582" s="4">
        <v>138889.65</v>
      </c>
      <c r="V2582" s="10">
        <v>136794.65</v>
      </c>
      <c r="W2582" s="4">
        <v>0</v>
      </c>
      <c r="X2582" s="18">
        <v>188.75</v>
      </c>
      <c r="Y2582" s="18">
        <v>65.11</v>
      </c>
      <c r="Z2582" s="4">
        <v>220.617696</v>
      </c>
      <c r="AA2582" s="10">
        <v>74.021172912099999</v>
      </c>
      <c r="AB2582" s="10">
        <v>85.103779599500001</v>
      </c>
      <c r="AC2582" s="4">
        <v>38.697214000000002</v>
      </c>
      <c r="AD2582" s="4">
        <v>30.8218749057902</v>
      </c>
      <c r="AE2582" s="4">
        <v>34.656484362240803</v>
      </c>
      <c r="AF2582" s="4">
        <v>228.219303</v>
      </c>
      <c r="AG2582" s="4">
        <v>60.840594610201997</v>
      </c>
      <c r="AH2582" s="4">
        <v>69.744660725249702</v>
      </c>
      <c r="AI2582" s="4">
        <v>23.103147</v>
      </c>
      <c r="AJ2582" s="4">
        <v>33.170180999999999</v>
      </c>
    </row>
    <row r="2583" spans="1:36" x14ac:dyDescent="0.3">
      <c r="A2583" s="1" t="s">
        <v>2577</v>
      </c>
      <c r="B2583" s="2">
        <v>4050678</v>
      </c>
      <c r="C2583" s="3" t="s">
        <v>2919</v>
      </c>
      <c r="D2583" s="4">
        <v>2542.96614</v>
      </c>
      <c r="E2583" s="3" t="s">
        <v>2930</v>
      </c>
      <c r="F2583" s="3" t="s">
        <v>2931</v>
      </c>
      <c r="G2583" s="3" t="s">
        <v>2931</v>
      </c>
      <c r="H2583" s="3" t="s">
        <v>2932</v>
      </c>
      <c r="I2583" s="3" t="s">
        <v>2933</v>
      </c>
      <c r="J2583" s="4">
        <v>13.717694</v>
      </c>
      <c r="K2583" s="4">
        <v>0.38022800000000001</v>
      </c>
      <c r="L2583" s="4">
        <v>-1.6900599999999999</v>
      </c>
      <c r="M2583" s="4">
        <v>-5.5586130000000002</v>
      </c>
      <c r="N2583" s="4">
        <v>17.246231155778901</v>
      </c>
      <c r="O2583" s="4">
        <v>90.793650999999997</v>
      </c>
      <c r="P2583" s="4">
        <v>1.183489</v>
      </c>
      <c r="Q2583" s="4" t="s">
        <v>2934</v>
      </c>
      <c r="R2583" s="4" t="s">
        <v>2934</v>
      </c>
      <c r="S2583" s="3" t="s">
        <v>6317</v>
      </c>
      <c r="T2583" s="4">
        <v>34.32</v>
      </c>
      <c r="U2583" s="4">
        <v>2542.96614</v>
      </c>
      <c r="V2583" s="10" t="s">
        <v>2934</v>
      </c>
      <c r="W2583" s="4">
        <v>2.9137529137529099</v>
      </c>
      <c r="X2583" s="4">
        <v>38.28</v>
      </c>
      <c r="Y2583" s="4">
        <v>25.7</v>
      </c>
      <c r="Z2583" s="4">
        <v>17.211635000000001</v>
      </c>
      <c r="AA2583" s="10">
        <v>14.481012658199999</v>
      </c>
      <c r="AB2583" s="10">
        <v>16.323424494600001</v>
      </c>
      <c r="AC2583" s="4" t="s">
        <v>2934</v>
      </c>
      <c r="AD2583" s="4" t="s">
        <v>2934</v>
      </c>
      <c r="AE2583" s="4" t="s">
        <v>2934</v>
      </c>
      <c r="AF2583" s="4" t="s">
        <v>2934</v>
      </c>
      <c r="AG2583" s="4" t="s">
        <v>2934</v>
      </c>
      <c r="AH2583" s="4" t="s">
        <v>2934</v>
      </c>
      <c r="AI2583" s="4">
        <v>1.183489</v>
      </c>
      <c r="AJ2583" s="4">
        <v>1.56277</v>
      </c>
    </row>
    <row r="2584" spans="1:36" x14ac:dyDescent="0.3">
      <c r="A2584" s="1" t="s">
        <v>2578</v>
      </c>
      <c r="B2584" s="2">
        <v>8419942</v>
      </c>
      <c r="C2584" s="3" t="s">
        <v>2919</v>
      </c>
      <c r="D2584" s="4">
        <v>6744.9053825999999</v>
      </c>
      <c r="E2584" s="3" t="s">
        <v>2930</v>
      </c>
      <c r="F2584" s="3" t="s">
        <v>2953</v>
      </c>
      <c r="G2584" s="3" t="s">
        <v>2954</v>
      </c>
      <c r="H2584" s="3" t="s">
        <v>2955</v>
      </c>
      <c r="I2584" s="3" t="s">
        <v>3603</v>
      </c>
      <c r="J2584" s="4">
        <v>48.193873000000004</v>
      </c>
      <c r="K2584" s="4">
        <v>10.388282999999999</v>
      </c>
      <c r="L2584" s="4">
        <v>-4.0556539999999996</v>
      </c>
      <c r="M2584" s="4">
        <v>-3.0801440000000002</v>
      </c>
      <c r="N2584" s="4" t="s">
        <v>2924</v>
      </c>
      <c r="O2584" s="4">
        <v>34.644575000000003</v>
      </c>
      <c r="P2584" s="4">
        <v>9.3158949999999994</v>
      </c>
      <c r="Q2584" s="4">
        <v>37.889707999999999</v>
      </c>
      <c r="R2584" s="4">
        <v>9.5901250000000005</v>
      </c>
      <c r="S2584" s="3" t="s">
        <v>6318</v>
      </c>
      <c r="T2584" s="4">
        <v>64.819999999999993</v>
      </c>
      <c r="U2584" s="4">
        <v>6744.9053825999999</v>
      </c>
      <c r="V2584" s="10">
        <v>9794.1863819999999</v>
      </c>
      <c r="W2584" s="4">
        <v>2.3449552607220001</v>
      </c>
      <c r="X2584" s="4">
        <v>72.98</v>
      </c>
      <c r="Y2584" s="4">
        <v>38.200000000000003</v>
      </c>
      <c r="Z2584" s="4" t="s">
        <v>2924</v>
      </c>
      <c r="AA2584" s="10">
        <v>27.610001277799999</v>
      </c>
      <c r="AB2584" s="10">
        <v>33.105209397300001</v>
      </c>
      <c r="AC2584" s="4">
        <v>2.874889</v>
      </c>
      <c r="AD2584" s="4">
        <v>4.7773759710658998</v>
      </c>
      <c r="AE2584" s="4">
        <v>5.2255610084402004</v>
      </c>
      <c r="AF2584" s="4">
        <v>37.889707999999999</v>
      </c>
      <c r="AG2584" s="4">
        <v>9.2511442164919</v>
      </c>
      <c r="AH2584" s="4">
        <v>10.656645775222</v>
      </c>
      <c r="AI2584" s="4">
        <v>9.3158949999999994</v>
      </c>
      <c r="AJ2584" s="4" t="s">
        <v>2924</v>
      </c>
    </row>
    <row r="2585" spans="1:36" x14ac:dyDescent="0.3">
      <c r="A2585" s="1" t="s">
        <v>2579</v>
      </c>
      <c r="B2585" s="2">
        <v>5388379</v>
      </c>
      <c r="C2585" s="3" t="s">
        <v>2935</v>
      </c>
      <c r="D2585" s="4">
        <v>709.73621840999999</v>
      </c>
      <c r="E2585" s="3" t="s">
        <v>2930</v>
      </c>
      <c r="F2585" s="3" t="s">
        <v>2953</v>
      </c>
      <c r="G2585" s="3" t="s">
        <v>3049</v>
      </c>
      <c r="H2585" s="3" t="s">
        <v>3050</v>
      </c>
      <c r="I2585" s="3" t="s">
        <v>2971</v>
      </c>
      <c r="J2585" s="4">
        <v>28.592375000000001</v>
      </c>
      <c r="K2585" s="4">
        <v>1.153403</v>
      </c>
      <c r="L2585" s="5">
        <v>0.34324900000000003</v>
      </c>
      <c r="M2585" s="4">
        <v>-2.8792909999999998</v>
      </c>
      <c r="N2585" s="4">
        <v>12.7101449275362</v>
      </c>
      <c r="O2585" s="4">
        <v>7.2795589130493799</v>
      </c>
      <c r="P2585" s="4">
        <v>0.63111700000000004</v>
      </c>
      <c r="Q2585" s="4" t="s">
        <v>2934</v>
      </c>
      <c r="R2585" s="4" t="s">
        <v>2934</v>
      </c>
      <c r="S2585" s="3" t="s">
        <v>6319</v>
      </c>
      <c r="T2585" s="4">
        <v>8.77</v>
      </c>
      <c r="U2585" s="4">
        <v>709.73621840999999</v>
      </c>
      <c r="V2585" s="10" t="s">
        <v>2934</v>
      </c>
      <c r="W2585" s="4">
        <v>10.946408209806201</v>
      </c>
      <c r="X2585" s="4">
        <v>9.66</v>
      </c>
      <c r="Y2585" s="5">
        <v>5.12</v>
      </c>
      <c r="Z2585" s="4">
        <v>12.655123</v>
      </c>
      <c r="AA2585" s="10">
        <v>8.0703045917999994</v>
      </c>
      <c r="AB2585" s="10">
        <v>7.8654708519999996</v>
      </c>
      <c r="AC2585" s="4" t="s">
        <v>2934</v>
      </c>
      <c r="AD2585" s="4" t="s">
        <v>2934</v>
      </c>
      <c r="AE2585" s="4" t="s">
        <v>2934</v>
      </c>
      <c r="AF2585" s="4" t="s">
        <v>2934</v>
      </c>
      <c r="AG2585" s="4" t="s">
        <v>2934</v>
      </c>
      <c r="AH2585" s="4" t="s">
        <v>2934</v>
      </c>
      <c r="AI2585" s="4">
        <v>0.63111700000000004</v>
      </c>
      <c r="AJ2585" s="4">
        <v>0.63111700000000004</v>
      </c>
    </row>
    <row r="2586" spans="1:36" x14ac:dyDescent="0.3">
      <c r="A2586" s="1" t="s">
        <v>2580</v>
      </c>
      <c r="B2586" s="2">
        <v>4071364</v>
      </c>
      <c r="C2586" s="3" t="s">
        <v>2919</v>
      </c>
      <c r="D2586" s="4">
        <v>28803.7946696</v>
      </c>
      <c r="E2586" s="3" t="s">
        <v>2925</v>
      </c>
      <c r="F2586" s="3" t="s">
        <v>2926</v>
      </c>
      <c r="G2586" s="3" t="s">
        <v>2927</v>
      </c>
      <c r="H2586" s="3" t="s">
        <v>2928</v>
      </c>
      <c r="I2586" s="3" t="s">
        <v>3568</v>
      </c>
      <c r="J2586" s="4">
        <v>27.217818000000001</v>
      </c>
      <c r="K2586" s="4">
        <v>-1.9244060000000001</v>
      </c>
      <c r="L2586" s="4">
        <v>-0.148148</v>
      </c>
      <c r="M2586" s="4">
        <v>-5.5526359999999997</v>
      </c>
      <c r="N2586" s="4">
        <v>5.3920000000000003</v>
      </c>
      <c r="O2586" s="4">
        <v>10.868776</v>
      </c>
      <c r="P2586" s="4">
        <v>2.51892</v>
      </c>
      <c r="Q2586" s="4">
        <v>13.527126000000001</v>
      </c>
      <c r="R2586" s="4">
        <v>73.918076999999997</v>
      </c>
      <c r="S2586" s="3" t="s">
        <v>6320</v>
      </c>
      <c r="T2586" s="4">
        <v>53.92</v>
      </c>
      <c r="U2586" s="4">
        <v>28803.7946696</v>
      </c>
      <c r="V2586" s="10">
        <v>33951.182669000002</v>
      </c>
      <c r="W2586" s="4">
        <v>1.63204747774481</v>
      </c>
      <c r="X2586" s="4">
        <v>61.527999999999999</v>
      </c>
      <c r="Y2586" s="4">
        <v>41.8</v>
      </c>
      <c r="Z2586" s="4">
        <v>5.3920000000000003</v>
      </c>
      <c r="AA2586" s="10">
        <v>25.027849981399999</v>
      </c>
      <c r="AB2586" s="10">
        <v>26.221599750999999</v>
      </c>
      <c r="AC2586" s="4">
        <v>2.2987299999999999</v>
      </c>
      <c r="AD2586" s="4">
        <v>2.2024206743439998</v>
      </c>
      <c r="AE2586" s="4">
        <v>2.2788075357842001</v>
      </c>
      <c r="AF2586" s="4">
        <v>13.527126000000001</v>
      </c>
      <c r="AG2586" s="4">
        <v>16.8931695602157</v>
      </c>
      <c r="AH2586" s="4">
        <v>17.639884238070699</v>
      </c>
      <c r="AI2586" s="4">
        <v>2.51892</v>
      </c>
      <c r="AJ2586" s="4">
        <v>2.8551760000000002</v>
      </c>
    </row>
    <row r="2587" spans="1:36" x14ac:dyDescent="0.3">
      <c r="A2587" s="1" t="s">
        <v>2581</v>
      </c>
      <c r="B2587" s="2">
        <v>14362218</v>
      </c>
      <c r="C2587" s="3" t="s">
        <v>2919</v>
      </c>
      <c r="D2587" s="4">
        <v>28292.99040178</v>
      </c>
      <c r="E2587" s="3" t="s">
        <v>2930</v>
      </c>
      <c r="F2587" s="3" t="s">
        <v>2953</v>
      </c>
      <c r="G2587" s="3" t="s">
        <v>2954</v>
      </c>
      <c r="H2587" s="3" t="s">
        <v>3346</v>
      </c>
      <c r="I2587" s="3" t="s">
        <v>3347</v>
      </c>
      <c r="J2587" s="4">
        <v>45.521324</v>
      </c>
      <c r="K2587" s="4">
        <v>11.089722</v>
      </c>
      <c r="L2587" s="4">
        <v>-1.6814819999999999</v>
      </c>
      <c r="M2587" s="4">
        <v>0.935361</v>
      </c>
      <c r="N2587" s="4">
        <v>63.781835999999998</v>
      </c>
      <c r="O2587" s="4">
        <v>35.413553999999998</v>
      </c>
      <c r="P2587" s="4">
        <v>4.9631679999999996</v>
      </c>
      <c r="Q2587" s="4" t="s">
        <v>2934</v>
      </c>
      <c r="R2587" s="4" t="s">
        <v>2934</v>
      </c>
      <c r="S2587" s="3" t="s">
        <v>6321</v>
      </c>
      <c r="T2587" s="4">
        <v>132.72999999999999</v>
      </c>
      <c r="U2587" s="4">
        <v>28292.99040178</v>
      </c>
      <c r="V2587" s="10" t="s">
        <v>2934</v>
      </c>
      <c r="W2587" s="4">
        <v>0.30136367060950803</v>
      </c>
      <c r="X2587" s="4">
        <v>141.68700000000001</v>
      </c>
      <c r="Y2587" s="4">
        <v>88.49</v>
      </c>
      <c r="Z2587" s="4">
        <v>63.781835999999998</v>
      </c>
      <c r="AA2587" s="10">
        <v>41.154036958900001</v>
      </c>
      <c r="AB2587" s="10">
        <v>45.758078250300002</v>
      </c>
      <c r="AC2587" s="4" t="s">
        <v>2934</v>
      </c>
      <c r="AD2587" s="4" t="s">
        <v>2934</v>
      </c>
      <c r="AE2587" s="4" t="s">
        <v>2934</v>
      </c>
      <c r="AF2587" s="4" t="s">
        <v>2934</v>
      </c>
      <c r="AG2587" s="4" t="s">
        <v>2934</v>
      </c>
      <c r="AH2587" s="4" t="s">
        <v>2934</v>
      </c>
      <c r="AI2587" s="4">
        <v>4.9631679999999996</v>
      </c>
      <c r="AJ2587" s="4">
        <v>30.512644000000002</v>
      </c>
    </row>
    <row r="2588" spans="1:36" x14ac:dyDescent="0.3">
      <c r="A2588" s="1" t="s">
        <v>2582</v>
      </c>
      <c r="B2588" s="2">
        <v>4402486</v>
      </c>
      <c r="C2588" s="3" t="s">
        <v>2935</v>
      </c>
      <c r="D2588" s="4">
        <v>84858.748975929993</v>
      </c>
      <c r="E2588" s="3" t="s">
        <v>2936</v>
      </c>
      <c r="F2588" s="3" t="s">
        <v>2937</v>
      </c>
      <c r="G2588" s="3" t="s">
        <v>2943</v>
      </c>
      <c r="H2588" s="3" t="s">
        <v>2943</v>
      </c>
      <c r="I2588" s="3" t="s">
        <v>3320</v>
      </c>
      <c r="J2588" s="4">
        <v>55.573431999999997</v>
      </c>
      <c r="K2588" s="4">
        <v>-2.0315379999999998</v>
      </c>
      <c r="L2588" s="4">
        <v>-8.2814479999999993</v>
      </c>
      <c r="M2588" s="4">
        <v>-5.5714139999999999</v>
      </c>
      <c r="N2588" s="4">
        <v>37.710999999999999</v>
      </c>
      <c r="O2588" s="4">
        <v>30.007957000000001</v>
      </c>
      <c r="P2588" s="4">
        <v>11.186888</v>
      </c>
      <c r="Q2588" s="4">
        <v>22.563490999999999</v>
      </c>
      <c r="R2588" s="4">
        <v>33.648755000000001</v>
      </c>
      <c r="S2588" s="3" t="s">
        <v>6322</v>
      </c>
      <c r="T2588" s="4">
        <v>377.11</v>
      </c>
      <c r="U2588" s="4">
        <v>84858.748975929993</v>
      </c>
      <c r="V2588" s="10">
        <v>88223.248974999995</v>
      </c>
      <c r="W2588" s="4">
        <v>0.89098671475166402</v>
      </c>
      <c r="X2588" s="4">
        <v>422</v>
      </c>
      <c r="Y2588" s="4">
        <v>233.76</v>
      </c>
      <c r="Z2588" s="4">
        <v>37.710999999999999</v>
      </c>
      <c r="AA2588" s="10">
        <v>30.6324528056</v>
      </c>
      <c r="AB2588" s="10">
        <v>33.871222708799998</v>
      </c>
      <c r="AC2588" s="4">
        <v>4.5503340000000003</v>
      </c>
      <c r="AD2588" s="4">
        <v>4.2539188688448997</v>
      </c>
      <c r="AE2588" s="4">
        <v>4.4682788011680001</v>
      </c>
      <c r="AF2588" s="4">
        <v>22.563490999999999</v>
      </c>
      <c r="AG2588" s="4">
        <v>21.518752071274299</v>
      </c>
      <c r="AH2588" s="4">
        <v>23.092501427909198</v>
      </c>
      <c r="AI2588" s="4">
        <v>11.186888</v>
      </c>
      <c r="AJ2588" s="4" t="s">
        <v>2924</v>
      </c>
    </row>
    <row r="2589" spans="1:36" x14ac:dyDescent="0.3">
      <c r="A2589" s="1" t="s">
        <v>2583</v>
      </c>
      <c r="B2589" s="2">
        <v>4993467</v>
      </c>
      <c r="C2589" s="3" t="s">
        <v>2940</v>
      </c>
      <c r="D2589" s="4">
        <v>972.82354275</v>
      </c>
      <c r="E2589" s="3" t="s">
        <v>2936</v>
      </c>
      <c r="F2589" s="3" t="s">
        <v>2937</v>
      </c>
      <c r="G2589" s="3" t="s">
        <v>3037</v>
      </c>
      <c r="H2589" s="3" t="s">
        <v>3037</v>
      </c>
      <c r="I2589" s="3" t="s">
        <v>3592</v>
      </c>
      <c r="J2589" s="4">
        <v>-1.7649790000000001</v>
      </c>
      <c r="K2589" s="4">
        <v>-17.395719</v>
      </c>
      <c r="L2589" s="4">
        <v>2.8396379999999999</v>
      </c>
      <c r="M2589" s="4">
        <v>-3.0883430000000001</v>
      </c>
      <c r="N2589" s="4">
        <v>53.436078999999999</v>
      </c>
      <c r="O2589" s="4">
        <v>55.745914999999997</v>
      </c>
      <c r="P2589" s="4">
        <v>3.6197159999999999</v>
      </c>
      <c r="Q2589" s="4">
        <v>21.721579999999999</v>
      </c>
      <c r="R2589" s="4">
        <v>116.82523999999999</v>
      </c>
      <c r="S2589" s="3" t="s">
        <v>6323</v>
      </c>
      <c r="T2589" s="5">
        <v>105.75</v>
      </c>
      <c r="U2589" s="4">
        <v>972.82354275</v>
      </c>
      <c r="V2589" s="10">
        <v>969.86854200000005</v>
      </c>
      <c r="W2589" s="4">
        <v>0</v>
      </c>
      <c r="X2589" s="4">
        <v>147.11500000000001</v>
      </c>
      <c r="Y2589" s="4">
        <v>94.29</v>
      </c>
      <c r="Z2589" s="4">
        <v>53.436078999999999</v>
      </c>
      <c r="AA2589" s="10">
        <v>63.897280966700002</v>
      </c>
      <c r="AB2589" s="10">
        <v>63.247607655499998</v>
      </c>
      <c r="AC2589" s="4">
        <v>3.5839819999999998</v>
      </c>
      <c r="AD2589" s="4">
        <v>3.2857964630551999</v>
      </c>
      <c r="AE2589" s="4">
        <v>3.4490984257177</v>
      </c>
      <c r="AF2589" s="4">
        <v>21.721579999999999</v>
      </c>
      <c r="AG2589" s="4">
        <v>21.8235862137246</v>
      </c>
      <c r="AH2589" s="4">
        <v>22.925082541483501</v>
      </c>
      <c r="AI2589" s="4">
        <v>3.6197159999999999</v>
      </c>
      <c r="AJ2589" s="4">
        <v>9.1542589999999997</v>
      </c>
    </row>
    <row r="2590" spans="1:36" x14ac:dyDescent="0.3">
      <c r="A2590" s="1" t="s">
        <v>2584</v>
      </c>
      <c r="B2590" s="2">
        <v>4421633</v>
      </c>
      <c r="C2590" s="3" t="s">
        <v>2935</v>
      </c>
      <c r="D2590" s="4">
        <v>71758.486215199999</v>
      </c>
      <c r="E2590" s="3" t="s">
        <v>2936</v>
      </c>
      <c r="F2590" s="3" t="s">
        <v>2937</v>
      </c>
      <c r="G2590" s="3" t="s">
        <v>2951</v>
      </c>
      <c r="H2590" s="3" t="s">
        <v>2951</v>
      </c>
      <c r="I2590" s="3" t="s">
        <v>3405</v>
      </c>
      <c r="J2590" s="4">
        <v>27.561423999999999</v>
      </c>
      <c r="K2590" s="4">
        <v>-9.3662779999999994</v>
      </c>
      <c r="L2590" s="4">
        <v>-1.3115669999999999</v>
      </c>
      <c r="M2590" s="4">
        <v>1.3525320000000001</v>
      </c>
      <c r="N2590" s="4">
        <v>49.804862999999997</v>
      </c>
      <c r="O2590" s="4">
        <v>39.234766</v>
      </c>
      <c r="P2590" s="4" t="s">
        <v>2924</v>
      </c>
      <c r="Q2590" s="4">
        <v>22.996817</v>
      </c>
      <c r="R2590" s="4">
        <v>13.585630999999999</v>
      </c>
      <c r="S2590" s="3" t="s">
        <v>6324</v>
      </c>
      <c r="T2590" s="4">
        <v>1276.1500000000001</v>
      </c>
      <c r="U2590" s="4">
        <v>71758.486215199999</v>
      </c>
      <c r="V2590" s="10">
        <v>90400.486214999997</v>
      </c>
      <c r="W2590" s="4">
        <v>0</v>
      </c>
      <c r="X2590" s="4">
        <v>1451.32</v>
      </c>
      <c r="Y2590" s="4">
        <v>972.08</v>
      </c>
      <c r="Z2590" s="4">
        <v>49.804862999999997</v>
      </c>
      <c r="AA2590" s="10">
        <v>34.063694825100001</v>
      </c>
      <c r="AB2590" s="10">
        <v>34.063694825100001</v>
      </c>
      <c r="AC2590" s="4">
        <v>11.385452000000001</v>
      </c>
      <c r="AD2590" s="4">
        <v>10.153552416014399</v>
      </c>
      <c r="AE2590" s="4">
        <v>10.153552416014399</v>
      </c>
      <c r="AF2590" s="4">
        <v>22.996817</v>
      </c>
      <c r="AG2590" s="4">
        <v>19.197035519467899</v>
      </c>
      <c r="AH2590" s="4">
        <v>19.197035519467899</v>
      </c>
      <c r="AI2590" s="4" t="s">
        <v>2924</v>
      </c>
      <c r="AJ2590" s="4" t="s">
        <v>2924</v>
      </c>
    </row>
    <row r="2591" spans="1:36" x14ac:dyDescent="0.3">
      <c r="A2591" s="1" t="s">
        <v>2585</v>
      </c>
      <c r="B2591" s="2">
        <v>5013726</v>
      </c>
      <c r="C2591" s="3" t="s">
        <v>2940</v>
      </c>
      <c r="D2591" s="4">
        <v>2070.7455989</v>
      </c>
      <c r="E2591" s="3" t="s">
        <v>2920</v>
      </c>
      <c r="F2591" s="3" t="s">
        <v>2960</v>
      </c>
      <c r="G2591" s="3" t="s">
        <v>2961</v>
      </c>
      <c r="H2591" s="3" t="s">
        <v>2962</v>
      </c>
      <c r="I2591" s="3" t="s">
        <v>3263</v>
      </c>
      <c r="J2591" s="4">
        <v>-21.491284</v>
      </c>
      <c r="K2591" s="4">
        <v>-62.606060999999997</v>
      </c>
      <c r="L2591" s="4">
        <v>-20.077719999999999</v>
      </c>
      <c r="M2591" s="4">
        <v>-3.983816</v>
      </c>
      <c r="N2591" s="4">
        <v>65.848453000000006</v>
      </c>
      <c r="O2591" s="4" t="s">
        <v>2924</v>
      </c>
      <c r="P2591" s="4">
        <v>9.8641089999999991</v>
      </c>
      <c r="Q2591" s="4">
        <v>39.373824999999997</v>
      </c>
      <c r="R2591" s="4" t="s">
        <v>2924</v>
      </c>
      <c r="S2591" s="3" t="s">
        <v>6325</v>
      </c>
      <c r="T2591" s="4">
        <v>61.7</v>
      </c>
      <c r="U2591" s="4">
        <v>2070.7455989</v>
      </c>
      <c r="V2591" s="10">
        <v>2258.7975980000001</v>
      </c>
      <c r="W2591" s="4">
        <v>0</v>
      </c>
      <c r="X2591" s="4">
        <v>177.37</v>
      </c>
      <c r="Y2591" s="4">
        <v>59.722000000000001</v>
      </c>
      <c r="Z2591" s="4">
        <v>65.848453000000006</v>
      </c>
      <c r="AA2591" s="10">
        <v>56.111313204799998</v>
      </c>
      <c r="AB2591" s="10">
        <v>63.935836191600004</v>
      </c>
      <c r="AC2591" s="4">
        <v>5.6316480000000002</v>
      </c>
      <c r="AD2591" s="4">
        <v>4.5998937347661997</v>
      </c>
      <c r="AE2591" s="4">
        <v>5.2592051858220996</v>
      </c>
      <c r="AF2591" s="4">
        <v>39.373824999999997</v>
      </c>
      <c r="AG2591" s="4">
        <v>25.252069290106199</v>
      </c>
      <c r="AH2591" s="4">
        <v>29.020974035785201</v>
      </c>
      <c r="AI2591" s="4">
        <v>9.8641089999999991</v>
      </c>
      <c r="AJ2591" s="4">
        <v>10.556031000000001</v>
      </c>
    </row>
    <row r="2592" spans="1:36" x14ac:dyDescent="0.3">
      <c r="A2592" s="1" t="s">
        <v>1570</v>
      </c>
      <c r="B2592" s="2">
        <v>5077131</v>
      </c>
      <c r="C2592" s="3" t="s">
        <v>2919</v>
      </c>
      <c r="D2592" s="4">
        <v>1341.1003496000001</v>
      </c>
      <c r="E2592" s="3" t="s">
        <v>2936</v>
      </c>
      <c r="F2592" s="3" t="s">
        <v>2966</v>
      </c>
      <c r="G2592" s="3" t="s">
        <v>3082</v>
      </c>
      <c r="H2592" s="3" t="s">
        <v>3118</v>
      </c>
      <c r="I2592" s="3" t="s">
        <v>3551</v>
      </c>
      <c r="J2592" s="10">
        <v>-32.049036999999998</v>
      </c>
      <c r="K2592" s="10">
        <v>17.220544</v>
      </c>
      <c r="L2592" s="10">
        <v>1.7038009999999999</v>
      </c>
      <c r="M2592" s="10">
        <v>-3.8413879999999998</v>
      </c>
      <c r="N2592" s="4">
        <v>59.236640999999999</v>
      </c>
      <c r="O2592" s="4">
        <v>18.258824000000001</v>
      </c>
      <c r="P2592" s="4">
        <v>22.363112000000001</v>
      </c>
      <c r="Q2592" s="4">
        <v>21.319420999999998</v>
      </c>
      <c r="R2592" s="4">
        <v>13.332978000000001</v>
      </c>
      <c r="S2592" s="3" t="s">
        <v>5313</v>
      </c>
      <c r="T2592" s="4">
        <v>7.76</v>
      </c>
      <c r="U2592" s="4">
        <v>1341.1003496000001</v>
      </c>
      <c r="V2592" s="10">
        <v>1236.670349</v>
      </c>
      <c r="W2592" s="4">
        <v>0</v>
      </c>
      <c r="X2592" s="4">
        <v>13.74</v>
      </c>
      <c r="Y2592" s="4">
        <v>5.33</v>
      </c>
      <c r="Z2592" s="4">
        <v>59.236640999999999</v>
      </c>
      <c r="AA2592" s="10">
        <v>13.6283807516</v>
      </c>
      <c r="AB2592" s="10">
        <v>15.0143177772</v>
      </c>
      <c r="AC2592" s="4">
        <v>1.8217460000000001</v>
      </c>
      <c r="AD2592" s="4">
        <v>1.7992436346611</v>
      </c>
      <c r="AE2592" s="4">
        <v>1.8159016699516</v>
      </c>
      <c r="AF2592" s="4">
        <v>21.319420999999998</v>
      </c>
      <c r="AG2592" s="4">
        <v>7.9390790845476999</v>
      </c>
      <c r="AH2592" s="4">
        <v>8.4314763277916001</v>
      </c>
      <c r="AI2592" s="4">
        <v>22.363112000000001</v>
      </c>
      <c r="AJ2592" s="4" t="s">
        <v>2924</v>
      </c>
    </row>
    <row r="2593" spans="1:36" x14ac:dyDescent="0.3">
      <c r="A2593" s="1" t="s">
        <v>2587</v>
      </c>
      <c r="B2593" s="2">
        <v>4154740</v>
      </c>
      <c r="C2593" s="3" t="s">
        <v>2935</v>
      </c>
      <c r="D2593" s="4">
        <v>3462.2190942399998</v>
      </c>
      <c r="E2593" s="3" t="s">
        <v>2925</v>
      </c>
      <c r="F2593" s="3" t="s">
        <v>2980</v>
      </c>
      <c r="G2593" s="3" t="s">
        <v>2981</v>
      </c>
      <c r="H2593" s="3" t="s">
        <v>3059</v>
      </c>
      <c r="I2593" s="3" t="s">
        <v>3203</v>
      </c>
      <c r="J2593" s="4">
        <v>25.489225000000001</v>
      </c>
      <c r="K2593" s="4">
        <v>13.842696999999999</v>
      </c>
      <c r="L2593" s="4">
        <v>-4.3248350000000002</v>
      </c>
      <c r="M2593" s="4">
        <v>-4.6848539999999996</v>
      </c>
      <c r="N2593" s="4">
        <v>9.315925</v>
      </c>
      <c r="O2593" s="4">
        <v>8.4096949999999993</v>
      </c>
      <c r="P2593" s="4" t="s">
        <v>2924</v>
      </c>
      <c r="Q2593" s="4">
        <v>9.9578810000000004</v>
      </c>
      <c r="R2593" s="4">
        <v>22.379503</v>
      </c>
      <c r="S2593" s="3" t="s">
        <v>6327</v>
      </c>
      <c r="T2593" s="4">
        <v>50.66</v>
      </c>
      <c r="U2593" s="4">
        <v>3462.2190942399998</v>
      </c>
      <c r="V2593" s="10">
        <v>8932.219094</v>
      </c>
      <c r="W2593" s="4">
        <v>3.9478878799842101</v>
      </c>
      <c r="X2593" s="4">
        <v>56.91</v>
      </c>
      <c r="Y2593" s="4">
        <v>37.994999999999997</v>
      </c>
      <c r="Z2593" s="4">
        <v>8.6068639999999998</v>
      </c>
      <c r="AA2593" s="10">
        <v>8.2190891833999995</v>
      </c>
      <c r="AB2593" s="10">
        <v>8.868752615</v>
      </c>
      <c r="AC2593" s="4">
        <v>2.3327810000000002</v>
      </c>
      <c r="AD2593" s="4">
        <v>2.2409205727794999</v>
      </c>
      <c r="AE2593" s="4">
        <v>2.3181125469808999</v>
      </c>
      <c r="AF2593" s="4">
        <v>9.9578810000000004</v>
      </c>
      <c r="AG2593" s="4">
        <v>9.2716899690187002</v>
      </c>
      <c r="AH2593" s="4">
        <v>9.6607659538384993</v>
      </c>
      <c r="AI2593" s="4" t="s">
        <v>2924</v>
      </c>
      <c r="AJ2593" s="4" t="s">
        <v>2924</v>
      </c>
    </row>
    <row r="2594" spans="1:36" x14ac:dyDescent="0.3">
      <c r="A2594" s="1" t="s">
        <v>2588</v>
      </c>
      <c r="B2594" s="2">
        <v>4811117</v>
      </c>
      <c r="C2594" s="3" t="s">
        <v>2940</v>
      </c>
      <c r="D2594" s="4">
        <v>1495.24932554</v>
      </c>
      <c r="E2594" s="3" t="s">
        <v>2920</v>
      </c>
      <c r="F2594" s="3" t="s">
        <v>2921</v>
      </c>
      <c r="G2594" s="3" t="s">
        <v>2941</v>
      </c>
      <c r="H2594" s="3" t="s">
        <v>2941</v>
      </c>
      <c r="I2594" s="3" t="s">
        <v>2942</v>
      </c>
      <c r="J2594" s="4">
        <v>89.624724000000001</v>
      </c>
      <c r="K2594" s="4">
        <v>12.952005</v>
      </c>
      <c r="L2594" s="4">
        <v>-3.807391</v>
      </c>
      <c r="M2594" s="4">
        <v>-0.80831399999999998</v>
      </c>
      <c r="N2594" s="4" t="s">
        <v>2924</v>
      </c>
      <c r="O2594" s="4" t="s">
        <v>2924</v>
      </c>
      <c r="P2594" s="4" t="s">
        <v>2924</v>
      </c>
      <c r="Q2594" s="4" t="s">
        <v>2924</v>
      </c>
      <c r="R2594" s="4" t="s">
        <v>2924</v>
      </c>
      <c r="S2594" s="3" t="s">
        <v>6328</v>
      </c>
      <c r="T2594" s="4">
        <v>17.18</v>
      </c>
      <c r="U2594" s="4">
        <v>1495.24932554</v>
      </c>
      <c r="V2594" s="10">
        <v>1620.2443249999999</v>
      </c>
      <c r="W2594" s="4">
        <v>0</v>
      </c>
      <c r="X2594" s="4">
        <v>20.329999999999998</v>
      </c>
      <c r="Y2594" s="5">
        <v>5.12</v>
      </c>
      <c r="Z2594" s="4" t="s">
        <v>2924</v>
      </c>
      <c r="AA2594" s="10" t="s">
        <v>2924</v>
      </c>
      <c r="AB2594" s="10" t="s">
        <v>2924</v>
      </c>
      <c r="AC2594" s="4">
        <v>7.9639629999999997</v>
      </c>
      <c r="AD2594" s="4">
        <v>5.0053423199660996</v>
      </c>
      <c r="AE2594" s="4">
        <v>7.0337281742032003</v>
      </c>
      <c r="AF2594" s="4" t="s">
        <v>2924</v>
      </c>
      <c r="AG2594" s="4" t="s">
        <v>2924</v>
      </c>
      <c r="AH2594" s="4" t="s">
        <v>2924</v>
      </c>
      <c r="AI2594" s="4" t="s">
        <v>2924</v>
      </c>
      <c r="AJ2594" s="4" t="s">
        <v>2924</v>
      </c>
    </row>
    <row r="2595" spans="1:36" x14ac:dyDescent="0.3">
      <c r="A2595" s="1" t="s">
        <v>2589</v>
      </c>
      <c r="B2595" s="2">
        <v>4911833</v>
      </c>
      <c r="C2595" s="3" t="s">
        <v>2935</v>
      </c>
      <c r="D2595" s="4">
        <v>1721.856</v>
      </c>
      <c r="E2595" s="3" t="s">
        <v>3006</v>
      </c>
      <c r="F2595" s="3" t="s">
        <v>3007</v>
      </c>
      <c r="G2595" s="3" t="s">
        <v>3008</v>
      </c>
      <c r="H2595" s="3" t="s">
        <v>3009</v>
      </c>
      <c r="I2595" s="3" t="s">
        <v>3356</v>
      </c>
      <c r="J2595" s="4">
        <v>-16.921937</v>
      </c>
      <c r="K2595" s="4">
        <v>-19.814019999999999</v>
      </c>
      <c r="L2595" s="4">
        <v>-1.781542</v>
      </c>
      <c r="M2595" s="4">
        <v>-2.6064289999999999</v>
      </c>
      <c r="N2595" s="4" t="s">
        <v>2924</v>
      </c>
      <c r="O2595" s="4" t="s">
        <v>2924</v>
      </c>
      <c r="P2595" s="4">
        <v>1.124185</v>
      </c>
      <c r="Q2595" s="4">
        <v>8.4093970000000002</v>
      </c>
      <c r="R2595" s="4">
        <v>176.292813</v>
      </c>
      <c r="S2595" s="3" t="s">
        <v>6329</v>
      </c>
      <c r="T2595" s="4">
        <v>33.630000000000003</v>
      </c>
      <c r="U2595" s="4">
        <v>1721.856</v>
      </c>
      <c r="V2595" s="10">
        <v>3164.4560000000001</v>
      </c>
      <c r="W2595" s="4">
        <v>0</v>
      </c>
      <c r="X2595" s="4">
        <v>43.84</v>
      </c>
      <c r="Y2595" s="4">
        <v>28.04</v>
      </c>
      <c r="Z2595" s="4" t="s">
        <v>2924</v>
      </c>
      <c r="AA2595" s="10">
        <v>14.6020580956</v>
      </c>
      <c r="AB2595" s="10">
        <v>17.007353164200001</v>
      </c>
      <c r="AC2595" s="4">
        <v>0.94205499999999998</v>
      </c>
      <c r="AD2595" s="4">
        <v>0.9360649989855</v>
      </c>
      <c r="AE2595" s="4">
        <v>0.93933910114660002</v>
      </c>
      <c r="AF2595" s="4">
        <v>8.4093970000000002</v>
      </c>
      <c r="AG2595" s="4">
        <v>8.6339058428713997</v>
      </c>
      <c r="AH2595" s="4">
        <v>9.3672227954691998</v>
      </c>
      <c r="AI2595" s="4">
        <v>1.124185</v>
      </c>
      <c r="AJ2595" s="4" t="s">
        <v>2924</v>
      </c>
    </row>
    <row r="2596" spans="1:36" x14ac:dyDescent="0.3">
      <c r="A2596" s="1" t="s">
        <v>2590</v>
      </c>
      <c r="B2596" s="2">
        <v>4142451</v>
      </c>
      <c r="C2596" s="3" t="s">
        <v>2935</v>
      </c>
      <c r="D2596" s="4">
        <v>7522.56500443</v>
      </c>
      <c r="E2596" s="3" t="s">
        <v>2936</v>
      </c>
      <c r="F2596" s="3" t="s">
        <v>2937</v>
      </c>
      <c r="G2596" s="3" t="s">
        <v>2943</v>
      </c>
      <c r="H2596" s="3" t="s">
        <v>2943</v>
      </c>
      <c r="I2596" s="3" t="s">
        <v>3294</v>
      </c>
      <c r="J2596" s="4">
        <v>-15.734518</v>
      </c>
      <c r="K2596" s="4">
        <v>1.5328999999999999</v>
      </c>
      <c r="L2596" s="4">
        <v>1.9308940000000001</v>
      </c>
      <c r="M2596" s="4">
        <v>-8.794492</v>
      </c>
      <c r="N2596" s="4">
        <v>32.059361000000003</v>
      </c>
      <c r="O2596" s="4">
        <v>155.676275</v>
      </c>
      <c r="P2596" s="4">
        <v>8.5320210000000003</v>
      </c>
      <c r="Q2596" s="4">
        <v>19.970904000000001</v>
      </c>
      <c r="R2596" s="4">
        <v>178.02601100000001</v>
      </c>
      <c r="S2596" s="3" t="s">
        <v>6330</v>
      </c>
      <c r="T2596" s="4">
        <v>70.209999999999994</v>
      </c>
      <c r="U2596" s="4">
        <v>7522.56500443</v>
      </c>
      <c r="V2596" s="10">
        <v>7616.0640039999998</v>
      </c>
      <c r="W2596" s="4">
        <v>0</v>
      </c>
      <c r="X2596" s="4">
        <v>101.91</v>
      </c>
      <c r="Y2596" s="4">
        <v>58.68</v>
      </c>
      <c r="Z2596" s="4">
        <v>32.059361000000003</v>
      </c>
      <c r="AA2596" s="10">
        <v>34.386325790900003</v>
      </c>
      <c r="AB2596" s="10">
        <v>34.451286832299999</v>
      </c>
      <c r="AC2596" s="4">
        <v>6.4566610000000004</v>
      </c>
      <c r="AD2596" s="4">
        <v>6.4888147729031997</v>
      </c>
      <c r="AE2596" s="4">
        <v>6.6625279943453002</v>
      </c>
      <c r="AF2596" s="4">
        <v>19.970904000000001</v>
      </c>
      <c r="AG2596" s="4">
        <v>21.552716420309501</v>
      </c>
      <c r="AH2596" s="4">
        <v>21.703808157046701</v>
      </c>
      <c r="AI2596" s="4">
        <v>8.5320210000000003</v>
      </c>
      <c r="AJ2596" s="4">
        <v>8.722823</v>
      </c>
    </row>
    <row r="2597" spans="1:36" x14ac:dyDescent="0.3">
      <c r="A2597" s="1" t="s">
        <v>2591</v>
      </c>
      <c r="B2597" s="2">
        <v>4347328</v>
      </c>
      <c r="C2597" s="3" t="s">
        <v>2935</v>
      </c>
      <c r="D2597" s="4">
        <v>3465.6399218000001</v>
      </c>
      <c r="E2597" s="3" t="s">
        <v>2925</v>
      </c>
      <c r="F2597" s="3" t="s">
        <v>2996</v>
      </c>
      <c r="G2597" s="3" t="s">
        <v>3230</v>
      </c>
      <c r="H2597" s="3" t="s">
        <v>3231</v>
      </c>
      <c r="I2597" s="3" t="s">
        <v>3232</v>
      </c>
      <c r="J2597" s="4">
        <v>4.9008500000000002</v>
      </c>
      <c r="K2597" s="4">
        <v>-17.214397999999999</v>
      </c>
      <c r="L2597" s="4">
        <v>-11.241611000000001</v>
      </c>
      <c r="M2597" s="4">
        <v>-5.124263</v>
      </c>
      <c r="N2597" s="4">
        <v>7.6682540000000001</v>
      </c>
      <c r="O2597" s="4">
        <v>9.2068619999999992</v>
      </c>
      <c r="P2597" s="4">
        <v>1.066379</v>
      </c>
      <c r="Q2597" s="4">
        <v>6.1601299999999997</v>
      </c>
      <c r="R2597" s="4">
        <v>14.366071</v>
      </c>
      <c r="S2597" s="3" t="s">
        <v>6331</v>
      </c>
      <c r="T2597" s="4">
        <v>37.03</v>
      </c>
      <c r="U2597" s="4">
        <v>3465.6399218000001</v>
      </c>
      <c r="V2597" s="10">
        <v>3864.7729210000002</v>
      </c>
      <c r="W2597" s="4">
        <v>0</v>
      </c>
      <c r="X2597" s="4">
        <v>47.78</v>
      </c>
      <c r="Y2597" s="4">
        <v>33.244999999999997</v>
      </c>
      <c r="Z2597" s="4">
        <v>7.6682540000000001</v>
      </c>
      <c r="AA2597" s="10">
        <v>8.0916897930000005</v>
      </c>
      <c r="AB2597" s="10">
        <v>7.7887549980999999</v>
      </c>
      <c r="AC2597" s="4">
        <v>0.85908700000000005</v>
      </c>
      <c r="AD2597" s="4">
        <v>0.87065352412480002</v>
      </c>
      <c r="AE2597" s="4">
        <v>0.87232062679860001</v>
      </c>
      <c r="AF2597" s="4">
        <v>6.1601299999999997</v>
      </c>
      <c r="AG2597" s="4">
        <v>5.2891377049405</v>
      </c>
      <c r="AH2597" s="4">
        <v>4.7789945851365996</v>
      </c>
      <c r="AI2597" s="4">
        <v>1.066379</v>
      </c>
      <c r="AJ2597" s="4">
        <v>1.1203559999999999</v>
      </c>
    </row>
    <row r="2598" spans="1:36" x14ac:dyDescent="0.3">
      <c r="A2598" s="1" t="s">
        <v>2592</v>
      </c>
      <c r="B2598" s="2">
        <v>100546</v>
      </c>
      <c r="C2598" s="3" t="s">
        <v>2919</v>
      </c>
      <c r="D2598" s="4">
        <v>1467.0891409999999</v>
      </c>
      <c r="E2598" s="3" t="s">
        <v>2930</v>
      </c>
      <c r="F2598" s="3" t="s">
        <v>2931</v>
      </c>
      <c r="G2598" s="3" t="s">
        <v>2931</v>
      </c>
      <c r="H2598" s="3" t="s">
        <v>2932</v>
      </c>
      <c r="I2598" s="3" t="s">
        <v>2933</v>
      </c>
      <c r="J2598" s="4">
        <v>2.4429590000000001</v>
      </c>
      <c r="K2598" s="4">
        <v>2.0431590000000002</v>
      </c>
      <c r="L2598" s="4">
        <v>-4.4496989999999998</v>
      </c>
      <c r="M2598" s="4">
        <v>-7.4729390000000002</v>
      </c>
      <c r="N2598" s="4">
        <v>13.2291666666667</v>
      </c>
      <c r="O2598" s="4">
        <v>12.517601000000001</v>
      </c>
      <c r="P2598" s="4">
        <v>1.183913</v>
      </c>
      <c r="Q2598" s="4" t="s">
        <v>2934</v>
      </c>
      <c r="R2598" s="4" t="s">
        <v>2934</v>
      </c>
      <c r="S2598" s="3" t="s">
        <v>6332</v>
      </c>
      <c r="T2598" s="4">
        <v>44.45</v>
      </c>
      <c r="U2598" s="4">
        <v>1467.0891409999999</v>
      </c>
      <c r="V2598" s="10" t="s">
        <v>2934</v>
      </c>
      <c r="W2598" s="4">
        <v>2.9696287964004502</v>
      </c>
      <c r="X2598" s="4">
        <v>51.06</v>
      </c>
      <c r="Y2598" s="4">
        <v>31.73</v>
      </c>
      <c r="Z2598" s="4">
        <v>13.229167</v>
      </c>
      <c r="AA2598" s="10">
        <v>13.811639685499999</v>
      </c>
      <c r="AB2598" s="10">
        <v>13.1964504665</v>
      </c>
      <c r="AC2598" s="4" t="s">
        <v>2934</v>
      </c>
      <c r="AD2598" s="4" t="s">
        <v>2934</v>
      </c>
      <c r="AE2598" s="4" t="s">
        <v>2934</v>
      </c>
      <c r="AF2598" s="4" t="s">
        <v>2934</v>
      </c>
      <c r="AG2598" s="4" t="s">
        <v>2934</v>
      </c>
      <c r="AH2598" s="4" t="s">
        <v>2934</v>
      </c>
      <c r="AI2598" s="4">
        <v>1.183913</v>
      </c>
      <c r="AJ2598" s="4">
        <v>1.5821879999999999</v>
      </c>
    </row>
    <row r="2599" spans="1:36" x14ac:dyDescent="0.3">
      <c r="A2599" s="1" t="s">
        <v>2593</v>
      </c>
      <c r="B2599" s="2">
        <v>5720686</v>
      </c>
      <c r="C2599" s="3" t="s">
        <v>2935</v>
      </c>
      <c r="D2599" s="4">
        <v>1634.7962677</v>
      </c>
      <c r="E2599" s="3" t="s">
        <v>2930</v>
      </c>
      <c r="F2599" s="3" t="s">
        <v>2953</v>
      </c>
      <c r="G2599" s="3" t="s">
        <v>2954</v>
      </c>
      <c r="H2599" s="3" t="s">
        <v>2955</v>
      </c>
      <c r="I2599" s="3" t="s">
        <v>2971</v>
      </c>
      <c r="J2599" s="4">
        <v>9.0593540000000008</v>
      </c>
      <c r="K2599" s="4">
        <v>-4.031765</v>
      </c>
      <c r="L2599" s="4">
        <v>-6.4880950000000004</v>
      </c>
      <c r="M2599" s="4">
        <v>-1.9044650000000001</v>
      </c>
      <c r="N2599" s="4">
        <v>5.8152879999999998</v>
      </c>
      <c r="O2599" s="4" t="s">
        <v>2934</v>
      </c>
      <c r="P2599" s="4">
        <v>0.89408699999999997</v>
      </c>
      <c r="Q2599" s="4" t="s">
        <v>2934</v>
      </c>
      <c r="R2599" s="4" t="s">
        <v>2934</v>
      </c>
      <c r="S2599" s="3" t="s">
        <v>6333</v>
      </c>
      <c r="T2599" s="4">
        <v>31.42</v>
      </c>
      <c r="U2599" s="4">
        <v>1634.7962677</v>
      </c>
      <c r="V2599" s="10">
        <v>1670.421427</v>
      </c>
      <c r="W2599" s="4">
        <v>28.478676002546099</v>
      </c>
      <c r="X2599" s="4">
        <v>34.82</v>
      </c>
      <c r="Y2599" s="4">
        <v>28.23</v>
      </c>
      <c r="Z2599" s="4">
        <v>5.8152879999999998</v>
      </c>
      <c r="AA2599" s="10" t="s">
        <v>2934</v>
      </c>
      <c r="AB2599" s="10" t="s">
        <v>2934</v>
      </c>
      <c r="AC2599" s="4">
        <v>25.324103000000001</v>
      </c>
      <c r="AD2599" s="4" t="s">
        <v>2934</v>
      </c>
      <c r="AE2599" s="4" t="s">
        <v>2934</v>
      </c>
      <c r="AF2599" s="4" t="s">
        <v>2934</v>
      </c>
      <c r="AG2599" s="4" t="s">
        <v>2934</v>
      </c>
      <c r="AH2599" s="4" t="s">
        <v>2934</v>
      </c>
      <c r="AI2599" s="4">
        <v>0.89408699999999997</v>
      </c>
      <c r="AJ2599" s="4">
        <v>0.89408699999999997</v>
      </c>
    </row>
    <row r="2600" spans="1:36" x14ac:dyDescent="0.3">
      <c r="A2600" s="1" t="s">
        <v>2594</v>
      </c>
      <c r="B2600" s="2">
        <v>4291524</v>
      </c>
      <c r="C2600" s="3" t="s">
        <v>2919</v>
      </c>
      <c r="D2600" s="4">
        <v>994.81715224000004</v>
      </c>
      <c r="E2600" s="3" t="s">
        <v>3031</v>
      </c>
      <c r="F2600" s="3" t="s">
        <v>3031</v>
      </c>
      <c r="G2600" s="3" t="s">
        <v>3115</v>
      </c>
      <c r="H2600" s="3" t="s">
        <v>3161</v>
      </c>
      <c r="I2600" s="3" t="s">
        <v>3427</v>
      </c>
      <c r="J2600" s="4">
        <v>-6.0536399999999997</v>
      </c>
      <c r="K2600" s="4">
        <v>-3.6542240000000001</v>
      </c>
      <c r="L2600" s="4">
        <v>-7.0507960000000001</v>
      </c>
      <c r="M2600" s="4">
        <v>-5.7647959999999996</v>
      </c>
      <c r="N2600" s="4">
        <v>38.3125</v>
      </c>
      <c r="O2600" s="4">
        <v>83.118644000000003</v>
      </c>
      <c r="P2600" s="4">
        <v>1.4567490000000001</v>
      </c>
      <c r="Q2600" s="4">
        <v>11.364017</v>
      </c>
      <c r="R2600" s="4">
        <v>114.811015</v>
      </c>
      <c r="S2600" s="3" t="s">
        <v>6334</v>
      </c>
      <c r="T2600" s="4">
        <v>24.52</v>
      </c>
      <c r="U2600" s="4">
        <v>994.81715224000004</v>
      </c>
      <c r="V2600" s="10">
        <v>1434.707152</v>
      </c>
      <c r="W2600" s="4">
        <v>0.65252854812397998</v>
      </c>
      <c r="X2600" s="4">
        <v>28.51</v>
      </c>
      <c r="Y2600" s="4">
        <v>22.45</v>
      </c>
      <c r="Z2600" s="4">
        <v>38.3125</v>
      </c>
      <c r="AA2600" s="10">
        <v>12.3963599595</v>
      </c>
      <c r="AB2600" s="10">
        <v>14.5562481448</v>
      </c>
      <c r="AC2600" s="4">
        <v>1.582654</v>
      </c>
      <c r="AD2600" s="4">
        <v>1.4911005757758</v>
      </c>
      <c r="AE2600" s="4">
        <v>1.5539806021469</v>
      </c>
      <c r="AF2600" s="4">
        <v>11.364017</v>
      </c>
      <c r="AG2600" s="4">
        <v>8.6837218220774997</v>
      </c>
      <c r="AH2600" s="4">
        <v>9.5068808216682008</v>
      </c>
      <c r="AI2600" s="4">
        <v>1.4567490000000001</v>
      </c>
      <c r="AJ2600" s="4">
        <v>6.6757419999999996</v>
      </c>
    </row>
    <row r="2601" spans="1:36" x14ac:dyDescent="0.3">
      <c r="A2601" s="1" t="s">
        <v>2595</v>
      </c>
      <c r="B2601" s="2">
        <v>4104139</v>
      </c>
      <c r="C2601" s="3" t="s">
        <v>2919</v>
      </c>
      <c r="D2601" s="4">
        <v>17495.033252040001</v>
      </c>
      <c r="E2601" s="3" t="s">
        <v>2945</v>
      </c>
      <c r="F2601" s="3" t="s">
        <v>3021</v>
      </c>
      <c r="G2601" s="3" t="s">
        <v>3027</v>
      </c>
      <c r="H2601" s="3" t="s">
        <v>3028</v>
      </c>
      <c r="I2601" s="3" t="s">
        <v>3181</v>
      </c>
      <c r="J2601" s="4">
        <v>36.613272000000002</v>
      </c>
      <c r="K2601" s="4">
        <v>22.315178</v>
      </c>
      <c r="L2601" s="4">
        <v>1.6458569999999999</v>
      </c>
      <c r="M2601" s="4">
        <v>-2.6498170000000001</v>
      </c>
      <c r="N2601" s="4">
        <v>14.327999999999999</v>
      </c>
      <c r="O2601" s="4">
        <v>36.870818</v>
      </c>
      <c r="P2601" s="4">
        <v>2.9948579999999998</v>
      </c>
      <c r="Q2601" s="4">
        <v>22.941875</v>
      </c>
      <c r="R2601" s="4">
        <v>15.761759</v>
      </c>
      <c r="S2601" s="3" t="s">
        <v>6335</v>
      </c>
      <c r="T2601" s="4">
        <v>71.64</v>
      </c>
      <c r="U2601" s="4">
        <v>17495.033252040001</v>
      </c>
      <c r="V2601" s="10">
        <v>18370.133252</v>
      </c>
      <c r="W2601" s="4">
        <v>0</v>
      </c>
      <c r="X2601" s="4">
        <v>76.97</v>
      </c>
      <c r="Y2601" s="4">
        <v>48.6</v>
      </c>
      <c r="Z2601" s="4">
        <v>14.327999999999999</v>
      </c>
      <c r="AA2601" s="10">
        <v>24.534246575299999</v>
      </c>
      <c r="AB2601" s="10">
        <v>25.216295555799999</v>
      </c>
      <c r="AC2601" s="4">
        <v>5.0574380000000003</v>
      </c>
      <c r="AD2601" s="4">
        <v>5.2696906722619001</v>
      </c>
      <c r="AE2601" s="4">
        <v>5.0392983144289003</v>
      </c>
      <c r="AF2601" s="4">
        <v>22.941875</v>
      </c>
      <c r="AG2601" s="4">
        <v>18.9165802901578</v>
      </c>
      <c r="AH2601" s="4">
        <v>18.618998887307502</v>
      </c>
      <c r="AI2601" s="4">
        <v>2.9948579999999998</v>
      </c>
      <c r="AJ2601" s="4" t="s">
        <v>2924</v>
      </c>
    </row>
    <row r="2602" spans="1:36" x14ac:dyDescent="0.3">
      <c r="A2602" s="1" t="s">
        <v>2596</v>
      </c>
      <c r="B2602" s="2">
        <v>4228223</v>
      </c>
      <c r="C2602" s="3" t="s">
        <v>2935</v>
      </c>
      <c r="D2602" s="4">
        <v>4464.81627114</v>
      </c>
      <c r="E2602" s="3" t="s">
        <v>2936</v>
      </c>
      <c r="F2602" s="3" t="s">
        <v>2966</v>
      </c>
      <c r="G2602" s="3" t="s">
        <v>3082</v>
      </c>
      <c r="H2602" s="3" t="s">
        <v>3083</v>
      </c>
      <c r="I2602" s="3" t="s">
        <v>3206</v>
      </c>
      <c r="J2602" s="4">
        <v>-24.147224999999999</v>
      </c>
      <c r="K2602" s="4">
        <v>-6.9531980000000004</v>
      </c>
      <c r="L2602" s="4">
        <v>-4.3949049999999996</v>
      </c>
      <c r="M2602" s="4">
        <v>-5.6172709999999997</v>
      </c>
      <c r="N2602" s="4">
        <v>17.365984999999998</v>
      </c>
      <c r="O2602" s="4">
        <v>19.591038000000001</v>
      </c>
      <c r="P2602" s="4">
        <v>34.638461999999997</v>
      </c>
      <c r="Q2602" s="4">
        <v>12.829541000000001</v>
      </c>
      <c r="R2602" s="4">
        <v>16.784354</v>
      </c>
      <c r="S2602" s="3" t="s">
        <v>6336</v>
      </c>
      <c r="T2602" s="4">
        <v>90.06</v>
      </c>
      <c r="U2602" s="4">
        <v>4464.81627114</v>
      </c>
      <c r="V2602" s="10">
        <v>5131.8162709999997</v>
      </c>
      <c r="W2602" s="4">
        <v>1.1103708638685299</v>
      </c>
      <c r="X2602" s="4">
        <v>134.66999999999999</v>
      </c>
      <c r="Y2602" s="4">
        <v>74.319999999999993</v>
      </c>
      <c r="Z2602" s="4">
        <v>17.365984999999998</v>
      </c>
      <c r="AA2602" s="10">
        <v>18.0956016797</v>
      </c>
      <c r="AB2602" s="10">
        <v>17.553297236599999</v>
      </c>
      <c r="AC2602" s="4">
        <v>1.032143</v>
      </c>
      <c r="AD2602" s="4">
        <v>4.4813778817919996</v>
      </c>
      <c r="AE2602" s="4">
        <v>4.3477712104953996</v>
      </c>
      <c r="AF2602" s="4">
        <v>12.829541000000001</v>
      </c>
      <c r="AG2602" s="4">
        <v>12.768494505270301</v>
      </c>
      <c r="AH2602" s="4">
        <v>11.101753181451899</v>
      </c>
      <c r="AI2602" s="4">
        <v>34.638461999999997</v>
      </c>
      <c r="AJ2602" s="4" t="s">
        <v>2924</v>
      </c>
    </row>
    <row r="2603" spans="1:36" x14ac:dyDescent="0.3">
      <c r="A2603" s="1" t="s">
        <v>2597</v>
      </c>
      <c r="B2603" s="2">
        <v>19772293</v>
      </c>
      <c r="C2603" s="3" t="s">
        <v>2919</v>
      </c>
      <c r="D2603" s="4">
        <v>854.13428850000003</v>
      </c>
      <c r="E2603" s="3" t="s">
        <v>2930</v>
      </c>
      <c r="F2603" s="3" t="s">
        <v>2953</v>
      </c>
      <c r="G2603" s="3" t="s">
        <v>2954</v>
      </c>
      <c r="H2603" s="3" t="s">
        <v>2955</v>
      </c>
      <c r="I2603" s="3" t="s">
        <v>3698</v>
      </c>
      <c r="J2603" s="4">
        <v>-4.7306179999999998</v>
      </c>
      <c r="K2603" s="4">
        <v>2.6912180000000001</v>
      </c>
      <c r="L2603" s="4">
        <v>1.754386</v>
      </c>
      <c r="M2603" s="4">
        <v>-0.68493199999999999</v>
      </c>
      <c r="N2603" s="4">
        <v>8.4204410000000003</v>
      </c>
      <c r="O2603" s="4" t="s">
        <v>2924</v>
      </c>
      <c r="P2603" s="4">
        <v>1.104425</v>
      </c>
      <c r="Q2603" s="4">
        <v>11.553578999999999</v>
      </c>
      <c r="R2603" s="4">
        <v>15.710065</v>
      </c>
      <c r="S2603" s="3" t="s">
        <v>6337</v>
      </c>
      <c r="T2603" s="4">
        <v>14.5</v>
      </c>
      <c r="U2603" s="4">
        <v>854.13428850000003</v>
      </c>
      <c r="V2603" s="10">
        <v>1764.1852879999999</v>
      </c>
      <c r="W2603" s="4">
        <v>14.0689655172414</v>
      </c>
      <c r="X2603" s="4">
        <v>15.414999999999999</v>
      </c>
      <c r="Y2603" s="4">
        <v>13.045</v>
      </c>
      <c r="Z2603" s="4">
        <v>8.4204410000000003</v>
      </c>
      <c r="AA2603" s="10">
        <v>6.9551036069999999</v>
      </c>
      <c r="AB2603" s="10">
        <v>6.8565375903000003</v>
      </c>
      <c r="AC2603" s="4">
        <v>8.598903</v>
      </c>
      <c r="AD2603" s="4">
        <v>6.5682474524653003</v>
      </c>
      <c r="AE2603" s="4">
        <v>7.5984311835118001</v>
      </c>
      <c r="AF2603" s="4">
        <v>11.553578999999999</v>
      </c>
      <c r="AG2603" s="4" t="s">
        <v>2934</v>
      </c>
      <c r="AH2603" s="4" t="s">
        <v>2934</v>
      </c>
      <c r="AI2603" s="4">
        <v>1.104425</v>
      </c>
      <c r="AJ2603" s="4">
        <v>1.104425</v>
      </c>
    </row>
    <row r="2604" spans="1:36" x14ac:dyDescent="0.3">
      <c r="A2604" s="1" t="s">
        <v>2598</v>
      </c>
      <c r="B2604" s="2">
        <v>4041526</v>
      </c>
      <c r="C2604" s="3" t="s">
        <v>2935</v>
      </c>
      <c r="D2604" s="4">
        <v>2938.1502031199998</v>
      </c>
      <c r="E2604" s="3" t="s">
        <v>2936</v>
      </c>
      <c r="F2604" s="3" t="s">
        <v>2937</v>
      </c>
      <c r="G2604" s="3" t="s">
        <v>3044</v>
      </c>
      <c r="H2604" s="3" t="s">
        <v>3099</v>
      </c>
      <c r="I2604" s="3" t="s">
        <v>3685</v>
      </c>
      <c r="J2604" s="4">
        <v>35.711575000000003</v>
      </c>
      <c r="K2604" s="4">
        <v>4.5614039999999996</v>
      </c>
      <c r="L2604" s="4">
        <v>-3.4817809999999998</v>
      </c>
      <c r="M2604" s="4">
        <v>-4.1800639999999998</v>
      </c>
      <c r="N2604" s="4">
        <v>15.893333</v>
      </c>
      <c r="O2604" s="4" t="s">
        <v>2924</v>
      </c>
      <c r="P2604" s="4">
        <v>2.7798509999999998</v>
      </c>
      <c r="Q2604" s="4">
        <v>11.436505</v>
      </c>
      <c r="R2604" s="4">
        <v>68.572045000000003</v>
      </c>
      <c r="S2604" s="3" t="s">
        <v>6338</v>
      </c>
      <c r="T2604" s="4">
        <v>35.76</v>
      </c>
      <c r="U2604" s="4">
        <v>2938.1502031199998</v>
      </c>
      <c r="V2604" s="10">
        <v>8762.6502029999992</v>
      </c>
      <c r="W2604" s="4">
        <v>3.3557046979865799</v>
      </c>
      <c r="X2604" s="4">
        <v>39</v>
      </c>
      <c r="Y2604" s="4">
        <v>23.4</v>
      </c>
      <c r="Z2604" s="4">
        <v>17.435396999999998</v>
      </c>
      <c r="AA2604" s="10">
        <v>22.4200626959</v>
      </c>
      <c r="AB2604" s="10">
        <v>20.033613445299999</v>
      </c>
      <c r="AC2604" s="4">
        <v>2.6981090000000001</v>
      </c>
      <c r="AD2604" s="4">
        <v>3.3217795649899</v>
      </c>
      <c r="AE2604" s="4">
        <v>2.8861790223753001</v>
      </c>
      <c r="AF2604" s="4">
        <v>11.436505</v>
      </c>
      <c r="AG2604" s="4">
        <v>11.321253492248101</v>
      </c>
      <c r="AH2604" s="4">
        <v>10.9932733022035</v>
      </c>
      <c r="AI2604" s="4">
        <v>2.7798509999999998</v>
      </c>
      <c r="AJ2604" s="4">
        <v>3.5165700000000002</v>
      </c>
    </row>
    <row r="2605" spans="1:36" x14ac:dyDescent="0.3">
      <c r="A2605" s="1" t="s">
        <v>2599</v>
      </c>
      <c r="B2605" s="2">
        <v>4590029</v>
      </c>
      <c r="C2605" s="3" t="s">
        <v>2919</v>
      </c>
      <c r="D2605" s="4">
        <v>47166.322486160003</v>
      </c>
      <c r="E2605" s="3" t="s">
        <v>2925</v>
      </c>
      <c r="F2605" s="3" t="s">
        <v>2980</v>
      </c>
      <c r="G2605" s="3" t="s">
        <v>2981</v>
      </c>
      <c r="H2605" s="3" t="s">
        <v>3059</v>
      </c>
      <c r="I2605" s="3" t="s">
        <v>3560</v>
      </c>
      <c r="J2605" s="4">
        <v>110.581395</v>
      </c>
      <c r="K2605" s="4">
        <v>48.869708000000003</v>
      </c>
      <c r="L2605" s="4">
        <v>11.807378</v>
      </c>
      <c r="M2605" s="4">
        <v>-0.15162</v>
      </c>
      <c r="N2605" s="4">
        <v>21.282056000000001</v>
      </c>
      <c r="O2605" s="4" t="s">
        <v>2934</v>
      </c>
      <c r="P2605" s="4">
        <v>2.3836409999999999</v>
      </c>
      <c r="Q2605" s="4">
        <v>16.988316000000001</v>
      </c>
      <c r="R2605" s="4" t="s">
        <v>2934</v>
      </c>
      <c r="S2605" s="3" t="s">
        <v>6339</v>
      </c>
      <c r="T2605" s="4">
        <v>72.44</v>
      </c>
      <c r="U2605" s="4">
        <v>47166.322486160003</v>
      </c>
      <c r="V2605" s="10">
        <v>43026.611885999999</v>
      </c>
      <c r="W2605" s="4">
        <v>0</v>
      </c>
      <c r="X2605" s="4">
        <v>77.180000000000007</v>
      </c>
      <c r="Y2605" s="4">
        <v>33.67</v>
      </c>
      <c r="Z2605" s="4">
        <v>21.282056000000001</v>
      </c>
      <c r="AA2605" s="10">
        <v>20.572153591615798</v>
      </c>
      <c r="AB2605" s="10">
        <v>19.963606090598301</v>
      </c>
      <c r="AC2605" s="4">
        <v>5.9323870000000003</v>
      </c>
      <c r="AD2605" s="4">
        <v>5.2119052943095996</v>
      </c>
      <c r="AE2605" s="4">
        <v>5.9377986938958003</v>
      </c>
      <c r="AF2605" s="4">
        <v>16.988316000000001</v>
      </c>
      <c r="AG2605" s="4">
        <v>16.072065622801802</v>
      </c>
      <c r="AH2605" s="4">
        <v>18.146078149597201</v>
      </c>
      <c r="AI2605" s="4">
        <v>2.3836409999999999</v>
      </c>
      <c r="AJ2605" s="4">
        <v>5.0776479999999999</v>
      </c>
    </row>
    <row r="2606" spans="1:36" x14ac:dyDescent="0.3">
      <c r="A2606" s="1" t="s">
        <v>2600</v>
      </c>
      <c r="B2606" s="2">
        <v>4295035</v>
      </c>
      <c r="C2606" s="3" t="s">
        <v>2919</v>
      </c>
      <c r="D2606" s="4">
        <v>1921.44159214</v>
      </c>
      <c r="E2606" s="3" t="s">
        <v>3102</v>
      </c>
      <c r="F2606" s="3" t="s">
        <v>3103</v>
      </c>
      <c r="G2606" s="3" t="s">
        <v>3104</v>
      </c>
      <c r="H2606" s="3" t="s">
        <v>3104</v>
      </c>
      <c r="I2606" s="3" t="s">
        <v>3205</v>
      </c>
      <c r="J2606" s="4">
        <v>-35.318949000000003</v>
      </c>
      <c r="K2606" s="4">
        <v>-7.4496640000000003</v>
      </c>
      <c r="L2606" s="4">
        <v>3.2958799999999999</v>
      </c>
      <c r="M2606" s="4">
        <v>0.14524300000000001</v>
      </c>
      <c r="N2606" s="4">
        <v>53.038462000000003</v>
      </c>
      <c r="O2606" s="4">
        <v>31.340909</v>
      </c>
      <c r="P2606" s="4">
        <v>2.033623</v>
      </c>
      <c r="Q2606" s="4">
        <v>9.9045620000000003</v>
      </c>
      <c r="R2606" s="4">
        <v>7.9465510000000004</v>
      </c>
      <c r="S2606" s="3" t="s">
        <v>6340</v>
      </c>
      <c r="T2606" s="4">
        <v>13.79</v>
      </c>
      <c r="U2606" s="4">
        <v>1921.44159214</v>
      </c>
      <c r="V2606" s="10">
        <v>1718.4415919999999</v>
      </c>
      <c r="W2606" s="4">
        <v>0</v>
      </c>
      <c r="X2606" s="4">
        <v>28.76</v>
      </c>
      <c r="Y2606" s="5">
        <v>12.925000000000001</v>
      </c>
      <c r="Z2606" s="4">
        <v>53.038462000000003</v>
      </c>
      <c r="AA2606" s="10">
        <v>10.6742007895</v>
      </c>
      <c r="AB2606" s="10">
        <v>11.3966942148</v>
      </c>
      <c r="AC2606" s="4">
        <v>0.947322</v>
      </c>
      <c r="AD2606" s="4">
        <v>0.90194351526500005</v>
      </c>
      <c r="AE2606" s="4">
        <v>0.94199096582139996</v>
      </c>
      <c r="AF2606" s="4">
        <v>9.9045620000000003</v>
      </c>
      <c r="AG2606" s="4">
        <v>5.3189862599276001</v>
      </c>
      <c r="AH2606" s="4">
        <v>5.3321725712905002</v>
      </c>
      <c r="AI2606" s="4">
        <v>2.033623</v>
      </c>
      <c r="AJ2606" s="4">
        <v>26.316794000000002</v>
      </c>
    </row>
    <row r="2607" spans="1:36" x14ac:dyDescent="0.3">
      <c r="A2607" s="1" t="s">
        <v>2601</v>
      </c>
      <c r="B2607" s="2">
        <v>4096803</v>
      </c>
      <c r="C2607" s="3" t="s">
        <v>2919</v>
      </c>
      <c r="D2607" s="4">
        <v>2135.476044</v>
      </c>
      <c r="E2607" s="3" t="s">
        <v>2930</v>
      </c>
      <c r="F2607" s="3" t="s">
        <v>2931</v>
      </c>
      <c r="G2607" s="3" t="s">
        <v>2931</v>
      </c>
      <c r="H2607" s="3" t="s">
        <v>2932</v>
      </c>
      <c r="I2607" s="3" t="s">
        <v>2933</v>
      </c>
      <c r="J2607" s="4">
        <v>16.679418999999999</v>
      </c>
      <c r="K2607" s="4">
        <v>11.858191</v>
      </c>
      <c r="L2607" s="4">
        <v>-7.4635920000000002</v>
      </c>
      <c r="M2607" s="4">
        <v>-7.2384430000000002</v>
      </c>
      <c r="N2607" s="4">
        <v>117.30769230769199</v>
      </c>
      <c r="O2607" s="4" t="s">
        <v>2924</v>
      </c>
      <c r="P2607" s="4">
        <v>2.5399029999999998</v>
      </c>
      <c r="Q2607" s="4" t="s">
        <v>2934</v>
      </c>
      <c r="R2607" s="4" t="s">
        <v>2934</v>
      </c>
      <c r="S2607" s="3" t="s">
        <v>6341</v>
      </c>
      <c r="T2607" s="5">
        <v>91.5</v>
      </c>
      <c r="U2607" s="4">
        <v>2135.476044</v>
      </c>
      <c r="V2607" s="10" t="s">
        <v>2934</v>
      </c>
      <c r="W2607" s="4">
        <v>0</v>
      </c>
      <c r="X2607" s="5">
        <v>110.58</v>
      </c>
      <c r="Y2607" s="4">
        <v>66.849999999999994</v>
      </c>
      <c r="Z2607" s="4">
        <v>114.518148</v>
      </c>
      <c r="AA2607" s="10">
        <v>77.707006369400005</v>
      </c>
      <c r="AB2607" s="10">
        <v>141.8604651162</v>
      </c>
      <c r="AC2607" s="4" t="s">
        <v>2934</v>
      </c>
      <c r="AD2607" s="4" t="s">
        <v>2934</v>
      </c>
      <c r="AE2607" s="4" t="s">
        <v>2934</v>
      </c>
      <c r="AF2607" s="4" t="s">
        <v>2934</v>
      </c>
      <c r="AG2607" s="4" t="s">
        <v>2934</v>
      </c>
      <c r="AH2607" s="4" t="s">
        <v>2934</v>
      </c>
      <c r="AI2607" s="4">
        <v>2.5399029999999998</v>
      </c>
      <c r="AJ2607" s="4">
        <v>3.8459919999999999</v>
      </c>
    </row>
    <row r="2608" spans="1:36" x14ac:dyDescent="0.3">
      <c r="A2608" s="1" t="s">
        <v>2602</v>
      </c>
      <c r="B2608" s="2">
        <v>4286786</v>
      </c>
      <c r="C2608" s="3" t="s">
        <v>2935</v>
      </c>
      <c r="D2608" s="4">
        <v>1375.2888674000001</v>
      </c>
      <c r="E2608" s="3" t="s">
        <v>2936</v>
      </c>
      <c r="F2608" s="3" t="s">
        <v>2937</v>
      </c>
      <c r="G2608" s="3" t="s">
        <v>2951</v>
      </c>
      <c r="H2608" s="3" t="s">
        <v>2951</v>
      </c>
      <c r="I2608" s="3" t="s">
        <v>3191</v>
      </c>
      <c r="J2608" s="4">
        <v>5.5192880000000004</v>
      </c>
      <c r="K2608" s="4">
        <v>31.997029999999999</v>
      </c>
      <c r="L2608" s="4">
        <v>-7.2992699999999999</v>
      </c>
      <c r="M2608" s="4">
        <v>-3.4744839999999999</v>
      </c>
      <c r="N2608" s="4" t="s">
        <v>2924</v>
      </c>
      <c r="O2608" s="4" t="s">
        <v>2924</v>
      </c>
      <c r="P2608" s="4" t="s">
        <v>2924</v>
      </c>
      <c r="Q2608" s="4">
        <v>13.409342000000001</v>
      </c>
      <c r="R2608" s="4">
        <v>14.786265999999999</v>
      </c>
      <c r="S2608" s="3" t="s">
        <v>6342</v>
      </c>
      <c r="T2608" s="4">
        <v>17.78</v>
      </c>
      <c r="U2608" s="4">
        <v>1375.2888674000001</v>
      </c>
      <c r="V2608" s="10">
        <v>2236.1418669999998</v>
      </c>
      <c r="W2608" s="4">
        <v>0</v>
      </c>
      <c r="X2608" s="4">
        <v>19.71</v>
      </c>
      <c r="Y2608" s="5">
        <v>11.01</v>
      </c>
      <c r="Z2608" s="4">
        <v>2.5880640000000001</v>
      </c>
      <c r="AA2608" s="10">
        <v>14.545157068</v>
      </c>
      <c r="AB2608" s="10">
        <v>25.068381129599999</v>
      </c>
      <c r="AC2608" s="4">
        <v>1.844921</v>
      </c>
      <c r="AD2608" s="4">
        <v>1.7918944892724</v>
      </c>
      <c r="AE2608" s="4">
        <v>1.8618672929538</v>
      </c>
      <c r="AF2608" s="4">
        <v>13.409342000000001</v>
      </c>
      <c r="AG2608" s="4">
        <v>10.820186142814499</v>
      </c>
      <c r="AH2608" s="4">
        <v>11.726491316051</v>
      </c>
      <c r="AI2608" s="4" t="s">
        <v>2924</v>
      </c>
      <c r="AJ2608" s="4" t="s">
        <v>2924</v>
      </c>
    </row>
    <row r="2609" spans="1:36" x14ac:dyDescent="0.3">
      <c r="A2609" s="1" t="s">
        <v>2603</v>
      </c>
      <c r="B2609" s="2">
        <v>4121353</v>
      </c>
      <c r="C2609" s="3" t="s">
        <v>2935</v>
      </c>
      <c r="D2609" s="4">
        <v>1625.0458112700001</v>
      </c>
      <c r="E2609" s="3" t="s">
        <v>3031</v>
      </c>
      <c r="F2609" s="3" t="s">
        <v>3031</v>
      </c>
      <c r="G2609" s="3" t="s">
        <v>3032</v>
      </c>
      <c r="H2609" s="3" t="s">
        <v>3033</v>
      </c>
      <c r="I2609" s="3" t="s">
        <v>3411</v>
      </c>
      <c r="J2609" s="4">
        <v>-27.991603000000001</v>
      </c>
      <c r="K2609" s="4">
        <v>-18.848579999999998</v>
      </c>
      <c r="L2609" s="4">
        <v>-11.900684999999999</v>
      </c>
      <c r="M2609" s="4">
        <v>-3.107345</v>
      </c>
      <c r="N2609" s="4">
        <v>38.684210999999998</v>
      </c>
      <c r="O2609" s="4">
        <v>270.78947399999998</v>
      </c>
      <c r="P2609" s="4">
        <v>0.84943000000000002</v>
      </c>
      <c r="Q2609" s="5">
        <v>8.9697279999999999</v>
      </c>
      <c r="R2609" s="4">
        <v>47.454306000000003</v>
      </c>
      <c r="S2609" s="3" t="s">
        <v>6343</v>
      </c>
      <c r="T2609" s="5">
        <v>10.29</v>
      </c>
      <c r="U2609" s="4">
        <v>1625.0458112700001</v>
      </c>
      <c r="V2609" s="10">
        <v>4431.045811</v>
      </c>
      <c r="W2609" s="4">
        <v>4.85908649173955</v>
      </c>
      <c r="X2609" s="4">
        <v>20.7</v>
      </c>
      <c r="Y2609" s="4">
        <v>9.9949999999999992</v>
      </c>
      <c r="Z2609" s="4">
        <v>38.684210999999998</v>
      </c>
      <c r="AA2609" s="10">
        <v>11.9860221316</v>
      </c>
      <c r="AB2609" s="10" t="s">
        <v>2924</v>
      </c>
      <c r="AC2609" s="4">
        <v>1.436785</v>
      </c>
      <c r="AD2609" s="4">
        <v>1.4847686829032001</v>
      </c>
      <c r="AE2609" s="4">
        <v>1.4313992343654001</v>
      </c>
      <c r="AF2609" s="5">
        <v>8.9697279999999999</v>
      </c>
      <c r="AG2609" s="4">
        <v>6.4147743726695001</v>
      </c>
      <c r="AH2609" s="4">
        <v>7.8780574845475</v>
      </c>
      <c r="AI2609" s="4">
        <v>0.84943000000000002</v>
      </c>
      <c r="AJ2609" s="4">
        <v>0.97535499999999997</v>
      </c>
    </row>
    <row r="2610" spans="1:36" x14ac:dyDescent="0.3">
      <c r="A2610" s="1" t="s">
        <v>2604</v>
      </c>
      <c r="B2610" s="2">
        <v>100438</v>
      </c>
      <c r="C2610" s="3" t="s">
        <v>2935</v>
      </c>
      <c r="D2610" s="4">
        <v>57508.193431680003</v>
      </c>
      <c r="E2610" s="3" t="s">
        <v>2930</v>
      </c>
      <c r="F2610" s="3" t="s">
        <v>2931</v>
      </c>
      <c r="G2610" s="3" t="s">
        <v>2931</v>
      </c>
      <c r="H2610" s="3" t="s">
        <v>2932</v>
      </c>
      <c r="I2610" s="3" t="s">
        <v>2933</v>
      </c>
      <c r="J2610" s="4">
        <v>17.845483999999999</v>
      </c>
      <c r="K2610" s="4">
        <v>2.362949</v>
      </c>
      <c r="L2610" s="4">
        <v>-6.1931570000000002</v>
      </c>
      <c r="M2610" s="4">
        <v>-5.373526</v>
      </c>
      <c r="N2610" s="4" t="s">
        <v>2924</v>
      </c>
      <c r="O2610" s="4">
        <v>21.66</v>
      </c>
      <c r="P2610" s="4">
        <v>0.97433700000000001</v>
      </c>
      <c r="Q2610" s="4" t="s">
        <v>2934</v>
      </c>
      <c r="R2610" s="4" t="s">
        <v>2934</v>
      </c>
      <c r="S2610" s="3" t="s">
        <v>6344</v>
      </c>
      <c r="T2610" s="4">
        <v>43.32</v>
      </c>
      <c r="U2610" s="4">
        <v>57508.193431680003</v>
      </c>
      <c r="V2610" s="10" t="s">
        <v>2934</v>
      </c>
      <c r="W2610" s="4">
        <v>4.8014773776546598</v>
      </c>
      <c r="X2610" s="4">
        <v>49.055</v>
      </c>
      <c r="Y2610" s="4">
        <v>34.229999999999997</v>
      </c>
      <c r="Z2610" s="4" t="s">
        <v>2924</v>
      </c>
      <c r="AA2610" s="10">
        <v>11.6170555108</v>
      </c>
      <c r="AB2610" s="10">
        <v>11.7542355405</v>
      </c>
      <c r="AC2610" s="4" t="s">
        <v>2934</v>
      </c>
      <c r="AD2610" s="4" t="s">
        <v>2934</v>
      </c>
      <c r="AE2610" s="4" t="s">
        <v>2934</v>
      </c>
      <c r="AF2610" s="4" t="s">
        <v>2934</v>
      </c>
      <c r="AG2610" s="4" t="s">
        <v>2934</v>
      </c>
      <c r="AH2610" s="4" t="s">
        <v>2934</v>
      </c>
      <c r="AI2610" s="4">
        <v>0.97433700000000001</v>
      </c>
      <c r="AJ2610" s="4">
        <v>1.4283360000000001</v>
      </c>
    </row>
    <row r="2611" spans="1:36" x14ac:dyDescent="0.3">
      <c r="A2611" s="1" t="s">
        <v>2605</v>
      </c>
      <c r="B2611" s="2">
        <v>100497235</v>
      </c>
      <c r="C2611" s="3" t="s">
        <v>2940</v>
      </c>
      <c r="D2611" s="4">
        <v>7524.9999201000001</v>
      </c>
      <c r="E2611" s="3" t="s">
        <v>3102</v>
      </c>
      <c r="F2611" s="3" t="s">
        <v>3103</v>
      </c>
      <c r="G2611" s="3" t="s">
        <v>3104</v>
      </c>
      <c r="H2611" s="3" t="s">
        <v>3104</v>
      </c>
      <c r="I2611" s="3" t="s">
        <v>3205</v>
      </c>
      <c r="J2611" s="4">
        <v>104.537419</v>
      </c>
      <c r="K2611" s="4">
        <v>156.162362</v>
      </c>
      <c r="L2611" s="4">
        <v>15.315614999999999</v>
      </c>
      <c r="M2611" s="4">
        <v>-5.1380160000000004</v>
      </c>
      <c r="N2611" s="4" t="s">
        <v>2924</v>
      </c>
      <c r="O2611" s="4" t="s">
        <v>2924</v>
      </c>
      <c r="P2611" s="4">
        <v>9.1126280000000008</v>
      </c>
      <c r="Q2611" s="4" t="s">
        <v>2924</v>
      </c>
      <c r="R2611" s="4" t="s">
        <v>2924</v>
      </c>
      <c r="S2611" s="3" t="s">
        <v>6345</v>
      </c>
      <c r="T2611" s="4">
        <v>34.71</v>
      </c>
      <c r="U2611" s="4">
        <v>7524.9999201000001</v>
      </c>
      <c r="V2611" s="10">
        <v>6864.46432</v>
      </c>
      <c r="W2611" s="4">
        <v>0</v>
      </c>
      <c r="X2611" s="4">
        <v>79.38</v>
      </c>
      <c r="Y2611" s="4">
        <v>11.75</v>
      </c>
      <c r="Z2611" s="4" t="s">
        <v>2924</v>
      </c>
      <c r="AA2611" s="10" t="s">
        <v>2934</v>
      </c>
      <c r="AB2611" s="10" t="s">
        <v>2934</v>
      </c>
      <c r="AC2611" s="4" t="s">
        <v>2924</v>
      </c>
      <c r="AD2611" s="4" t="s">
        <v>2934</v>
      </c>
      <c r="AE2611" s="4" t="s">
        <v>2934</v>
      </c>
      <c r="AF2611" s="4" t="s">
        <v>2924</v>
      </c>
      <c r="AG2611" s="4" t="s">
        <v>2934</v>
      </c>
      <c r="AH2611" s="4" t="s">
        <v>2934</v>
      </c>
      <c r="AI2611" s="4">
        <v>9.1126280000000008</v>
      </c>
      <c r="AJ2611" s="4">
        <v>11.132135999999999</v>
      </c>
    </row>
    <row r="2612" spans="1:36" x14ac:dyDescent="0.3">
      <c r="A2612" s="1" t="s">
        <v>2606</v>
      </c>
      <c r="B2612" s="2">
        <v>4202601</v>
      </c>
      <c r="C2612" s="3" t="s">
        <v>2940</v>
      </c>
      <c r="D2612" s="4">
        <v>2148.0864652199998</v>
      </c>
      <c r="E2612" s="3" t="s">
        <v>2930</v>
      </c>
      <c r="F2612" s="3" t="s">
        <v>2957</v>
      </c>
      <c r="G2612" s="3" t="s">
        <v>2957</v>
      </c>
      <c r="H2612" s="3" t="s">
        <v>3113</v>
      </c>
      <c r="I2612" s="3" t="s">
        <v>3088</v>
      </c>
      <c r="J2612" s="4">
        <v>63.750807000000002</v>
      </c>
      <c r="K2612" s="4">
        <v>18.528037000000001</v>
      </c>
      <c r="L2612" s="4">
        <v>-2.1034350000000002</v>
      </c>
      <c r="M2612" s="4">
        <v>-3.792907</v>
      </c>
      <c r="N2612" s="4" t="s">
        <v>2924</v>
      </c>
      <c r="O2612" s="4">
        <v>75.169904445315794</v>
      </c>
      <c r="P2612" s="4">
        <v>6.7085429999999997</v>
      </c>
      <c r="Q2612" s="4" t="s">
        <v>2924</v>
      </c>
      <c r="R2612" s="4" t="s">
        <v>2924</v>
      </c>
      <c r="S2612" s="3" t="s">
        <v>6346</v>
      </c>
      <c r="T2612" s="4">
        <v>50.73</v>
      </c>
      <c r="U2612" s="4">
        <v>2148.0864652199998</v>
      </c>
      <c r="V2612" s="10">
        <v>2139.5074650000001</v>
      </c>
      <c r="W2612" s="4">
        <v>0</v>
      </c>
      <c r="X2612" s="4">
        <v>57.9</v>
      </c>
      <c r="Y2612" s="4">
        <v>19.690000000000001</v>
      </c>
      <c r="Z2612" s="4" t="s">
        <v>2924</v>
      </c>
      <c r="AA2612" s="10" t="s">
        <v>2924</v>
      </c>
      <c r="AB2612" s="10" t="s">
        <v>2924</v>
      </c>
      <c r="AC2612" s="4">
        <v>1.719538</v>
      </c>
      <c r="AD2612" s="4">
        <v>1.5706143125006</v>
      </c>
      <c r="AE2612" s="4">
        <v>1.6665630524268</v>
      </c>
      <c r="AF2612" s="4" t="s">
        <v>2924</v>
      </c>
      <c r="AG2612" s="4">
        <v>38.4056111129062</v>
      </c>
      <c r="AH2612" s="4">
        <v>50.475950693932802</v>
      </c>
      <c r="AI2612" s="4">
        <v>6.7085429999999997</v>
      </c>
      <c r="AJ2612" s="4">
        <v>8.2581799999999994</v>
      </c>
    </row>
    <row r="2613" spans="1:36" x14ac:dyDescent="0.3">
      <c r="A2613" s="1" t="s">
        <v>2607</v>
      </c>
      <c r="B2613" s="2">
        <v>100465</v>
      </c>
      <c r="C2613" s="3" t="s">
        <v>2919</v>
      </c>
      <c r="D2613" s="4">
        <v>638.18023581</v>
      </c>
      <c r="E2613" s="3" t="s">
        <v>2930</v>
      </c>
      <c r="F2613" s="3" t="s">
        <v>2931</v>
      </c>
      <c r="G2613" s="3" t="s">
        <v>2931</v>
      </c>
      <c r="H2613" s="3" t="s">
        <v>2932</v>
      </c>
      <c r="I2613" s="3" t="s">
        <v>2933</v>
      </c>
      <c r="J2613" s="4">
        <v>6.2341769999999999</v>
      </c>
      <c r="K2613" s="4">
        <v>-0.23774200000000001</v>
      </c>
      <c r="L2613" s="4">
        <v>-7.4951780000000001</v>
      </c>
      <c r="M2613" s="4">
        <v>-8.7523780000000002</v>
      </c>
      <c r="N2613" s="4">
        <v>13.428000000000001</v>
      </c>
      <c r="O2613" s="4">
        <v>11.134328</v>
      </c>
      <c r="P2613" s="4">
        <v>0.95391000000000004</v>
      </c>
      <c r="Q2613" s="4" t="s">
        <v>2934</v>
      </c>
      <c r="R2613" s="4" t="s">
        <v>2934</v>
      </c>
      <c r="S2613" s="3" t="s">
        <v>6347</v>
      </c>
      <c r="T2613" s="4">
        <v>33.57</v>
      </c>
      <c r="U2613" s="4">
        <v>638.18023581</v>
      </c>
      <c r="V2613" s="10" t="s">
        <v>2934</v>
      </c>
      <c r="W2613" s="4">
        <v>4.2895442359249296</v>
      </c>
      <c r="X2613" s="4">
        <v>38.89</v>
      </c>
      <c r="Y2613" s="4">
        <v>25.83</v>
      </c>
      <c r="Z2613" s="4">
        <v>13.536289999999999</v>
      </c>
      <c r="AA2613" s="10">
        <v>13.1647058823</v>
      </c>
      <c r="AB2613" s="10">
        <v>13.878151260499999</v>
      </c>
      <c r="AC2613" s="4" t="s">
        <v>2934</v>
      </c>
      <c r="AD2613" s="4" t="s">
        <v>2934</v>
      </c>
      <c r="AE2613" s="4" t="s">
        <v>2934</v>
      </c>
      <c r="AF2613" s="4" t="s">
        <v>2934</v>
      </c>
      <c r="AG2613" s="4" t="s">
        <v>2934</v>
      </c>
      <c r="AH2613" s="4" t="s">
        <v>2934</v>
      </c>
      <c r="AI2613" s="4">
        <v>0.95391000000000004</v>
      </c>
      <c r="AJ2613" s="4">
        <v>0.95391000000000004</v>
      </c>
    </row>
    <row r="2614" spans="1:36" x14ac:dyDescent="0.3">
      <c r="A2614" s="1" t="s">
        <v>2608</v>
      </c>
      <c r="B2614" s="2">
        <v>100464</v>
      </c>
      <c r="C2614" s="3" t="s">
        <v>2919</v>
      </c>
      <c r="D2614" s="4">
        <v>2183.9531084599998</v>
      </c>
      <c r="E2614" s="3" t="s">
        <v>2930</v>
      </c>
      <c r="F2614" s="3" t="s">
        <v>2931</v>
      </c>
      <c r="G2614" s="3" t="s">
        <v>2931</v>
      </c>
      <c r="H2614" s="3" t="s">
        <v>2932</v>
      </c>
      <c r="I2614" s="3" t="s">
        <v>2933</v>
      </c>
      <c r="J2614" s="4">
        <v>28.870443999999999</v>
      </c>
      <c r="K2614" s="4">
        <v>9.1381420000000002</v>
      </c>
      <c r="L2614" s="4">
        <v>-5.1779080000000004</v>
      </c>
      <c r="M2614" s="4">
        <v>-4.8747999999999996</v>
      </c>
      <c r="N2614" s="4">
        <v>96.513513513513502</v>
      </c>
      <c r="O2614" s="4">
        <v>44.195545000000003</v>
      </c>
      <c r="P2614" s="4">
        <v>1.1038300000000001</v>
      </c>
      <c r="Q2614" s="4" t="s">
        <v>2934</v>
      </c>
      <c r="R2614" s="4" t="s">
        <v>2934</v>
      </c>
      <c r="S2614" s="3" t="s">
        <v>6348</v>
      </c>
      <c r="T2614" s="4">
        <v>35.71</v>
      </c>
      <c r="U2614" s="4">
        <v>2183.9531084599998</v>
      </c>
      <c r="V2614" s="10" t="s">
        <v>2934</v>
      </c>
      <c r="W2614" s="4">
        <v>2.5763091570988501</v>
      </c>
      <c r="X2614" s="4">
        <v>40.729999999999997</v>
      </c>
      <c r="Y2614" s="4">
        <v>25.24</v>
      </c>
      <c r="Z2614" s="4">
        <v>10.808111</v>
      </c>
      <c r="AA2614" s="10">
        <v>11.1384903306</v>
      </c>
      <c r="AB2614" s="10">
        <v>12.2085470085</v>
      </c>
      <c r="AC2614" s="4" t="s">
        <v>2934</v>
      </c>
      <c r="AD2614" s="4" t="s">
        <v>2934</v>
      </c>
      <c r="AE2614" s="4" t="s">
        <v>2934</v>
      </c>
      <c r="AF2614" s="4" t="s">
        <v>2934</v>
      </c>
      <c r="AG2614" s="4" t="s">
        <v>2934</v>
      </c>
      <c r="AH2614" s="4" t="s">
        <v>2934</v>
      </c>
      <c r="AI2614" s="4">
        <v>1.1038300000000001</v>
      </c>
      <c r="AJ2614" s="4">
        <v>1.328398</v>
      </c>
    </row>
    <row r="2615" spans="1:36" x14ac:dyDescent="0.3">
      <c r="A2615" s="1" t="s">
        <v>2609</v>
      </c>
      <c r="B2615" s="2">
        <v>4980550</v>
      </c>
      <c r="C2615" s="3" t="s">
        <v>2935</v>
      </c>
      <c r="D2615" s="4">
        <v>476.22043242000001</v>
      </c>
      <c r="E2615" s="3" t="s">
        <v>3093</v>
      </c>
      <c r="F2615" s="3" t="s">
        <v>3093</v>
      </c>
      <c r="G2615" s="3" t="s">
        <v>3094</v>
      </c>
      <c r="H2615" s="3" t="s">
        <v>3145</v>
      </c>
      <c r="I2615" s="3" t="s">
        <v>3303</v>
      </c>
      <c r="J2615" s="4">
        <v>-32.665832000000002</v>
      </c>
      <c r="K2615" s="4">
        <v>-35.543131000000002</v>
      </c>
      <c r="L2615" s="4">
        <v>-20.882352999999998</v>
      </c>
      <c r="M2615" s="4">
        <v>-10.183638999999999</v>
      </c>
      <c r="N2615" s="4" t="s">
        <v>2934</v>
      </c>
      <c r="O2615" s="4" t="s">
        <v>2934</v>
      </c>
      <c r="P2615" s="4" t="s">
        <v>2934</v>
      </c>
      <c r="Q2615" s="4" t="s">
        <v>2934</v>
      </c>
      <c r="R2615" s="4" t="s">
        <v>2934</v>
      </c>
      <c r="S2615" s="3" t="s">
        <v>6349</v>
      </c>
      <c r="T2615" s="4">
        <v>16.14</v>
      </c>
      <c r="U2615" s="4">
        <v>476.22043242000001</v>
      </c>
      <c r="V2615" s="10">
        <v>1869.135432</v>
      </c>
      <c r="W2615" s="4">
        <v>9.2936802973977706</v>
      </c>
      <c r="X2615" s="4">
        <v>31.48</v>
      </c>
      <c r="Y2615" s="4">
        <v>15.8802</v>
      </c>
      <c r="Z2615" s="4" t="s">
        <v>2934</v>
      </c>
      <c r="AA2615" s="10">
        <v>4.1016518423999999</v>
      </c>
      <c r="AB2615" s="10">
        <v>4.0654911837999999</v>
      </c>
      <c r="AC2615" s="4" t="s">
        <v>2934</v>
      </c>
      <c r="AD2615" s="4">
        <v>2.7497374875045999</v>
      </c>
      <c r="AE2615" s="4">
        <v>2.8441743410061999</v>
      </c>
      <c r="AF2615" s="4" t="s">
        <v>2934</v>
      </c>
      <c r="AG2615" s="4">
        <v>4.4146114041768998</v>
      </c>
      <c r="AH2615" s="4">
        <v>4.5985377069991999</v>
      </c>
      <c r="AI2615" s="4" t="s">
        <v>2934</v>
      </c>
      <c r="AJ2615" s="4" t="s">
        <v>2934</v>
      </c>
    </row>
    <row r="2616" spans="1:36" x14ac:dyDescent="0.3">
      <c r="A2616" s="1" t="s">
        <v>2610</v>
      </c>
      <c r="B2616" s="2">
        <v>4963656</v>
      </c>
      <c r="C2616" s="3" t="s">
        <v>2919</v>
      </c>
      <c r="D2616" s="4">
        <v>2529.8623026</v>
      </c>
      <c r="E2616" s="3" t="s">
        <v>2945</v>
      </c>
      <c r="F2616" s="3" t="s">
        <v>3021</v>
      </c>
      <c r="G2616" s="3" t="s">
        <v>3027</v>
      </c>
      <c r="H2616" s="3" t="s">
        <v>3238</v>
      </c>
      <c r="I2616" s="3" t="s">
        <v>3447</v>
      </c>
      <c r="J2616" s="4">
        <v>57.124763000000002</v>
      </c>
      <c r="K2616" s="4">
        <v>36.618943000000002</v>
      </c>
      <c r="L2616" s="4">
        <v>6.4806869999999996</v>
      </c>
      <c r="M2616" s="4">
        <v>-3.613054</v>
      </c>
      <c r="N2616" s="4">
        <v>37.534039</v>
      </c>
      <c r="O2616" s="4">
        <v>112.262443</v>
      </c>
      <c r="P2616" s="4">
        <v>1.635249</v>
      </c>
      <c r="Q2616" s="4">
        <v>9.6538170000000001</v>
      </c>
      <c r="R2616" s="4">
        <v>49.585501000000001</v>
      </c>
      <c r="S2616" s="3" t="s">
        <v>6350</v>
      </c>
      <c r="T2616" s="4">
        <v>24.81</v>
      </c>
      <c r="U2616" s="4">
        <v>2529.8623026</v>
      </c>
      <c r="V2616" s="10">
        <v>3081.7203020000002</v>
      </c>
      <c r="W2616" s="4">
        <v>0</v>
      </c>
      <c r="X2616" s="4">
        <v>28</v>
      </c>
      <c r="Y2616" s="4">
        <v>13.43</v>
      </c>
      <c r="Z2616" s="4">
        <v>37.534039</v>
      </c>
      <c r="AA2616" s="10">
        <v>13.4289580514</v>
      </c>
      <c r="AB2616" s="10">
        <v>15.603773584900001</v>
      </c>
      <c r="AC2616" s="4">
        <v>1.305356</v>
      </c>
      <c r="AD2616" s="4">
        <v>1.2218076790565</v>
      </c>
      <c r="AE2616" s="4">
        <v>1.2722402902887</v>
      </c>
      <c r="AF2616" s="4">
        <v>9.6538170000000001</v>
      </c>
      <c r="AG2616" s="4">
        <v>8.4062728762346008</v>
      </c>
      <c r="AH2616" s="4">
        <v>9.1712407059103995</v>
      </c>
      <c r="AI2616" s="4">
        <v>1.635249</v>
      </c>
      <c r="AJ2616" s="4">
        <v>3.932477</v>
      </c>
    </row>
    <row r="2617" spans="1:36" x14ac:dyDescent="0.3">
      <c r="A2617" s="1" t="s">
        <v>2611</v>
      </c>
      <c r="B2617" s="2">
        <v>4911214</v>
      </c>
      <c r="C2617" s="3" t="s">
        <v>2935</v>
      </c>
      <c r="D2617" s="4">
        <v>1046.6009939800001</v>
      </c>
      <c r="E2617" s="3" t="s">
        <v>3006</v>
      </c>
      <c r="F2617" s="3" t="s">
        <v>3007</v>
      </c>
      <c r="G2617" s="3" t="s">
        <v>3107</v>
      </c>
      <c r="H2617" s="3" t="s">
        <v>3107</v>
      </c>
      <c r="I2617" s="3" t="s">
        <v>3108</v>
      </c>
      <c r="J2617" s="4">
        <v>132.92634899999999</v>
      </c>
      <c r="K2617" s="4">
        <v>41.044598000000001</v>
      </c>
      <c r="L2617" s="4">
        <v>-5.087466</v>
      </c>
      <c r="M2617" s="4">
        <v>-2.2802380000000002</v>
      </c>
      <c r="N2617" s="4">
        <v>23.875655999999999</v>
      </c>
      <c r="O2617" s="4">
        <v>14.671296999999999</v>
      </c>
      <c r="P2617" s="4">
        <v>5.6431300000000002</v>
      </c>
      <c r="Q2617" s="4">
        <v>12.571657999999999</v>
      </c>
      <c r="R2617" s="4">
        <v>17.816020999999999</v>
      </c>
      <c r="S2617" s="3" t="s">
        <v>6351</v>
      </c>
      <c r="T2617" s="4">
        <v>59.14</v>
      </c>
      <c r="U2617" s="4">
        <v>1046.6009939800001</v>
      </c>
      <c r="V2617" s="10">
        <v>1269.9259930000001</v>
      </c>
      <c r="W2617" s="4">
        <v>0.47345282380791298</v>
      </c>
      <c r="X2617" s="4">
        <v>66.174999999999997</v>
      </c>
      <c r="Y2617" s="4">
        <v>21.98</v>
      </c>
      <c r="Z2617" s="4">
        <v>23.875655999999999</v>
      </c>
      <c r="AA2617" s="10">
        <v>19.469958847699999</v>
      </c>
      <c r="AB2617" s="10">
        <v>22.4227488151</v>
      </c>
      <c r="AC2617" s="4">
        <v>3.1018669999999999</v>
      </c>
      <c r="AD2617" s="4">
        <v>3.0371500807880998</v>
      </c>
      <c r="AE2617" s="4">
        <v>3.0713879141097999</v>
      </c>
      <c r="AF2617" s="4">
        <v>12.571657999999999</v>
      </c>
      <c r="AG2617" s="4">
        <v>12.4067097149221</v>
      </c>
      <c r="AH2617" s="4">
        <v>12.4504989607639</v>
      </c>
      <c r="AI2617" s="4">
        <v>5.6431300000000002</v>
      </c>
      <c r="AJ2617" s="4" t="s">
        <v>2924</v>
      </c>
    </row>
    <row r="2618" spans="1:36" x14ac:dyDescent="0.3">
      <c r="A2618" s="1" t="s">
        <v>2612</v>
      </c>
      <c r="B2618" s="2">
        <v>4990006</v>
      </c>
      <c r="C2618" s="3" t="s">
        <v>2935</v>
      </c>
      <c r="D2618" s="4">
        <v>1344.95269695</v>
      </c>
      <c r="E2618" s="3" t="s">
        <v>2936</v>
      </c>
      <c r="F2618" s="3" t="s">
        <v>2937</v>
      </c>
      <c r="G2618" s="3" t="s">
        <v>3035</v>
      </c>
      <c r="H2618" s="3" t="s">
        <v>3035</v>
      </c>
      <c r="I2618" s="3" t="s">
        <v>3699</v>
      </c>
      <c r="J2618" s="4">
        <v>191.14642499999999</v>
      </c>
      <c r="K2618" s="4">
        <v>-2.099237</v>
      </c>
      <c r="L2618" s="4">
        <v>-10.999306000000001</v>
      </c>
      <c r="M2618" s="5">
        <v>-2.099237</v>
      </c>
      <c r="N2618" s="4" t="s">
        <v>2924</v>
      </c>
      <c r="O2618" s="4">
        <v>5.035336</v>
      </c>
      <c r="P2618" s="4">
        <v>1.1083259999999999</v>
      </c>
      <c r="Q2618" s="4">
        <v>21.209368000000001</v>
      </c>
      <c r="R2618" s="4">
        <v>5.2112930000000004</v>
      </c>
      <c r="S2618" s="3" t="s">
        <v>6352</v>
      </c>
      <c r="T2618" s="4">
        <v>25.65</v>
      </c>
      <c r="U2618" s="4">
        <v>1344.95269695</v>
      </c>
      <c r="V2618" s="10">
        <v>1814.079696</v>
      </c>
      <c r="W2618" s="4">
        <v>0</v>
      </c>
      <c r="X2618" s="4">
        <v>34.549999999999997</v>
      </c>
      <c r="Y2618" s="4">
        <v>7.83</v>
      </c>
      <c r="Z2618" s="4" t="s">
        <v>2924</v>
      </c>
      <c r="AA2618" s="10">
        <v>15.4322844594</v>
      </c>
      <c r="AB2618" s="10" t="s">
        <v>2924</v>
      </c>
      <c r="AC2618" s="4">
        <v>0.42377700000000001</v>
      </c>
      <c r="AD2618" s="4">
        <v>0.37720618935310002</v>
      </c>
      <c r="AE2618" s="4">
        <v>0.41828905273</v>
      </c>
      <c r="AF2618" s="4">
        <v>21.209368000000001</v>
      </c>
      <c r="AG2618" s="4">
        <v>5.8710778812489002</v>
      </c>
      <c r="AH2618" s="4">
        <v>23.964428733065301</v>
      </c>
      <c r="AI2618" s="4">
        <v>1.1083259999999999</v>
      </c>
      <c r="AJ2618" s="4">
        <v>1.4281740000000001</v>
      </c>
    </row>
    <row r="2619" spans="1:36" x14ac:dyDescent="0.3">
      <c r="A2619" s="1" t="s">
        <v>2613</v>
      </c>
      <c r="B2619" s="2">
        <v>10864785</v>
      </c>
      <c r="C2619" s="3" t="s">
        <v>2919</v>
      </c>
      <c r="D2619" s="4">
        <v>432.95107702000001</v>
      </c>
      <c r="E2619" s="3" t="s">
        <v>2930</v>
      </c>
      <c r="F2619" s="3" t="s">
        <v>2957</v>
      </c>
      <c r="G2619" s="3" t="s">
        <v>2957</v>
      </c>
      <c r="H2619" s="3" t="s">
        <v>2958</v>
      </c>
      <c r="I2619" s="3" t="s">
        <v>3149</v>
      </c>
      <c r="J2619" s="4">
        <v>32.803271000000002</v>
      </c>
      <c r="K2619" s="4">
        <v>5.0682960000000001</v>
      </c>
      <c r="L2619" s="4">
        <v>-10.556915999999999</v>
      </c>
      <c r="M2619" s="4">
        <v>-5.1282050000000003</v>
      </c>
      <c r="N2619" s="4">
        <v>67.976743999999997</v>
      </c>
      <c r="O2619" s="4">
        <v>93.685896999999997</v>
      </c>
      <c r="P2619" s="4">
        <v>6.0908519999999999</v>
      </c>
      <c r="Q2619" s="4">
        <v>11.450374</v>
      </c>
      <c r="R2619" s="4" t="s">
        <v>2934</v>
      </c>
      <c r="S2619" s="3" t="s">
        <v>6353</v>
      </c>
      <c r="T2619" s="4">
        <v>29.23</v>
      </c>
      <c r="U2619" s="4">
        <v>432.95107702000001</v>
      </c>
      <c r="V2619" s="10">
        <v>449.13807700000001</v>
      </c>
      <c r="W2619" s="4">
        <v>0</v>
      </c>
      <c r="X2619" s="4">
        <v>36.5</v>
      </c>
      <c r="Y2619" s="4">
        <v>21.31</v>
      </c>
      <c r="Z2619" s="4">
        <v>67.976743999999997</v>
      </c>
      <c r="AA2619" s="10">
        <v>48.458222811600002</v>
      </c>
      <c r="AB2619" s="10" t="s">
        <v>2934</v>
      </c>
      <c r="AC2619" s="4">
        <v>2.3126289999999998</v>
      </c>
      <c r="AD2619" s="4">
        <v>1.9935262582983999</v>
      </c>
      <c r="AE2619" s="4">
        <v>2.2197585002723002</v>
      </c>
      <c r="AF2619" s="4">
        <v>11.450374</v>
      </c>
      <c r="AG2619" s="4">
        <v>10.2503389559736</v>
      </c>
      <c r="AH2619" s="4">
        <v>11.314142411085999</v>
      </c>
      <c r="AI2619" s="4">
        <v>6.0908519999999999</v>
      </c>
      <c r="AJ2619" s="4" t="s">
        <v>2924</v>
      </c>
    </row>
    <row r="2620" spans="1:36" x14ac:dyDescent="0.3">
      <c r="A2620" s="1" t="s">
        <v>2614</v>
      </c>
      <c r="B2620" s="2">
        <v>4757889</v>
      </c>
      <c r="C2620" s="3" t="s">
        <v>2935</v>
      </c>
      <c r="D2620" s="4">
        <v>16554.702417209999</v>
      </c>
      <c r="E2620" s="3" t="s">
        <v>2945</v>
      </c>
      <c r="F2620" s="3" t="s">
        <v>2946</v>
      </c>
      <c r="G2620" s="3" t="s">
        <v>2984</v>
      </c>
      <c r="H2620" s="3" t="s">
        <v>3061</v>
      </c>
      <c r="I2620" s="3" t="s">
        <v>3063</v>
      </c>
      <c r="J2620" s="4">
        <v>41.491872000000001</v>
      </c>
      <c r="K2620" s="4">
        <v>70.721290999999994</v>
      </c>
      <c r="L2620" s="4">
        <v>9.64039</v>
      </c>
      <c r="M2620" s="4">
        <v>-4.4698180000000001</v>
      </c>
      <c r="N2620" s="4" t="s">
        <v>2924</v>
      </c>
      <c r="O2620" s="4">
        <v>24.096896999999998</v>
      </c>
      <c r="P2620" s="4">
        <v>2.0380690000000001</v>
      </c>
      <c r="Q2620" s="4" t="s">
        <v>2924</v>
      </c>
      <c r="R2620" s="4">
        <v>18.007771999999999</v>
      </c>
      <c r="S2620" s="3" t="s">
        <v>6354</v>
      </c>
      <c r="T2620" s="4">
        <v>107.93</v>
      </c>
      <c r="U2620" s="4">
        <v>16554.702417209999</v>
      </c>
      <c r="V2620" s="10">
        <v>14982.389417</v>
      </c>
      <c r="W2620" s="4">
        <v>0</v>
      </c>
      <c r="X2620" s="4">
        <v>116.43</v>
      </c>
      <c r="Y2620" s="4">
        <v>52.51</v>
      </c>
      <c r="Z2620" s="4" t="s">
        <v>2924</v>
      </c>
      <c r="AA2620" s="10">
        <v>26.165482799500001</v>
      </c>
      <c r="AB2620" s="10">
        <v>29.458405321200001</v>
      </c>
      <c r="AC2620" s="4">
        <v>3.452839</v>
      </c>
      <c r="AD2620" s="4">
        <v>3.2111795992303001</v>
      </c>
      <c r="AE2620" s="4">
        <v>3.3877819198325998</v>
      </c>
      <c r="AF2620" s="4" t="s">
        <v>2924</v>
      </c>
      <c r="AG2620" s="4">
        <v>16.945586443204601</v>
      </c>
      <c r="AH2620" s="4">
        <v>17.757899786699799</v>
      </c>
      <c r="AI2620" s="4">
        <v>2.0380690000000001</v>
      </c>
      <c r="AJ2620" s="4">
        <v>6.1663709999999998</v>
      </c>
    </row>
    <row r="2621" spans="1:36" x14ac:dyDescent="0.3">
      <c r="A2621" s="1" t="s">
        <v>2615</v>
      </c>
      <c r="B2621" s="2">
        <v>5262832</v>
      </c>
      <c r="C2621" s="3" t="s">
        <v>2919</v>
      </c>
      <c r="D2621" s="4">
        <v>2845.5477335999999</v>
      </c>
      <c r="E2621" s="3" t="s">
        <v>2920</v>
      </c>
      <c r="F2621" s="3" t="s">
        <v>2921</v>
      </c>
      <c r="G2621" s="3" t="s">
        <v>2941</v>
      </c>
      <c r="H2621" s="3" t="s">
        <v>2941</v>
      </c>
      <c r="I2621" s="3" t="s">
        <v>2942</v>
      </c>
      <c r="J2621" s="4">
        <v>30.413492999999999</v>
      </c>
      <c r="K2621" s="4">
        <v>3.2299739999999999</v>
      </c>
      <c r="L2621" s="4">
        <v>16.613962999999998</v>
      </c>
      <c r="M2621" s="4">
        <v>0.92631600000000003</v>
      </c>
      <c r="N2621" s="4" t="s">
        <v>2924</v>
      </c>
      <c r="O2621" s="4" t="s">
        <v>2924</v>
      </c>
      <c r="P2621" s="4">
        <v>5.9715990000000003</v>
      </c>
      <c r="Q2621" s="4" t="s">
        <v>2924</v>
      </c>
      <c r="R2621" s="4" t="s">
        <v>2924</v>
      </c>
      <c r="S2621" s="3" t="s">
        <v>6355</v>
      </c>
      <c r="T2621" s="4">
        <v>47.94</v>
      </c>
      <c r="U2621" s="4">
        <v>2845.5477335999999</v>
      </c>
      <c r="V2621" s="10">
        <v>2654.1747329999998</v>
      </c>
      <c r="W2621" s="4">
        <v>0</v>
      </c>
      <c r="X2621" s="4">
        <v>60.9</v>
      </c>
      <c r="Y2621" s="4">
        <v>27.41</v>
      </c>
      <c r="Z2621" s="4" t="s">
        <v>2924</v>
      </c>
      <c r="AA2621" s="10" t="s">
        <v>2924</v>
      </c>
      <c r="AB2621" s="10" t="s">
        <v>2924</v>
      </c>
      <c r="AC2621" s="4">
        <v>8.4804960000000005</v>
      </c>
      <c r="AD2621" s="4">
        <v>7.1132740392264999</v>
      </c>
      <c r="AE2621" s="4">
        <v>7.1132740392264999</v>
      </c>
      <c r="AF2621" s="4" t="s">
        <v>2924</v>
      </c>
      <c r="AG2621" s="4" t="s">
        <v>2924</v>
      </c>
      <c r="AH2621" s="4" t="s">
        <v>2924</v>
      </c>
      <c r="AI2621" s="4">
        <v>5.9715990000000003</v>
      </c>
      <c r="AJ2621" s="4">
        <v>7.579447</v>
      </c>
    </row>
    <row r="2622" spans="1:36" x14ac:dyDescent="0.3">
      <c r="A2622" s="1" t="s">
        <v>2616</v>
      </c>
      <c r="B2622" s="2">
        <v>4244702</v>
      </c>
      <c r="C2622" s="3" t="s">
        <v>2935</v>
      </c>
      <c r="D2622" s="4">
        <v>1230.3269956199999</v>
      </c>
      <c r="E2622" s="3" t="s">
        <v>2930</v>
      </c>
      <c r="F2622" s="3" t="s">
        <v>2953</v>
      </c>
      <c r="G2622" s="3" t="s">
        <v>3049</v>
      </c>
      <c r="H2622" s="3" t="s">
        <v>3050</v>
      </c>
      <c r="I2622" s="3" t="s">
        <v>2971</v>
      </c>
      <c r="J2622" s="4">
        <v>-15.696023</v>
      </c>
      <c r="K2622" s="4">
        <v>-14.849354</v>
      </c>
      <c r="L2622" s="4">
        <v>3.577661</v>
      </c>
      <c r="M2622" s="4">
        <v>0.25337799999999999</v>
      </c>
      <c r="N2622" s="4" t="s">
        <v>2924</v>
      </c>
      <c r="O2622" s="4">
        <v>4.2372921262216003</v>
      </c>
      <c r="P2622" s="4">
        <v>0.78469</v>
      </c>
      <c r="Q2622" s="4" t="s">
        <v>2934</v>
      </c>
      <c r="R2622" s="4" t="s">
        <v>2934</v>
      </c>
      <c r="S2622" s="3" t="s">
        <v>6356</v>
      </c>
      <c r="T2622" s="4">
        <v>11.87</v>
      </c>
      <c r="U2622" s="4">
        <v>1230.3269956199999</v>
      </c>
      <c r="V2622" s="10" t="s">
        <v>2934</v>
      </c>
      <c r="W2622" s="4">
        <v>15.1642796967144</v>
      </c>
      <c r="X2622" s="4">
        <v>14.36</v>
      </c>
      <c r="Y2622" s="5">
        <v>11.278</v>
      </c>
      <c r="Z2622" s="4" t="s">
        <v>2924</v>
      </c>
      <c r="AA2622" s="10">
        <v>6.9504625834000002</v>
      </c>
      <c r="AB2622" s="10">
        <v>13.6729098993</v>
      </c>
      <c r="AC2622" s="4" t="s">
        <v>2934</v>
      </c>
      <c r="AD2622" s="4" t="s">
        <v>2934</v>
      </c>
      <c r="AE2622" s="4" t="s">
        <v>2934</v>
      </c>
      <c r="AF2622" s="4" t="s">
        <v>2934</v>
      </c>
      <c r="AG2622" s="4" t="s">
        <v>2934</v>
      </c>
      <c r="AH2622" s="4" t="s">
        <v>2934</v>
      </c>
      <c r="AI2622" s="4">
        <v>0.78469</v>
      </c>
      <c r="AJ2622" s="4">
        <v>0.78469</v>
      </c>
    </row>
    <row r="2623" spans="1:36" x14ac:dyDescent="0.3">
      <c r="A2623" s="1" t="s">
        <v>2617</v>
      </c>
      <c r="B2623" s="2">
        <v>4006880</v>
      </c>
      <c r="C2623" s="3" t="s">
        <v>2935</v>
      </c>
      <c r="D2623" s="4">
        <v>4323.3044051200004</v>
      </c>
      <c r="E2623" s="3" t="s">
        <v>3090</v>
      </c>
      <c r="F2623" s="3" t="s">
        <v>3090</v>
      </c>
      <c r="G2623" s="3" t="s">
        <v>3091</v>
      </c>
      <c r="H2623" s="3" t="s">
        <v>3091</v>
      </c>
      <c r="I2623" s="3" t="s">
        <v>3092</v>
      </c>
      <c r="J2623" s="4">
        <v>13.983352999999999</v>
      </c>
      <c r="K2623" s="4">
        <v>11.491044</v>
      </c>
      <c r="L2623" s="4">
        <v>0.56651300000000004</v>
      </c>
      <c r="M2623" s="4">
        <v>-2.561496</v>
      </c>
      <c r="N2623" s="4">
        <v>24.367056000000002</v>
      </c>
      <c r="O2623" s="4" t="s">
        <v>2924</v>
      </c>
      <c r="P2623" s="4">
        <v>1.7574799999999999</v>
      </c>
      <c r="Q2623" s="4">
        <v>13.114902000000001</v>
      </c>
      <c r="R2623" s="4" t="s">
        <v>2924</v>
      </c>
      <c r="S2623" s="3" t="s">
        <v>6357</v>
      </c>
      <c r="T2623" s="4">
        <v>47.93</v>
      </c>
      <c r="U2623" s="4">
        <v>4323.3044051200004</v>
      </c>
      <c r="V2623" s="10">
        <v>9950.6304049999999</v>
      </c>
      <c r="W2623" s="4">
        <v>3.4007928228666802</v>
      </c>
      <c r="X2623" s="4">
        <v>50.28</v>
      </c>
      <c r="Y2623" s="4">
        <v>34.625</v>
      </c>
      <c r="Z2623" s="4">
        <v>24.367056000000002</v>
      </c>
      <c r="AA2623" s="10">
        <v>17.962074651399998</v>
      </c>
      <c r="AB2623" s="10">
        <v>17.5583844674</v>
      </c>
      <c r="AC2623" s="4">
        <v>5.2197319999999996</v>
      </c>
      <c r="AD2623" s="4">
        <v>4.8540806548799003</v>
      </c>
      <c r="AE2623" s="4">
        <v>4.7284967732904999</v>
      </c>
      <c r="AF2623" s="4">
        <v>13.114902000000001</v>
      </c>
      <c r="AG2623" s="4">
        <v>12.317005532027499</v>
      </c>
      <c r="AH2623" s="4">
        <v>11.7824362204145</v>
      </c>
      <c r="AI2623" s="4">
        <v>1.7574799999999999</v>
      </c>
      <c r="AJ2623" s="4">
        <v>1.981643</v>
      </c>
    </row>
    <row r="2624" spans="1:36" x14ac:dyDescent="0.3">
      <c r="A2624" s="1" t="s">
        <v>2618</v>
      </c>
      <c r="B2624" s="2">
        <v>7624254</v>
      </c>
      <c r="C2624" s="3" t="s">
        <v>2935</v>
      </c>
      <c r="D2624" s="4">
        <v>682.02524444000005</v>
      </c>
      <c r="E2624" s="3" t="s">
        <v>3093</v>
      </c>
      <c r="F2624" s="3" t="s">
        <v>3093</v>
      </c>
      <c r="G2624" s="3" t="s">
        <v>3094</v>
      </c>
      <c r="H2624" s="3" t="s">
        <v>3147</v>
      </c>
      <c r="I2624" s="3" t="s">
        <v>3358</v>
      </c>
      <c r="J2624" s="4">
        <v>-8.2553660000000004</v>
      </c>
      <c r="K2624" s="4">
        <v>-9.4513850000000001</v>
      </c>
      <c r="L2624" s="4">
        <v>-7.4403110000000003</v>
      </c>
      <c r="M2624" s="4">
        <v>0.78597300000000003</v>
      </c>
      <c r="N2624" s="4" t="s">
        <v>2924</v>
      </c>
      <c r="O2624" s="4" t="s">
        <v>2924</v>
      </c>
      <c r="P2624" s="4">
        <v>1.097577</v>
      </c>
      <c r="Q2624" s="4">
        <v>12.060081</v>
      </c>
      <c r="R2624" s="4" t="s">
        <v>2924</v>
      </c>
      <c r="S2624" s="3" t="s">
        <v>6358</v>
      </c>
      <c r="T2624" s="4">
        <v>16.670000000000002</v>
      </c>
      <c r="U2624" s="4">
        <v>682.02524444000005</v>
      </c>
      <c r="V2624" s="10">
        <v>833.27924399999995</v>
      </c>
      <c r="W2624" s="4">
        <v>13.9172165566887</v>
      </c>
      <c r="X2624" s="4">
        <v>23.555800000000001</v>
      </c>
      <c r="Y2624" s="4">
        <v>15.221399999999999</v>
      </c>
      <c r="Z2624" s="4" t="s">
        <v>2924</v>
      </c>
      <c r="AA2624" s="10">
        <v>12.4868913857</v>
      </c>
      <c r="AB2624" s="10">
        <v>21.235668789799998</v>
      </c>
      <c r="AC2624" s="4">
        <v>2.9191669999999998</v>
      </c>
      <c r="AD2624" s="4">
        <v>2.3608587019345002</v>
      </c>
      <c r="AE2624" s="4">
        <v>2.9823454352837002</v>
      </c>
      <c r="AF2624" s="4">
        <v>12.060081</v>
      </c>
      <c r="AG2624" s="4">
        <v>5.9243406243001004</v>
      </c>
      <c r="AH2624" s="4">
        <v>8.2770876401816</v>
      </c>
      <c r="AI2624" s="4">
        <v>1.097577</v>
      </c>
      <c r="AJ2624" s="4">
        <v>1.097577</v>
      </c>
    </row>
    <row r="2625" spans="1:36" x14ac:dyDescent="0.3">
      <c r="A2625" s="1" t="s">
        <v>2619</v>
      </c>
      <c r="B2625" s="2">
        <v>4964207</v>
      </c>
      <c r="C2625" s="3" t="s">
        <v>2935</v>
      </c>
      <c r="D2625" s="4">
        <v>25911.119330699999</v>
      </c>
      <c r="E2625" s="3" t="s">
        <v>2945</v>
      </c>
      <c r="F2625" s="3" t="s">
        <v>2946</v>
      </c>
      <c r="G2625" s="3" t="s">
        <v>2947</v>
      </c>
      <c r="H2625" s="3" t="s">
        <v>2989</v>
      </c>
      <c r="I2625" s="3" t="s">
        <v>2949</v>
      </c>
      <c r="J2625" s="4">
        <v>45.884337000000002</v>
      </c>
      <c r="K2625" s="4">
        <v>4.7802009999999999</v>
      </c>
      <c r="L2625" s="4">
        <v>0.71198099999999998</v>
      </c>
      <c r="M2625" s="5">
        <v>-1.018556</v>
      </c>
      <c r="N2625" s="4">
        <v>121.084</v>
      </c>
      <c r="O2625" s="4">
        <v>52.141933999999999</v>
      </c>
      <c r="P2625" s="4">
        <v>7.9092310000000001</v>
      </c>
      <c r="Q2625" s="4">
        <v>67.686661000000001</v>
      </c>
      <c r="R2625" s="4">
        <v>47.933221000000003</v>
      </c>
      <c r="S2625" s="3" t="s">
        <v>6359</v>
      </c>
      <c r="T2625" s="5">
        <v>605.41999999999996</v>
      </c>
      <c r="U2625" s="4">
        <v>25911.119330699999</v>
      </c>
      <c r="V2625" s="10">
        <v>26008.66733</v>
      </c>
      <c r="W2625" s="4">
        <v>0</v>
      </c>
      <c r="X2625" s="4">
        <v>638.55999999999995</v>
      </c>
      <c r="Y2625" s="4">
        <v>397.80239999999998</v>
      </c>
      <c r="Z2625" s="4">
        <v>121.084</v>
      </c>
      <c r="AA2625" s="10">
        <v>57.824812080299999</v>
      </c>
      <c r="AB2625" s="10">
        <v>63.375254110199997</v>
      </c>
      <c r="AC2625" s="4">
        <v>12.518575</v>
      </c>
      <c r="AD2625" s="4">
        <v>11.305558224999899</v>
      </c>
      <c r="AE2625" s="4">
        <v>12.182222814913599</v>
      </c>
      <c r="AF2625" s="4">
        <v>67.686661000000001</v>
      </c>
      <c r="AG2625" s="4">
        <v>41.326335615322797</v>
      </c>
      <c r="AH2625" s="4">
        <v>44.815022727429401</v>
      </c>
      <c r="AI2625" s="4">
        <v>7.9092310000000001</v>
      </c>
      <c r="AJ2625" s="4" t="s">
        <v>2924</v>
      </c>
    </row>
    <row r="2626" spans="1:36" x14ac:dyDescent="0.3">
      <c r="A2626" s="1" t="s">
        <v>2620</v>
      </c>
      <c r="B2626" s="2">
        <v>19753798</v>
      </c>
      <c r="C2626" s="3" t="s">
        <v>2919</v>
      </c>
      <c r="D2626" s="4">
        <v>740.20555000000002</v>
      </c>
      <c r="E2626" s="3" t="s">
        <v>2920</v>
      </c>
      <c r="F2626" s="3" t="s">
        <v>2921</v>
      </c>
      <c r="G2626" s="3" t="s">
        <v>2941</v>
      </c>
      <c r="H2626" s="3" t="s">
        <v>2941</v>
      </c>
      <c r="I2626" s="3" t="s">
        <v>2942</v>
      </c>
      <c r="J2626" s="4">
        <v>4.0892189999999999</v>
      </c>
      <c r="K2626" s="4">
        <v>-42.528736000000002</v>
      </c>
      <c r="L2626" s="4">
        <v>-11.783239</v>
      </c>
      <c r="M2626" s="4">
        <v>-6.2918339999999997</v>
      </c>
      <c r="N2626" s="4" t="s">
        <v>2924</v>
      </c>
      <c r="O2626" s="4" t="s">
        <v>2924</v>
      </c>
      <c r="P2626" s="4">
        <v>2.043199</v>
      </c>
      <c r="Q2626" s="4" t="s">
        <v>2924</v>
      </c>
      <c r="R2626" s="4" t="s">
        <v>2924</v>
      </c>
      <c r="S2626" s="3" t="s">
        <v>6360</v>
      </c>
      <c r="T2626" s="4">
        <v>14</v>
      </c>
      <c r="U2626" s="4">
        <v>740.20555000000002</v>
      </c>
      <c r="V2626" s="10">
        <v>386.39355</v>
      </c>
      <c r="W2626" s="4">
        <v>0</v>
      </c>
      <c r="X2626" s="4">
        <v>29.6</v>
      </c>
      <c r="Y2626" s="5">
        <v>11.24</v>
      </c>
      <c r="Z2626" s="4" t="s">
        <v>2924</v>
      </c>
      <c r="AA2626" s="10" t="s">
        <v>2924</v>
      </c>
      <c r="AB2626" s="10" t="s">
        <v>2924</v>
      </c>
      <c r="AC2626" s="4" t="s">
        <v>2934</v>
      </c>
      <c r="AD2626" s="4" t="s">
        <v>2934</v>
      </c>
      <c r="AE2626" s="4" t="s">
        <v>2934</v>
      </c>
      <c r="AF2626" s="4" t="s">
        <v>2924</v>
      </c>
      <c r="AG2626" s="4" t="s">
        <v>2924</v>
      </c>
      <c r="AH2626" s="4" t="s">
        <v>2924</v>
      </c>
      <c r="AI2626" s="4">
        <v>2.043199</v>
      </c>
      <c r="AJ2626" s="4">
        <v>2.043199</v>
      </c>
    </row>
    <row r="2627" spans="1:36" x14ac:dyDescent="0.3">
      <c r="A2627" s="1" t="s">
        <v>2621</v>
      </c>
      <c r="B2627" s="2">
        <v>3009699</v>
      </c>
      <c r="C2627" s="3" t="s">
        <v>2935</v>
      </c>
      <c r="D2627" s="4">
        <v>20647.25660742</v>
      </c>
      <c r="E2627" s="3" t="s">
        <v>3006</v>
      </c>
      <c r="F2627" s="3" t="s">
        <v>3007</v>
      </c>
      <c r="G2627" s="3" t="s">
        <v>3008</v>
      </c>
      <c r="H2627" s="3" t="s">
        <v>3009</v>
      </c>
      <c r="I2627" s="3" t="s">
        <v>3700</v>
      </c>
      <c r="J2627" s="4">
        <v>11.705814</v>
      </c>
      <c r="K2627" s="4">
        <v>-3.5251079999999999</v>
      </c>
      <c r="L2627" s="4">
        <v>-8.2687749999999998</v>
      </c>
      <c r="M2627" s="4">
        <v>-4.0674599999999996</v>
      </c>
      <c r="N2627" s="4">
        <v>25.786667000000001</v>
      </c>
      <c r="O2627" s="4">
        <v>14.085943</v>
      </c>
      <c r="P2627" s="4">
        <v>1.123178</v>
      </c>
      <c r="Q2627" s="4">
        <v>7.5248739999999996</v>
      </c>
      <c r="R2627" s="4">
        <v>17.753661999999998</v>
      </c>
      <c r="S2627" s="3" t="s">
        <v>6361</v>
      </c>
      <c r="T2627" s="4">
        <v>58.02</v>
      </c>
      <c r="U2627" s="4">
        <v>20647.25660742</v>
      </c>
      <c r="V2627" s="10">
        <v>29422.256606999999</v>
      </c>
      <c r="W2627" s="4">
        <v>3.4470872113064499</v>
      </c>
      <c r="X2627" s="4">
        <v>66.88</v>
      </c>
      <c r="Y2627" s="4">
        <v>51.16</v>
      </c>
      <c r="Z2627" s="4">
        <v>25.786667000000001</v>
      </c>
      <c r="AA2627" s="10">
        <v>16.748552326900001</v>
      </c>
      <c r="AB2627" s="10">
        <v>16.748552326900001</v>
      </c>
      <c r="AC2627" s="4">
        <v>0.55191900000000005</v>
      </c>
      <c r="AD2627" s="4">
        <v>0.54888748727150005</v>
      </c>
      <c r="AE2627" s="4">
        <v>0.54888748727150005</v>
      </c>
      <c r="AF2627" s="4">
        <v>7.5248739999999996</v>
      </c>
      <c r="AG2627" s="4">
        <v>8.8504250621564999</v>
      </c>
      <c r="AH2627" s="4">
        <v>8.8504250621564999</v>
      </c>
      <c r="AI2627" s="4">
        <v>1.123178</v>
      </c>
      <c r="AJ2627" s="4">
        <v>7.661429</v>
      </c>
    </row>
    <row r="2628" spans="1:36" x14ac:dyDescent="0.3">
      <c r="A2628" s="1" t="s">
        <v>2622</v>
      </c>
      <c r="B2628" s="2">
        <v>4047176</v>
      </c>
      <c r="C2628" s="3" t="s">
        <v>2935</v>
      </c>
      <c r="D2628" s="4">
        <v>74756.719782800006</v>
      </c>
      <c r="E2628" s="3" t="s">
        <v>2930</v>
      </c>
      <c r="F2628" s="3" t="s">
        <v>2931</v>
      </c>
      <c r="G2628" s="3" t="s">
        <v>2931</v>
      </c>
      <c r="H2628" s="3" t="s">
        <v>3225</v>
      </c>
      <c r="I2628" s="3" t="s">
        <v>2933</v>
      </c>
      <c r="J2628" s="4">
        <v>10.135600999999999</v>
      </c>
      <c r="K2628" s="4">
        <v>4.1512719999999996</v>
      </c>
      <c r="L2628" s="4">
        <v>-5.5577449999999997</v>
      </c>
      <c r="M2628" s="4">
        <v>-6.0944539999999998</v>
      </c>
      <c r="N2628" s="4">
        <v>14.654434250764499</v>
      </c>
      <c r="O2628" s="4">
        <v>11.382422999999999</v>
      </c>
      <c r="P2628" s="4">
        <v>1.4368380000000001</v>
      </c>
      <c r="Q2628" s="4" t="s">
        <v>2934</v>
      </c>
      <c r="R2628" s="4" t="s">
        <v>2934</v>
      </c>
      <c r="S2628" s="3" t="s">
        <v>6362</v>
      </c>
      <c r="T2628" s="4">
        <v>47.92</v>
      </c>
      <c r="U2628" s="4">
        <v>74756.719782800006</v>
      </c>
      <c r="V2628" s="10" t="s">
        <v>2934</v>
      </c>
      <c r="W2628" s="4">
        <v>4.1736227045075101</v>
      </c>
      <c r="X2628" s="4">
        <v>53.98</v>
      </c>
      <c r="Y2628" s="4">
        <v>37.81</v>
      </c>
      <c r="Z2628" s="4">
        <v>15.973333</v>
      </c>
      <c r="AA2628" s="10">
        <v>11.400023789600001</v>
      </c>
      <c r="AB2628" s="10">
        <v>12.248361602699999</v>
      </c>
      <c r="AC2628" s="4" t="s">
        <v>2934</v>
      </c>
      <c r="AD2628" s="4" t="s">
        <v>2934</v>
      </c>
      <c r="AE2628" s="4" t="s">
        <v>2934</v>
      </c>
      <c r="AF2628" s="4" t="s">
        <v>2934</v>
      </c>
      <c r="AG2628" s="4" t="s">
        <v>2934</v>
      </c>
      <c r="AH2628" s="4" t="s">
        <v>2934</v>
      </c>
      <c r="AI2628" s="4">
        <v>1.4368380000000001</v>
      </c>
      <c r="AJ2628" s="4">
        <v>2.011755</v>
      </c>
    </row>
    <row r="2629" spans="1:36" x14ac:dyDescent="0.3">
      <c r="A2629" s="1" t="s">
        <v>2623</v>
      </c>
      <c r="B2629" s="2">
        <v>4812024</v>
      </c>
      <c r="C2629" s="3" t="s">
        <v>2935</v>
      </c>
      <c r="D2629" s="4">
        <v>1378.3232629700001</v>
      </c>
      <c r="E2629" s="3" t="s">
        <v>2920</v>
      </c>
      <c r="F2629" s="3" t="s">
        <v>2960</v>
      </c>
      <c r="G2629" s="3" t="s">
        <v>2973</v>
      </c>
      <c r="H2629" s="3" t="s">
        <v>2974</v>
      </c>
      <c r="I2629" s="3" t="s">
        <v>3415</v>
      </c>
      <c r="J2629" s="4">
        <v>-3.426758</v>
      </c>
      <c r="K2629" s="4">
        <v>9.6421709999999994</v>
      </c>
      <c r="L2629" s="4">
        <v>-2.9236659999999999</v>
      </c>
      <c r="M2629" s="5">
        <v>-2.300449</v>
      </c>
      <c r="N2629" s="4">
        <v>97.449306000000007</v>
      </c>
      <c r="O2629" s="4">
        <v>18.699570000000001</v>
      </c>
      <c r="P2629" s="4">
        <v>2.8516550000000001</v>
      </c>
      <c r="Q2629" s="4">
        <v>12.270960000000001</v>
      </c>
      <c r="R2629" s="4">
        <v>21.179289000000001</v>
      </c>
      <c r="S2629" s="3" t="s">
        <v>6363</v>
      </c>
      <c r="T2629" s="4">
        <v>91.31</v>
      </c>
      <c r="U2629" s="4">
        <v>1378.3232629700001</v>
      </c>
      <c r="V2629" s="10">
        <v>1702.301262</v>
      </c>
      <c r="W2629" s="4">
        <v>1.92749972620743</v>
      </c>
      <c r="X2629" s="4">
        <v>113.63</v>
      </c>
      <c r="Y2629" s="4">
        <v>76.177999999999997</v>
      </c>
      <c r="Z2629" s="4">
        <v>97.449306000000007</v>
      </c>
      <c r="AA2629" s="10">
        <v>33.893838158800001</v>
      </c>
      <c r="AB2629" s="10">
        <v>34.435942208199997</v>
      </c>
      <c r="AC2629" s="4">
        <v>2.6637499999999998</v>
      </c>
      <c r="AD2629" s="4">
        <v>2.3648890053373002</v>
      </c>
      <c r="AE2629" s="4">
        <v>2.5636169932847999</v>
      </c>
      <c r="AF2629" s="4">
        <v>12.270960000000001</v>
      </c>
      <c r="AG2629" s="4">
        <v>19.1520933853716</v>
      </c>
      <c r="AH2629" s="4">
        <v>20.827860812781498</v>
      </c>
      <c r="AI2629" s="4">
        <v>2.8516550000000001</v>
      </c>
      <c r="AJ2629" s="4" t="s">
        <v>2924</v>
      </c>
    </row>
    <row r="2630" spans="1:36" x14ac:dyDescent="0.3">
      <c r="A2630" s="1" t="s">
        <v>2624</v>
      </c>
      <c r="B2630" s="2">
        <v>4398745</v>
      </c>
      <c r="C2630" s="3" t="s">
        <v>2935</v>
      </c>
      <c r="D2630" s="4">
        <v>127879.72730725</v>
      </c>
      <c r="E2630" s="3" t="s">
        <v>2936</v>
      </c>
      <c r="F2630" s="3" t="s">
        <v>3056</v>
      </c>
      <c r="G2630" s="3" t="s">
        <v>3166</v>
      </c>
      <c r="H2630" s="3" t="s">
        <v>3212</v>
      </c>
      <c r="I2630" s="3" t="s">
        <v>3478</v>
      </c>
      <c r="J2630" s="4">
        <v>-1.5880730000000001</v>
      </c>
      <c r="K2630" s="4">
        <v>-17.865836999999999</v>
      </c>
      <c r="L2630" s="4">
        <v>-12.744253</v>
      </c>
      <c r="M2630" s="4">
        <v>1.334891</v>
      </c>
      <c r="N2630" s="4">
        <v>30.364999999999998</v>
      </c>
      <c r="O2630" s="4">
        <v>21.241693000000001</v>
      </c>
      <c r="P2630" s="4">
        <v>8.6460709999999992</v>
      </c>
      <c r="Q2630" s="4">
        <v>33.506597999999997</v>
      </c>
      <c r="R2630" s="4">
        <v>30.648323000000001</v>
      </c>
      <c r="S2630" s="3" t="s">
        <v>6364</v>
      </c>
      <c r="T2630" s="4">
        <v>60.73</v>
      </c>
      <c r="U2630" s="4">
        <v>127879.72730725</v>
      </c>
      <c r="V2630" s="10">
        <v>129385.72730699999</v>
      </c>
      <c r="W2630" s="4">
        <v>0</v>
      </c>
      <c r="X2630" s="4">
        <v>87</v>
      </c>
      <c r="Y2630" s="4">
        <v>54.84</v>
      </c>
      <c r="Z2630" s="4">
        <v>30.364999999999998</v>
      </c>
      <c r="AA2630" s="10">
        <v>28.100129557599999</v>
      </c>
      <c r="AB2630" s="10">
        <v>32.212209132700004</v>
      </c>
      <c r="AC2630" s="4">
        <v>3.083917</v>
      </c>
      <c r="AD2630" s="4">
        <v>2.6378884560359999</v>
      </c>
      <c r="AE2630" s="4">
        <v>2.9603773070811998</v>
      </c>
      <c r="AF2630" s="4">
        <v>33.506597999999997</v>
      </c>
      <c r="AG2630" s="4">
        <v>16.2346795986013</v>
      </c>
      <c r="AH2630" s="4">
        <v>19.938282468323099</v>
      </c>
      <c r="AI2630" s="4">
        <v>8.6460709999999992</v>
      </c>
      <c r="AJ2630" s="4">
        <v>23.223708999999999</v>
      </c>
    </row>
    <row r="2631" spans="1:36" x14ac:dyDescent="0.3">
      <c r="A2631" s="1" t="s">
        <v>2625</v>
      </c>
      <c r="B2631" s="2">
        <v>4971407</v>
      </c>
      <c r="C2631" s="3" t="s">
        <v>2935</v>
      </c>
      <c r="D2631" s="4">
        <v>20773.42227675</v>
      </c>
      <c r="E2631" s="3" t="s">
        <v>2945</v>
      </c>
      <c r="F2631" s="3" t="s">
        <v>3021</v>
      </c>
      <c r="G2631" s="3" t="s">
        <v>3022</v>
      </c>
      <c r="H2631" s="3" t="s">
        <v>3022</v>
      </c>
      <c r="I2631" s="3" t="s">
        <v>3158</v>
      </c>
      <c r="J2631" s="4">
        <v>146.27571900000001</v>
      </c>
      <c r="K2631" s="4">
        <v>58.104750000000003</v>
      </c>
      <c r="L2631" s="4">
        <v>0.74489000000000005</v>
      </c>
      <c r="M2631" s="4">
        <v>-0.39432899999999999</v>
      </c>
      <c r="N2631" s="4">
        <v>53.227455999999997</v>
      </c>
      <c r="O2631" s="4">
        <v>29.843627999999999</v>
      </c>
      <c r="P2631" s="4">
        <v>110.424301</v>
      </c>
      <c r="Q2631" s="4">
        <v>36.717471000000003</v>
      </c>
      <c r="R2631" s="4">
        <v>31.389880000000002</v>
      </c>
      <c r="S2631" s="3" t="s">
        <v>6365</v>
      </c>
      <c r="T2631" s="4">
        <v>343.53</v>
      </c>
      <c r="U2631" s="4">
        <v>20773.42227675</v>
      </c>
      <c r="V2631" s="10">
        <v>21208.231275999999</v>
      </c>
      <c r="W2631" s="4">
        <v>0.69862894070386905</v>
      </c>
      <c r="X2631" s="5">
        <v>366.33499999999998</v>
      </c>
      <c r="Y2631" s="4">
        <v>104.24</v>
      </c>
      <c r="Z2631" s="4">
        <v>53.227455999999997</v>
      </c>
      <c r="AA2631" s="10">
        <v>38.624915673399997</v>
      </c>
      <c r="AB2631" s="10">
        <v>38.795031055899997</v>
      </c>
      <c r="AC2631" s="4">
        <v>10.521229</v>
      </c>
      <c r="AD2631" s="4">
        <v>9.2761835779049999</v>
      </c>
      <c r="AE2631" s="4">
        <v>9.6551364173771006</v>
      </c>
      <c r="AF2631" s="4">
        <v>36.717471000000003</v>
      </c>
      <c r="AG2631" s="4" t="s">
        <v>2934</v>
      </c>
      <c r="AH2631" s="4" t="s">
        <v>2934</v>
      </c>
      <c r="AI2631" s="4">
        <v>110.424301</v>
      </c>
      <c r="AJ2631" s="4">
        <v>112.66972800000001</v>
      </c>
    </row>
    <row r="2632" spans="1:36" x14ac:dyDescent="0.3">
      <c r="A2632" s="1" t="s">
        <v>2626</v>
      </c>
      <c r="B2632" s="2">
        <v>4609664</v>
      </c>
      <c r="C2632" s="3" t="s">
        <v>2919</v>
      </c>
      <c r="D2632" s="4">
        <v>1152.6211943000001</v>
      </c>
      <c r="E2632" s="3" t="s">
        <v>2925</v>
      </c>
      <c r="F2632" s="3" t="s">
        <v>2980</v>
      </c>
      <c r="G2632" s="3" t="s">
        <v>3016</v>
      </c>
      <c r="H2632" s="3" t="s">
        <v>3019</v>
      </c>
      <c r="I2632" s="3" t="s">
        <v>3020</v>
      </c>
      <c r="J2632" s="4">
        <v>-47.086402999999997</v>
      </c>
      <c r="K2632" s="4">
        <v>-4.589372</v>
      </c>
      <c r="L2632" s="4">
        <v>4.6357619999999997</v>
      </c>
      <c r="M2632" s="4">
        <v>-0.50377799999999995</v>
      </c>
      <c r="N2632" s="4" t="s">
        <v>2924</v>
      </c>
      <c r="O2632" s="4">
        <v>56.428570999999998</v>
      </c>
      <c r="P2632" s="4">
        <v>5.9043349999999997</v>
      </c>
      <c r="Q2632" s="4" t="s">
        <v>2924</v>
      </c>
      <c r="R2632" s="4">
        <v>7.0369859999999997</v>
      </c>
      <c r="S2632" s="3" t="s">
        <v>6366</v>
      </c>
      <c r="T2632" s="4">
        <v>7.9</v>
      </c>
      <c r="U2632" s="4">
        <v>1152.6211943000001</v>
      </c>
      <c r="V2632" s="10">
        <v>807.62519399999996</v>
      </c>
      <c r="W2632" s="4">
        <v>0</v>
      </c>
      <c r="X2632" s="4">
        <v>15.34</v>
      </c>
      <c r="Y2632" s="4">
        <v>6.67</v>
      </c>
      <c r="Z2632" s="4" t="s">
        <v>2924</v>
      </c>
      <c r="AA2632" s="10">
        <v>24.866225999299999</v>
      </c>
      <c r="AB2632" s="10">
        <v>67.916093535000002</v>
      </c>
      <c r="AC2632" s="4">
        <v>1.040529</v>
      </c>
      <c r="AD2632" s="4">
        <v>1.0098641164933999</v>
      </c>
      <c r="AE2632" s="4">
        <v>1.0335974261309</v>
      </c>
      <c r="AF2632" s="4" t="s">
        <v>2924</v>
      </c>
      <c r="AG2632" s="4">
        <v>12.7109604848775</v>
      </c>
      <c r="AH2632" s="4">
        <v>22.9504893024673</v>
      </c>
      <c r="AI2632" s="4">
        <v>5.9043349999999997</v>
      </c>
      <c r="AJ2632" s="4">
        <v>7.8450839999999999</v>
      </c>
    </row>
    <row r="2633" spans="1:36" x14ac:dyDescent="0.3">
      <c r="A2633" s="1" t="s">
        <v>2627</v>
      </c>
      <c r="B2633" s="2">
        <v>103025</v>
      </c>
      <c r="C2633" s="3" t="s">
        <v>2935</v>
      </c>
      <c r="D2633" s="4">
        <v>14340.070074699999</v>
      </c>
      <c r="E2633" s="3" t="s">
        <v>2976</v>
      </c>
      <c r="F2633" s="3" t="s">
        <v>2977</v>
      </c>
      <c r="G2633" s="3" t="s">
        <v>3127</v>
      </c>
      <c r="H2633" s="3" t="s">
        <v>3150</v>
      </c>
      <c r="I2633" s="3" t="s">
        <v>2979</v>
      </c>
      <c r="J2633" s="4">
        <v>15.431607</v>
      </c>
      <c r="K2633" s="4">
        <v>-4.7347659999999996</v>
      </c>
      <c r="L2633" s="4">
        <v>-1.984664</v>
      </c>
      <c r="M2633" s="4">
        <v>-2.2711939999999999</v>
      </c>
      <c r="N2633" s="4">
        <v>117.459459459459</v>
      </c>
      <c r="O2633" s="4">
        <v>17.198259</v>
      </c>
      <c r="P2633" s="4">
        <v>4.1315710000000001</v>
      </c>
      <c r="Q2633" s="4">
        <v>21.463912000000001</v>
      </c>
      <c r="R2633" s="4">
        <v>26.157823</v>
      </c>
      <c r="S2633" s="3" t="s">
        <v>6367</v>
      </c>
      <c r="T2633" s="4">
        <v>43.46</v>
      </c>
      <c r="U2633" s="4">
        <v>14340.070074699999</v>
      </c>
      <c r="V2633" s="10">
        <v>21524.161074</v>
      </c>
      <c r="W2633" s="4">
        <v>3.9116428900138098</v>
      </c>
      <c r="X2633" s="4">
        <v>47.55</v>
      </c>
      <c r="Y2633" s="4">
        <v>34.185000000000002</v>
      </c>
      <c r="Z2633" s="4" t="s">
        <v>2934</v>
      </c>
      <c r="AA2633" s="10">
        <v>91.920473773200001</v>
      </c>
      <c r="AB2633" s="10">
        <v>113.7309292649</v>
      </c>
      <c r="AC2633" s="4">
        <v>12.829420000000001</v>
      </c>
      <c r="AD2633" s="4">
        <v>12.628012007668699</v>
      </c>
      <c r="AE2633" s="4">
        <v>12.9352835933934</v>
      </c>
      <c r="AF2633" s="4">
        <v>21.463912000000001</v>
      </c>
      <c r="AG2633" s="4">
        <v>20.370800954327599</v>
      </c>
      <c r="AH2633" s="4">
        <v>20.852412289446399</v>
      </c>
      <c r="AI2633" s="4">
        <v>4.1315710000000001</v>
      </c>
      <c r="AJ2633" s="4">
        <v>4.1672260000000003</v>
      </c>
    </row>
    <row r="2634" spans="1:36" x14ac:dyDescent="0.3">
      <c r="A2634" s="1" t="s">
        <v>2628</v>
      </c>
      <c r="B2634" s="2">
        <v>4013931</v>
      </c>
      <c r="C2634" s="3" t="s">
        <v>2919</v>
      </c>
      <c r="D2634" s="4">
        <v>6892.8566106400003</v>
      </c>
      <c r="E2634" s="3" t="s">
        <v>2936</v>
      </c>
      <c r="F2634" s="3" t="s">
        <v>2937</v>
      </c>
      <c r="G2634" s="3" t="s">
        <v>2943</v>
      </c>
      <c r="H2634" s="3" t="s">
        <v>2943</v>
      </c>
      <c r="I2634" s="3" t="s">
        <v>3701</v>
      </c>
      <c r="J2634" s="4">
        <v>-9.919848</v>
      </c>
      <c r="K2634" s="4">
        <v>-13.218654000000001</v>
      </c>
      <c r="L2634" s="4">
        <v>-11.754645</v>
      </c>
      <c r="M2634" s="4">
        <v>-10.523412</v>
      </c>
      <c r="N2634" s="4">
        <v>15.626377</v>
      </c>
      <c r="O2634" s="4">
        <v>12.615026</v>
      </c>
      <c r="P2634" s="4">
        <v>2.17136</v>
      </c>
      <c r="Q2634" s="4">
        <v>8.3603660000000009</v>
      </c>
      <c r="R2634" s="4">
        <v>15.657848</v>
      </c>
      <c r="S2634" s="3" t="s">
        <v>6368</v>
      </c>
      <c r="T2634" s="5">
        <v>113.51</v>
      </c>
      <c r="U2634" s="4">
        <v>6892.8566106400003</v>
      </c>
      <c r="V2634" s="10">
        <v>6094.3556099999996</v>
      </c>
      <c r="W2634" s="4">
        <v>1.16289313716853</v>
      </c>
      <c r="X2634" s="4">
        <v>141.33000000000001</v>
      </c>
      <c r="Y2634" s="4">
        <v>107.49</v>
      </c>
      <c r="Z2634" s="4">
        <v>15.626377</v>
      </c>
      <c r="AA2634" s="10">
        <v>16.361801801799999</v>
      </c>
      <c r="AB2634" s="10">
        <v>16.498546511600001</v>
      </c>
      <c r="AC2634" s="4">
        <v>0.90761899999999995</v>
      </c>
      <c r="AD2634" s="4">
        <v>0.90528450010009998</v>
      </c>
      <c r="AE2634" s="4">
        <v>0.92109922409779998</v>
      </c>
      <c r="AF2634" s="4">
        <v>8.3603660000000009</v>
      </c>
      <c r="AG2634" s="4">
        <v>8.8876834016811994</v>
      </c>
      <c r="AH2634" s="4">
        <v>9.0793275372941995</v>
      </c>
      <c r="AI2634" s="4">
        <v>2.17136</v>
      </c>
      <c r="AJ2634" s="4">
        <v>2.578894</v>
      </c>
    </row>
    <row r="2635" spans="1:36" x14ac:dyDescent="0.3">
      <c r="A2635" s="1" t="s">
        <v>2629</v>
      </c>
      <c r="B2635" s="2">
        <v>4981287</v>
      </c>
      <c r="C2635" s="3" t="s">
        <v>2956</v>
      </c>
      <c r="D2635" s="4">
        <v>1940.4626845499999</v>
      </c>
      <c r="E2635" s="3" t="s">
        <v>2920</v>
      </c>
      <c r="F2635" s="3" t="s">
        <v>2960</v>
      </c>
      <c r="G2635" s="3" t="s">
        <v>2961</v>
      </c>
      <c r="H2635" s="3" t="s">
        <v>3085</v>
      </c>
      <c r="I2635" s="3" t="s">
        <v>3106</v>
      </c>
      <c r="J2635" s="4">
        <v>43.176670000000001</v>
      </c>
      <c r="K2635" s="4">
        <v>-29.454272</v>
      </c>
      <c r="L2635" s="5">
        <v>-15.375347</v>
      </c>
      <c r="M2635" s="4">
        <v>-2.2310729999999999</v>
      </c>
      <c r="N2635" s="4">
        <v>36.162756999999999</v>
      </c>
      <c r="O2635" s="4">
        <v>42.596024</v>
      </c>
      <c r="P2635" s="4">
        <v>5.8954510000000004</v>
      </c>
      <c r="Q2635" s="4">
        <v>23.607098000000001</v>
      </c>
      <c r="R2635" s="4">
        <v>121.21219000000001</v>
      </c>
      <c r="S2635" s="3" t="s">
        <v>6369</v>
      </c>
      <c r="T2635" s="4">
        <v>252.85</v>
      </c>
      <c r="U2635" s="4">
        <v>1940.4626845499999</v>
      </c>
      <c r="V2635" s="10">
        <v>2152.0466839999999</v>
      </c>
      <c r="W2635" s="4">
        <v>0</v>
      </c>
      <c r="X2635" s="4">
        <v>366.40940000000001</v>
      </c>
      <c r="Y2635" s="4">
        <v>152.43010000000001</v>
      </c>
      <c r="Z2635" s="4">
        <v>36.162756999999999</v>
      </c>
      <c r="AA2635" s="10">
        <v>30.335932813399999</v>
      </c>
      <c r="AB2635" s="10">
        <v>33.269736842100002</v>
      </c>
      <c r="AC2635" s="4">
        <v>4.659643</v>
      </c>
      <c r="AD2635" s="4">
        <v>3.7716324084155</v>
      </c>
      <c r="AE2635" s="4">
        <v>4.2873697961310002</v>
      </c>
      <c r="AF2635" s="4">
        <v>23.607098000000001</v>
      </c>
      <c r="AG2635" s="4">
        <v>18.003214775700901</v>
      </c>
      <c r="AH2635" s="4">
        <v>20.4576898521793</v>
      </c>
      <c r="AI2635" s="4">
        <v>5.8954510000000004</v>
      </c>
      <c r="AJ2635" s="4" t="s">
        <v>2924</v>
      </c>
    </row>
    <row r="2636" spans="1:36" x14ac:dyDescent="0.3">
      <c r="A2636" s="1" t="s">
        <v>2630</v>
      </c>
      <c r="B2636" s="2">
        <v>4057537</v>
      </c>
      <c r="C2636" s="3" t="s">
        <v>2935</v>
      </c>
      <c r="D2636" s="4">
        <v>5854.8190686300004</v>
      </c>
      <c r="E2636" s="3" t="s">
        <v>3090</v>
      </c>
      <c r="F2636" s="3" t="s">
        <v>3090</v>
      </c>
      <c r="G2636" s="3" t="s">
        <v>3201</v>
      </c>
      <c r="H2636" s="3" t="s">
        <v>3201</v>
      </c>
      <c r="I2636" s="3" t="s">
        <v>3202</v>
      </c>
      <c r="J2636" s="4">
        <v>11.26071</v>
      </c>
      <c r="K2636" s="4">
        <v>13.483146</v>
      </c>
      <c r="L2636" s="4">
        <v>12.176059</v>
      </c>
      <c r="M2636" s="4">
        <v>-4.4833629999999998</v>
      </c>
      <c r="N2636" s="4">
        <v>21.815999999999999</v>
      </c>
      <c r="O2636" s="4">
        <v>14.926107999999999</v>
      </c>
      <c r="P2636" s="5">
        <v>1.347399</v>
      </c>
      <c r="Q2636" s="4">
        <v>7.5818919999999999</v>
      </c>
      <c r="R2636" s="4">
        <v>21.919301999999998</v>
      </c>
      <c r="S2636" s="3" t="s">
        <v>6370</v>
      </c>
      <c r="T2636" s="4">
        <v>27.27</v>
      </c>
      <c r="U2636" s="4">
        <v>5854.8190686300004</v>
      </c>
      <c r="V2636" s="10">
        <v>13222.819068000001</v>
      </c>
      <c r="W2636" s="4">
        <v>5.5005500550055002</v>
      </c>
      <c r="X2636" s="4">
        <v>30.4801</v>
      </c>
      <c r="Y2636" s="4">
        <v>21.675000000000001</v>
      </c>
      <c r="Z2636" s="4">
        <v>21.815999999999999</v>
      </c>
      <c r="AA2636" s="10">
        <v>9.3711340205999996</v>
      </c>
      <c r="AB2636" s="10">
        <v>9.3711340205999996</v>
      </c>
      <c r="AC2636" s="4">
        <v>1.833955</v>
      </c>
      <c r="AD2636" s="4">
        <v>1.4269434530809999</v>
      </c>
      <c r="AE2636" s="4">
        <v>1.4269434530809999</v>
      </c>
      <c r="AF2636" s="4">
        <v>7.5818919999999999</v>
      </c>
      <c r="AG2636" s="4">
        <v>6.4380646434745001</v>
      </c>
      <c r="AH2636" s="4">
        <v>6.4380646434745001</v>
      </c>
      <c r="AI2636" s="5">
        <v>1.347399</v>
      </c>
      <c r="AJ2636" s="4">
        <v>5.4053519999999997</v>
      </c>
    </row>
    <row r="2637" spans="1:36" x14ac:dyDescent="0.3">
      <c r="A2637" s="1" t="s">
        <v>2631</v>
      </c>
      <c r="B2637" s="2">
        <v>4023192</v>
      </c>
      <c r="C2637" s="3" t="s">
        <v>2935</v>
      </c>
      <c r="D2637" s="4">
        <v>12932.708731160001</v>
      </c>
      <c r="E2637" s="3" t="s">
        <v>2936</v>
      </c>
      <c r="F2637" s="3" t="s">
        <v>3056</v>
      </c>
      <c r="G2637" s="3" t="s">
        <v>3166</v>
      </c>
      <c r="H2637" s="3" t="s">
        <v>3167</v>
      </c>
      <c r="I2637" s="3" t="s">
        <v>3702</v>
      </c>
      <c r="J2637" s="4">
        <v>0.61036199999999996</v>
      </c>
      <c r="K2637" s="4">
        <v>-5.0120610000000001</v>
      </c>
      <c r="L2637" s="4">
        <v>4.9141500000000002</v>
      </c>
      <c r="M2637" s="4">
        <v>-3.2487029999999999</v>
      </c>
      <c r="N2637" s="4">
        <v>28.918809</v>
      </c>
      <c r="O2637" s="4" t="s">
        <v>2924</v>
      </c>
      <c r="P2637" s="4">
        <v>1.8116760000000001</v>
      </c>
      <c r="Q2637" s="4">
        <v>10.714039</v>
      </c>
      <c r="R2637" s="4" t="s">
        <v>2924</v>
      </c>
      <c r="S2637" s="3" t="s">
        <v>6371</v>
      </c>
      <c r="T2637" s="4">
        <v>70.88</v>
      </c>
      <c r="U2637" s="4">
        <v>12932.708731160001</v>
      </c>
      <c r="V2637" s="10">
        <v>18158.324731000001</v>
      </c>
      <c r="W2637" s="4">
        <v>0</v>
      </c>
      <c r="X2637" s="4">
        <v>79.034999999999997</v>
      </c>
      <c r="Y2637" s="4">
        <v>59.7</v>
      </c>
      <c r="Z2637" s="4">
        <v>28.918809</v>
      </c>
      <c r="AA2637" s="10">
        <v>22.957085020200001</v>
      </c>
      <c r="AB2637" s="10">
        <v>29.970401691300001</v>
      </c>
      <c r="AC2637" s="4">
        <v>3.2183609999999998</v>
      </c>
      <c r="AD2637" s="4" t="s">
        <v>2934</v>
      </c>
      <c r="AE2637" s="4">
        <v>3.2033535168516001</v>
      </c>
      <c r="AF2637" s="4">
        <v>10.714039</v>
      </c>
      <c r="AG2637" s="4" t="s">
        <v>2934</v>
      </c>
      <c r="AH2637" s="4" t="s">
        <v>2934</v>
      </c>
      <c r="AI2637" s="4">
        <v>1.8116760000000001</v>
      </c>
      <c r="AJ2637" s="4">
        <v>1.8116760000000001</v>
      </c>
    </row>
    <row r="2638" spans="1:36" x14ac:dyDescent="0.3">
      <c r="A2638" s="1" t="s">
        <v>2632</v>
      </c>
      <c r="B2638" s="2">
        <v>9208881</v>
      </c>
      <c r="C2638" s="3" t="s">
        <v>2935</v>
      </c>
      <c r="D2638" s="4">
        <v>7282.1858092499997</v>
      </c>
      <c r="E2638" s="3" t="s">
        <v>2945</v>
      </c>
      <c r="F2638" s="3" t="s">
        <v>2946</v>
      </c>
      <c r="G2638" s="3" t="s">
        <v>2947</v>
      </c>
      <c r="H2638" s="3" t="s">
        <v>2948</v>
      </c>
      <c r="I2638" s="3" t="s">
        <v>2949</v>
      </c>
      <c r="J2638" s="4">
        <v>-47.855175000000003</v>
      </c>
      <c r="K2638" s="4">
        <v>6.0848680000000002</v>
      </c>
      <c r="L2638" s="4">
        <v>2.9526029999999999</v>
      </c>
      <c r="M2638" s="4">
        <v>-5.4246970000000001</v>
      </c>
      <c r="N2638" s="4" t="s">
        <v>2924</v>
      </c>
      <c r="O2638" s="4">
        <v>24.223034999999999</v>
      </c>
      <c r="P2638" s="4">
        <v>4.2050140000000003</v>
      </c>
      <c r="Q2638" s="4" t="s">
        <v>2924</v>
      </c>
      <c r="R2638" s="4">
        <v>13.077833999999999</v>
      </c>
      <c r="S2638" s="3" t="s">
        <v>6372</v>
      </c>
      <c r="T2638" s="4">
        <v>13.25</v>
      </c>
      <c r="U2638" s="4">
        <v>7282.1858092499997</v>
      </c>
      <c r="V2638" s="10">
        <v>5760.3478089999999</v>
      </c>
      <c r="W2638" s="4">
        <v>0</v>
      </c>
      <c r="X2638" s="4">
        <v>27.87</v>
      </c>
      <c r="Y2638" s="4">
        <v>10.37</v>
      </c>
      <c r="Z2638" s="4" t="s">
        <v>2924</v>
      </c>
      <c r="AA2638" s="10">
        <v>27.268985387899999</v>
      </c>
      <c r="AB2638" s="10">
        <v>28.005579979699998</v>
      </c>
      <c r="AC2638" s="4">
        <v>4.0816739999999996</v>
      </c>
      <c r="AD2638" s="4">
        <v>3.7438088283561002</v>
      </c>
      <c r="AE2638" s="4">
        <v>4.0249783521994003</v>
      </c>
      <c r="AF2638" s="4" t="s">
        <v>2924</v>
      </c>
      <c r="AG2638" s="4">
        <v>22.137746148418501</v>
      </c>
      <c r="AH2638" s="4">
        <v>24.430046893103398</v>
      </c>
      <c r="AI2638" s="4">
        <v>4.2050140000000003</v>
      </c>
      <c r="AJ2638" s="4">
        <v>4.4612790000000002</v>
      </c>
    </row>
    <row r="2639" spans="1:36" x14ac:dyDescent="0.3">
      <c r="A2639" s="1" t="s">
        <v>2735</v>
      </c>
      <c r="B2639" s="2">
        <v>4241337</v>
      </c>
      <c r="C2639" s="3" t="s">
        <v>2919</v>
      </c>
      <c r="D2639" s="4">
        <v>39095.576129239998</v>
      </c>
      <c r="E2639" s="3" t="s">
        <v>2936</v>
      </c>
      <c r="F2639" s="3" t="s">
        <v>2966</v>
      </c>
      <c r="G2639" s="3" t="s">
        <v>3082</v>
      </c>
      <c r="H2639" s="3" t="s">
        <v>3118</v>
      </c>
      <c r="I2639" s="3" t="s">
        <v>3000</v>
      </c>
      <c r="J2639" s="10">
        <v>17.214224999999999</v>
      </c>
      <c r="K2639" s="10">
        <v>4.5346419999999998</v>
      </c>
      <c r="L2639" s="10">
        <v>-2.5826880000000001</v>
      </c>
      <c r="M2639" s="10">
        <v>-2.290454</v>
      </c>
      <c r="N2639" s="4">
        <v>46.143332999999998</v>
      </c>
      <c r="O2639" s="4">
        <v>43.239106999999997</v>
      </c>
      <c r="P2639" s="4">
        <v>130.65597</v>
      </c>
      <c r="Q2639" s="4">
        <v>29.682613</v>
      </c>
      <c r="R2639" s="4">
        <v>49.470874999999999</v>
      </c>
      <c r="S2639" s="3" t="s">
        <v>6475</v>
      </c>
      <c r="T2639" s="4">
        <v>276.86</v>
      </c>
      <c r="U2639" s="4">
        <v>39095.576129239998</v>
      </c>
      <c r="V2639" s="10">
        <v>41899.976129000002</v>
      </c>
      <c r="W2639" s="4">
        <v>0.56346167738206998</v>
      </c>
      <c r="X2639" s="4">
        <v>296.58499999999998</v>
      </c>
      <c r="Y2639" s="4">
        <v>217.34</v>
      </c>
      <c r="Z2639" s="4">
        <v>46.143332999999998</v>
      </c>
      <c r="AA2639" s="10">
        <v>39.497260899300002</v>
      </c>
      <c r="AB2639" s="10">
        <v>41.841598583</v>
      </c>
      <c r="AC2639" s="4">
        <v>14.840781</v>
      </c>
      <c r="AD2639" s="4">
        <v>13.794015569600701</v>
      </c>
      <c r="AE2639" s="4">
        <v>14.5500447421076</v>
      </c>
      <c r="AF2639" s="4">
        <v>29.682613</v>
      </c>
      <c r="AG2639" s="4">
        <v>25.148143735227698</v>
      </c>
      <c r="AH2639" s="4">
        <v>26.4688022940366</v>
      </c>
      <c r="AI2639" s="4">
        <v>130.65597</v>
      </c>
      <c r="AJ2639" s="4" t="s">
        <v>2924</v>
      </c>
    </row>
    <row r="2640" spans="1:36" x14ac:dyDescent="0.3">
      <c r="A2640" s="1" t="s">
        <v>2634</v>
      </c>
      <c r="B2640" s="2">
        <v>4107935</v>
      </c>
      <c r="C2640" s="3" t="s">
        <v>2919</v>
      </c>
      <c r="D2640" s="4">
        <v>19940.65506538</v>
      </c>
      <c r="E2640" s="3" t="s">
        <v>2925</v>
      </c>
      <c r="F2640" s="3" t="s">
        <v>2926</v>
      </c>
      <c r="G2640" s="3" t="s">
        <v>2927</v>
      </c>
      <c r="H2640" s="3" t="s">
        <v>2928</v>
      </c>
      <c r="I2640" s="3" t="s">
        <v>3609</v>
      </c>
      <c r="J2640" s="4">
        <v>-8.7724879999999992</v>
      </c>
      <c r="K2640" s="4">
        <v>6.965001</v>
      </c>
      <c r="L2640" s="4">
        <v>25.272387999999999</v>
      </c>
      <c r="M2640" s="4">
        <v>1.391149</v>
      </c>
      <c r="N2640" s="4">
        <v>17.170179999999998</v>
      </c>
      <c r="O2640" s="4">
        <v>20.624970000000001</v>
      </c>
      <c r="P2640" s="4">
        <v>8.5981360000000002</v>
      </c>
      <c r="Q2640" s="4">
        <v>9.6487269999999992</v>
      </c>
      <c r="R2640" s="4">
        <v>30.127670999999999</v>
      </c>
      <c r="S2640" s="3" t="s">
        <v>6374</v>
      </c>
      <c r="T2640" s="4">
        <v>430.01</v>
      </c>
      <c r="U2640" s="4">
        <v>19940.65506538</v>
      </c>
      <c r="V2640" s="10">
        <v>21903.875065</v>
      </c>
      <c r="W2640" s="4">
        <v>0</v>
      </c>
      <c r="X2640" s="4">
        <v>574.76</v>
      </c>
      <c r="Y2640" s="4">
        <v>318.17</v>
      </c>
      <c r="Z2640" s="4">
        <v>17.170179999999998</v>
      </c>
      <c r="AA2640" s="10">
        <v>18.5878732077</v>
      </c>
      <c r="AB2640" s="10">
        <v>18.1687968733</v>
      </c>
      <c r="AC2640" s="4">
        <v>1.927762</v>
      </c>
      <c r="AD2640" s="4">
        <v>1.9084837662595</v>
      </c>
      <c r="AE2640" s="4">
        <v>1.9555525829372</v>
      </c>
      <c r="AF2640" s="4">
        <v>9.6487269999999992</v>
      </c>
      <c r="AG2640" s="4">
        <v>13.0894843613713</v>
      </c>
      <c r="AH2640" s="4">
        <v>12.6471634474706</v>
      </c>
      <c r="AI2640" s="4">
        <v>8.5981360000000002</v>
      </c>
      <c r="AJ2640" s="4">
        <v>8.6394230000000007</v>
      </c>
    </row>
    <row r="2641" spans="1:36" x14ac:dyDescent="0.3">
      <c r="A2641" s="1" t="s">
        <v>1297</v>
      </c>
      <c r="B2641" s="2">
        <v>4329961</v>
      </c>
      <c r="C2641" s="3" t="s">
        <v>2919</v>
      </c>
      <c r="D2641" s="4">
        <v>4238.4750946300001</v>
      </c>
      <c r="E2641" s="3" t="s">
        <v>2945</v>
      </c>
      <c r="F2641" s="3" t="s">
        <v>2990</v>
      </c>
      <c r="G2641" s="3" t="s">
        <v>2990</v>
      </c>
      <c r="H2641" s="3" t="s">
        <v>3029</v>
      </c>
      <c r="I2641" s="3" t="s">
        <v>3030</v>
      </c>
      <c r="J2641" s="18">
        <v>70.242018000000002</v>
      </c>
      <c r="K2641" s="18">
        <v>-25.823060999999999</v>
      </c>
      <c r="L2641" s="18">
        <v>-19.420242999999999</v>
      </c>
      <c r="M2641" s="18">
        <v>-0.76168999999999998</v>
      </c>
      <c r="N2641" s="4">
        <v>146.03313800000001</v>
      </c>
      <c r="O2641" s="4">
        <v>40.781165000000001</v>
      </c>
      <c r="P2641" s="4">
        <v>31.117342000000001</v>
      </c>
      <c r="Q2641" s="4" t="s">
        <v>2924</v>
      </c>
      <c r="R2641" s="4">
        <v>73.456604999999996</v>
      </c>
      <c r="S2641" s="3" t="s">
        <v>5040</v>
      </c>
      <c r="T2641" s="5">
        <v>149.83000000000001</v>
      </c>
      <c r="U2641" s="4">
        <v>4238.4750946300001</v>
      </c>
      <c r="V2641" s="10">
        <v>4361.4950939999999</v>
      </c>
      <c r="W2641" s="4">
        <v>0</v>
      </c>
      <c r="X2641" s="18">
        <v>239.88</v>
      </c>
      <c r="Y2641" s="18">
        <v>78.17</v>
      </c>
      <c r="Z2641" s="4">
        <v>146.03313800000001</v>
      </c>
      <c r="AA2641" s="10">
        <v>58.458837299999999</v>
      </c>
      <c r="AB2641" s="10">
        <v>72.276893391200005</v>
      </c>
      <c r="AC2641" s="4">
        <v>12.635825000000001</v>
      </c>
      <c r="AD2641" s="4">
        <v>10.363841200538801</v>
      </c>
      <c r="AE2641" s="4">
        <v>11.8698839735567</v>
      </c>
      <c r="AF2641" s="4" t="s">
        <v>2924</v>
      </c>
      <c r="AG2641" s="4">
        <v>50.148670814395103</v>
      </c>
      <c r="AH2641" s="4">
        <v>65.688876916994602</v>
      </c>
      <c r="AI2641" s="4">
        <v>31.117342000000001</v>
      </c>
      <c r="AJ2641" s="4">
        <v>40.450864000000003</v>
      </c>
    </row>
    <row r="2642" spans="1:36" x14ac:dyDescent="0.3">
      <c r="A2642" s="1" t="s">
        <v>2636</v>
      </c>
      <c r="B2642" s="2">
        <v>4812764</v>
      </c>
      <c r="C2642" s="3" t="s">
        <v>2919</v>
      </c>
      <c r="D2642" s="4">
        <v>4080.4157559</v>
      </c>
      <c r="E2642" s="3" t="s">
        <v>2920</v>
      </c>
      <c r="F2642" s="3" t="s">
        <v>2921</v>
      </c>
      <c r="G2642" s="3" t="s">
        <v>2941</v>
      </c>
      <c r="H2642" s="3" t="s">
        <v>2941</v>
      </c>
      <c r="I2642" s="3" t="s">
        <v>2942</v>
      </c>
      <c r="J2642" s="4">
        <v>-6.9052629999999997</v>
      </c>
      <c r="K2642" s="4">
        <v>-24.731915000000001</v>
      </c>
      <c r="L2642" s="4">
        <v>-4.6982759999999999</v>
      </c>
      <c r="M2642" s="4">
        <v>-3.4076019999999998</v>
      </c>
      <c r="N2642" s="4" t="s">
        <v>2924</v>
      </c>
      <c r="O2642" s="4" t="s">
        <v>2924</v>
      </c>
      <c r="P2642" s="4">
        <v>11.760638</v>
      </c>
      <c r="Q2642" s="4" t="s">
        <v>2924</v>
      </c>
      <c r="R2642" s="4" t="s">
        <v>2924</v>
      </c>
      <c r="S2642" s="3" t="s">
        <v>6376</v>
      </c>
      <c r="T2642" s="4">
        <v>44.22</v>
      </c>
      <c r="U2642" s="4">
        <v>4080.4157559</v>
      </c>
      <c r="V2642" s="10">
        <v>4189.3197550000004</v>
      </c>
      <c r="W2642" s="4">
        <v>0</v>
      </c>
      <c r="X2642" s="4">
        <v>60.37</v>
      </c>
      <c r="Y2642" s="4">
        <v>37.020000000000003</v>
      </c>
      <c r="Z2642" s="4" t="s">
        <v>2924</v>
      </c>
      <c r="AA2642" s="10" t="s">
        <v>2924</v>
      </c>
      <c r="AB2642" s="10" t="s">
        <v>2924</v>
      </c>
      <c r="AC2642" s="4">
        <v>8.0140790000000006</v>
      </c>
      <c r="AD2642" s="4">
        <v>6.8678149883990001</v>
      </c>
      <c r="AE2642" s="4">
        <v>7.7649447141619996</v>
      </c>
      <c r="AF2642" s="4" t="s">
        <v>2924</v>
      </c>
      <c r="AG2642" s="4" t="s">
        <v>2924</v>
      </c>
      <c r="AH2642" s="4" t="s">
        <v>2924</v>
      </c>
      <c r="AI2642" s="4">
        <v>11.760638</v>
      </c>
      <c r="AJ2642" s="4">
        <v>29.657948000000001</v>
      </c>
    </row>
    <row r="2643" spans="1:36" x14ac:dyDescent="0.3">
      <c r="A2643" s="1" t="s">
        <v>2637</v>
      </c>
      <c r="B2643" s="2">
        <v>100473</v>
      </c>
      <c r="C2643" s="3" t="s">
        <v>2919</v>
      </c>
      <c r="D2643" s="4">
        <v>5592.7895522299996</v>
      </c>
      <c r="E2643" s="3" t="s">
        <v>2930</v>
      </c>
      <c r="F2643" s="3" t="s">
        <v>2931</v>
      </c>
      <c r="G2643" s="3" t="s">
        <v>2931</v>
      </c>
      <c r="H2643" s="3" t="s">
        <v>2932</v>
      </c>
      <c r="I2643" s="3" t="s">
        <v>2933</v>
      </c>
      <c r="J2643" s="4">
        <v>38.468043999999999</v>
      </c>
      <c r="K2643" s="4">
        <v>7.3629980000000002</v>
      </c>
      <c r="L2643" s="4">
        <v>-4.6426489999999996</v>
      </c>
      <c r="M2643" s="4">
        <v>-6.1957769999999996</v>
      </c>
      <c r="N2643" s="4">
        <v>14.32625</v>
      </c>
      <c r="O2643" s="4">
        <v>15.527706</v>
      </c>
      <c r="P2643" s="4">
        <v>1.5818749999999999</v>
      </c>
      <c r="Q2643" s="4" t="s">
        <v>2934</v>
      </c>
      <c r="R2643" s="4" t="s">
        <v>2934</v>
      </c>
      <c r="S2643" s="3" t="s">
        <v>6377</v>
      </c>
      <c r="T2643" s="4">
        <v>114.61</v>
      </c>
      <c r="U2643" s="4">
        <v>5592.7895522299996</v>
      </c>
      <c r="V2643" s="10" t="s">
        <v>2934</v>
      </c>
      <c r="W2643" s="5">
        <v>1.39603874007504</v>
      </c>
      <c r="X2643" s="4">
        <v>129.94</v>
      </c>
      <c r="Y2643" s="4">
        <v>76</v>
      </c>
      <c r="Z2643" s="4">
        <v>14.304793</v>
      </c>
      <c r="AA2643" s="10">
        <v>12.716782246799999</v>
      </c>
      <c r="AB2643" s="10">
        <v>12.7784021478</v>
      </c>
      <c r="AC2643" s="4" t="s">
        <v>2934</v>
      </c>
      <c r="AD2643" s="4" t="s">
        <v>2934</v>
      </c>
      <c r="AE2643" s="4" t="s">
        <v>2934</v>
      </c>
      <c r="AF2643" s="4" t="s">
        <v>2934</v>
      </c>
      <c r="AG2643" s="4" t="s">
        <v>2934</v>
      </c>
      <c r="AH2643" s="4" t="s">
        <v>2934</v>
      </c>
      <c r="AI2643" s="4">
        <v>1.5818749999999999</v>
      </c>
      <c r="AJ2643" s="4">
        <v>1.714205</v>
      </c>
    </row>
    <row r="2644" spans="1:36" x14ac:dyDescent="0.3">
      <c r="A2644" s="1" t="s">
        <v>2638</v>
      </c>
      <c r="B2644" s="2">
        <v>103232</v>
      </c>
      <c r="C2644" s="3" t="s">
        <v>2935</v>
      </c>
      <c r="D2644" s="4">
        <v>1504.61897623</v>
      </c>
      <c r="E2644" s="3" t="s">
        <v>2976</v>
      </c>
      <c r="F2644" s="3" t="s">
        <v>2977</v>
      </c>
      <c r="G2644" s="3" t="s">
        <v>3127</v>
      </c>
      <c r="H2644" s="3" t="s">
        <v>3128</v>
      </c>
      <c r="I2644" s="3" t="s">
        <v>2979</v>
      </c>
      <c r="J2644" s="4">
        <v>25.460526000000002</v>
      </c>
      <c r="K2644" s="4">
        <v>-3.3941240000000001</v>
      </c>
      <c r="L2644" s="4">
        <v>-0.41775499999999999</v>
      </c>
      <c r="M2644" s="4">
        <v>-1.5487869999999999</v>
      </c>
      <c r="N2644" s="4">
        <v>146.69230769230799</v>
      </c>
      <c r="O2644" s="4">
        <v>20.887184999999999</v>
      </c>
      <c r="P2644" s="4">
        <v>2.7301359999999999</v>
      </c>
      <c r="Q2644" s="4">
        <v>23.284755000000001</v>
      </c>
      <c r="R2644" s="4">
        <v>27.33004</v>
      </c>
      <c r="S2644" s="3" t="s">
        <v>6378</v>
      </c>
      <c r="T2644" s="4">
        <v>19.07</v>
      </c>
      <c r="U2644" s="4">
        <v>1504.61897623</v>
      </c>
      <c r="V2644" s="10">
        <v>2364.6599759999999</v>
      </c>
      <c r="W2644" s="4">
        <v>4.5097011012060797</v>
      </c>
      <c r="X2644" s="4">
        <v>20.635000000000002</v>
      </c>
      <c r="Y2644" s="4">
        <v>14.09</v>
      </c>
      <c r="Z2644" s="4">
        <v>161.61016900000001</v>
      </c>
      <c r="AA2644" s="10">
        <v>90.809523809500007</v>
      </c>
      <c r="AB2644" s="10">
        <v>197.2690596875</v>
      </c>
      <c r="AC2644" s="4">
        <v>10.053784</v>
      </c>
      <c r="AD2644" s="4">
        <v>9.5544596691298</v>
      </c>
      <c r="AE2644" s="4">
        <v>10.185727704748</v>
      </c>
      <c r="AF2644" s="4">
        <v>23.284755000000001</v>
      </c>
      <c r="AG2644" s="4">
        <v>19.395590588381999</v>
      </c>
      <c r="AH2644" s="4">
        <v>20.938270115605601</v>
      </c>
      <c r="AI2644" s="4">
        <v>2.7301359999999999</v>
      </c>
      <c r="AJ2644" s="4">
        <v>2.7301359999999999</v>
      </c>
    </row>
    <row r="2645" spans="1:36" x14ac:dyDescent="0.3">
      <c r="A2645" s="1" t="s">
        <v>2639</v>
      </c>
      <c r="B2645" s="2">
        <v>4256987</v>
      </c>
      <c r="C2645" s="3" t="s">
        <v>2935</v>
      </c>
      <c r="D2645" s="4">
        <v>3551.5259123400001</v>
      </c>
      <c r="E2645" s="3" t="s">
        <v>2925</v>
      </c>
      <c r="F2645" s="3" t="s">
        <v>2996</v>
      </c>
      <c r="G2645" s="3" t="s">
        <v>3120</v>
      </c>
      <c r="H2645" s="3" t="s">
        <v>3121</v>
      </c>
      <c r="I2645" s="3" t="s">
        <v>3305</v>
      </c>
      <c r="J2645" s="4">
        <v>-3.9018950000000001</v>
      </c>
      <c r="K2645" s="4">
        <v>7.8848560000000001</v>
      </c>
      <c r="L2645" s="4">
        <v>-5.482456</v>
      </c>
      <c r="M2645" s="4">
        <v>-2.1566399999999999</v>
      </c>
      <c r="N2645" s="4" t="s">
        <v>2924</v>
      </c>
      <c r="O2645" s="4" t="s">
        <v>2924</v>
      </c>
      <c r="P2645" s="4">
        <v>1.877178</v>
      </c>
      <c r="Q2645" s="4">
        <v>7.2266630000000003</v>
      </c>
      <c r="R2645" s="4">
        <v>13.33867</v>
      </c>
      <c r="S2645" s="3" t="s">
        <v>6379</v>
      </c>
      <c r="T2645" s="4">
        <v>8.6199999999999992</v>
      </c>
      <c r="U2645" s="4">
        <v>3551.5259123400001</v>
      </c>
      <c r="V2645" s="10">
        <v>4352.6049119999998</v>
      </c>
      <c r="W2645" s="4">
        <v>0</v>
      </c>
      <c r="X2645" s="4">
        <v>11.89</v>
      </c>
      <c r="Y2645" s="5">
        <v>6.17</v>
      </c>
      <c r="Z2645" s="4" t="s">
        <v>2924</v>
      </c>
      <c r="AA2645" s="10">
        <v>33.817183209100001</v>
      </c>
      <c r="AB2645" s="10">
        <v>30.9348645253</v>
      </c>
      <c r="AC2645" s="4">
        <v>0.80589900000000003</v>
      </c>
      <c r="AD2645" s="4">
        <v>0.85404954376510001</v>
      </c>
      <c r="AE2645" s="4">
        <v>0.85244566652080001</v>
      </c>
      <c r="AF2645" s="4">
        <v>7.2266630000000003</v>
      </c>
      <c r="AG2645" s="4">
        <v>13.3597941797207</v>
      </c>
      <c r="AH2645" s="4">
        <v>13.5761855397038</v>
      </c>
      <c r="AI2645" s="4">
        <v>1.877178</v>
      </c>
      <c r="AJ2645" s="4">
        <v>2.510923</v>
      </c>
    </row>
    <row r="2646" spans="1:36" x14ac:dyDescent="0.3">
      <c r="A2646" s="1" t="s">
        <v>2640</v>
      </c>
      <c r="B2646" s="2">
        <v>4988356</v>
      </c>
      <c r="C2646" s="3" t="s">
        <v>2935</v>
      </c>
      <c r="D2646" s="4">
        <v>3326.5782683699999</v>
      </c>
      <c r="E2646" s="3" t="s">
        <v>2936</v>
      </c>
      <c r="F2646" s="3" t="s">
        <v>2966</v>
      </c>
      <c r="G2646" s="3" t="s">
        <v>2967</v>
      </c>
      <c r="H2646" s="3" t="s">
        <v>2999</v>
      </c>
      <c r="I2646" s="3" t="s">
        <v>3704</v>
      </c>
      <c r="J2646" s="4">
        <v>-1.6525749999999999</v>
      </c>
      <c r="K2646" s="4">
        <v>-4.8193409999999997</v>
      </c>
      <c r="L2646" s="4">
        <v>-6.5229869999999996</v>
      </c>
      <c r="M2646" s="4">
        <v>-5.7458559999999999</v>
      </c>
      <c r="N2646" s="4">
        <v>23.054054000000001</v>
      </c>
      <c r="O2646" s="4">
        <v>24.789648</v>
      </c>
      <c r="P2646" s="4">
        <v>1.579393</v>
      </c>
      <c r="Q2646" s="4">
        <v>9.1845409999999994</v>
      </c>
      <c r="R2646" s="4">
        <v>24.894926999999999</v>
      </c>
      <c r="S2646" s="3" t="s">
        <v>6380</v>
      </c>
      <c r="T2646" s="4">
        <v>179.13</v>
      </c>
      <c r="U2646" s="4">
        <v>3326.5782683699999</v>
      </c>
      <c r="V2646" s="10">
        <v>3220.3112679999999</v>
      </c>
      <c r="W2646" s="4">
        <v>0.78155529503712395</v>
      </c>
      <c r="X2646" s="4">
        <v>208.2</v>
      </c>
      <c r="Y2646" s="4">
        <v>149.58000000000001</v>
      </c>
      <c r="Z2646" s="4">
        <v>23.054054000000001</v>
      </c>
      <c r="AA2646" s="10">
        <v>23.341694628100001</v>
      </c>
      <c r="AB2646" s="10">
        <v>23.341694628100001</v>
      </c>
      <c r="AC2646" s="4">
        <v>1.326633</v>
      </c>
      <c r="AD2646" s="4">
        <v>1.323032029917</v>
      </c>
      <c r="AE2646" s="4">
        <v>1.323032029917</v>
      </c>
      <c r="AF2646" s="4">
        <v>9.1845409999999994</v>
      </c>
      <c r="AG2646" s="4">
        <v>9.6715460045690005</v>
      </c>
      <c r="AH2646" s="4">
        <v>9.6715460045690005</v>
      </c>
      <c r="AI2646" s="4">
        <v>1.579393</v>
      </c>
      <c r="AJ2646" s="4">
        <v>2.4858449999999999</v>
      </c>
    </row>
    <row r="2647" spans="1:36" x14ac:dyDescent="0.3">
      <c r="A2647" s="1" t="s">
        <v>2641</v>
      </c>
      <c r="B2647" s="2">
        <v>4004099</v>
      </c>
      <c r="C2647" s="3" t="s">
        <v>2935</v>
      </c>
      <c r="D2647" s="4">
        <v>137207.99982264001</v>
      </c>
      <c r="E2647" s="3" t="s">
        <v>2936</v>
      </c>
      <c r="F2647" s="3" t="s">
        <v>3056</v>
      </c>
      <c r="G2647" s="3" t="s">
        <v>3166</v>
      </c>
      <c r="H2647" s="3" t="s">
        <v>3381</v>
      </c>
      <c r="I2647" s="3" t="s">
        <v>3382</v>
      </c>
      <c r="J2647" s="4">
        <v>-7.0859680000000003</v>
      </c>
      <c r="K2647" s="4">
        <v>-7.7713029999999996</v>
      </c>
      <c r="L2647" s="4">
        <v>-3.0998459999999999</v>
      </c>
      <c r="M2647" s="4">
        <v>-3.6854200000000001</v>
      </c>
      <c r="N2647" s="4">
        <v>22.632000000000001</v>
      </c>
      <c r="O2647" s="4">
        <v>24.936095000000002</v>
      </c>
      <c r="P2647" s="4">
        <v>8.2825249999999997</v>
      </c>
      <c r="Q2647" s="4">
        <v>13.604203999999999</v>
      </c>
      <c r="R2647" s="4">
        <v>33.925646999999998</v>
      </c>
      <c r="S2647" s="3" t="s">
        <v>6381</v>
      </c>
      <c r="T2647" s="4">
        <v>226.32</v>
      </c>
      <c r="U2647" s="4">
        <v>137207.99982264001</v>
      </c>
      <c r="V2647" s="10">
        <v>168936.99982200001</v>
      </c>
      <c r="W2647" s="4">
        <v>2.3683280311064001</v>
      </c>
      <c r="X2647" s="4">
        <v>258.66000000000003</v>
      </c>
      <c r="Y2647" s="4">
        <v>218.55</v>
      </c>
      <c r="Z2647" s="4">
        <v>22.632000000000001</v>
      </c>
      <c r="AA2647" s="10">
        <v>19.330042192600001</v>
      </c>
      <c r="AB2647" s="10">
        <v>20.646357238899999</v>
      </c>
      <c r="AC2647" s="4">
        <v>6.9555749999999996</v>
      </c>
      <c r="AD2647" s="4">
        <v>6.7798035537299999</v>
      </c>
      <c r="AE2647" s="4">
        <v>6.9613710177875996</v>
      </c>
      <c r="AF2647" s="4">
        <v>13.604203999999999</v>
      </c>
      <c r="AG2647" s="4">
        <v>13.2471116543076</v>
      </c>
      <c r="AH2647" s="4">
        <v>13.9366514158296</v>
      </c>
      <c r="AI2647" s="4">
        <v>8.2825249999999997</v>
      </c>
      <c r="AJ2647" s="4">
        <v>8.7059549999999994</v>
      </c>
    </row>
    <row r="2648" spans="1:36" x14ac:dyDescent="0.3">
      <c r="A2648" s="1" t="s">
        <v>2642</v>
      </c>
      <c r="B2648" s="2">
        <v>4004095</v>
      </c>
      <c r="C2648" s="3" t="s">
        <v>2935</v>
      </c>
      <c r="D2648" s="4">
        <v>453.63210378000002</v>
      </c>
      <c r="E2648" s="3" t="s">
        <v>2945</v>
      </c>
      <c r="F2648" s="3" t="s">
        <v>2946</v>
      </c>
      <c r="G2648" s="3" t="s">
        <v>2984</v>
      </c>
      <c r="H2648" s="3" t="s">
        <v>2985</v>
      </c>
      <c r="I2648" s="3" t="s">
        <v>3262</v>
      </c>
      <c r="J2648" s="4">
        <v>17.837838000000001</v>
      </c>
      <c r="K2648" s="4">
        <v>15.343915000000001</v>
      </c>
      <c r="L2648" s="4">
        <v>-12.096774</v>
      </c>
      <c r="M2648" s="4">
        <v>-5.6277059999999999</v>
      </c>
      <c r="N2648" s="4" t="s">
        <v>2924</v>
      </c>
      <c r="O2648" s="4">
        <v>30.418604999999999</v>
      </c>
      <c r="P2648" s="4" t="s">
        <v>2924</v>
      </c>
      <c r="Q2648" s="4" t="s">
        <v>2924</v>
      </c>
      <c r="R2648" s="4" t="s">
        <v>2924</v>
      </c>
      <c r="S2648" s="3" t="s">
        <v>6382</v>
      </c>
      <c r="T2648" s="5">
        <v>6.54</v>
      </c>
      <c r="U2648" s="4">
        <v>453.63210378000002</v>
      </c>
      <c r="V2648" s="10">
        <v>619.83210299999996</v>
      </c>
      <c r="W2648" s="4">
        <v>0</v>
      </c>
      <c r="X2648" s="4">
        <v>8.93</v>
      </c>
      <c r="Y2648" s="5">
        <v>3.3149999999999999</v>
      </c>
      <c r="Z2648" s="4" t="s">
        <v>2924</v>
      </c>
      <c r="AA2648" s="10">
        <v>8.2784810126000004</v>
      </c>
      <c r="AB2648" s="10">
        <v>15.8227082476</v>
      </c>
      <c r="AC2648" s="4">
        <v>0.30675599999999997</v>
      </c>
      <c r="AD2648" s="4">
        <v>0.29849848446909999</v>
      </c>
      <c r="AE2648" s="4">
        <v>0.30777190772250002</v>
      </c>
      <c r="AF2648" s="4" t="s">
        <v>2924</v>
      </c>
      <c r="AG2648" s="4">
        <v>2.0258155642428002</v>
      </c>
      <c r="AH2648" s="4">
        <v>2.2013688729564</v>
      </c>
      <c r="AI2648" s="4" t="s">
        <v>2924</v>
      </c>
      <c r="AJ2648" s="4" t="s">
        <v>2924</v>
      </c>
    </row>
    <row r="2649" spans="1:36" x14ac:dyDescent="0.3">
      <c r="A2649" s="1" t="s">
        <v>2643</v>
      </c>
      <c r="B2649" s="2">
        <v>4994529</v>
      </c>
      <c r="C2649" s="3" t="s">
        <v>2919</v>
      </c>
      <c r="D2649" s="4">
        <v>32032.51266</v>
      </c>
      <c r="E2649" s="3" t="s">
        <v>2936</v>
      </c>
      <c r="F2649" s="3" t="s">
        <v>3056</v>
      </c>
      <c r="G2649" s="3" t="s">
        <v>3064</v>
      </c>
      <c r="H2649" s="3" t="s">
        <v>3064</v>
      </c>
      <c r="I2649" s="3" t="s">
        <v>3124</v>
      </c>
      <c r="J2649" s="4">
        <v>128.90716800000001</v>
      </c>
      <c r="K2649" s="4">
        <v>86.697336000000007</v>
      </c>
      <c r="L2649" s="4">
        <v>2.92719</v>
      </c>
      <c r="M2649" s="4">
        <v>2.4077380000000002</v>
      </c>
      <c r="N2649" s="4">
        <v>11.733525999999999</v>
      </c>
      <c r="O2649" s="4">
        <v>104.843918</v>
      </c>
      <c r="P2649" s="4">
        <v>2.8005409999999999</v>
      </c>
      <c r="Q2649" s="4">
        <v>4.3983439999999998</v>
      </c>
      <c r="R2649" s="4" t="s">
        <v>2924</v>
      </c>
      <c r="S2649" s="3" t="s">
        <v>6383</v>
      </c>
      <c r="T2649" s="4">
        <v>97.4</v>
      </c>
      <c r="U2649" s="4">
        <v>32032.51266</v>
      </c>
      <c r="V2649" s="10">
        <v>51227.51266</v>
      </c>
      <c r="W2649" s="4">
        <v>0</v>
      </c>
      <c r="X2649" s="4">
        <v>105.09</v>
      </c>
      <c r="Y2649" s="4">
        <v>37.020000000000003</v>
      </c>
      <c r="Z2649" s="4">
        <v>11.733525999999999</v>
      </c>
      <c r="AA2649" s="10">
        <v>7.8220366205999996</v>
      </c>
      <c r="AB2649" s="10">
        <v>9.4655740762999994</v>
      </c>
      <c r="AC2649" s="4">
        <v>0.91487499999999999</v>
      </c>
      <c r="AD2649" s="4">
        <v>0.86407730376140002</v>
      </c>
      <c r="AE2649" s="4">
        <v>0.90398152302919998</v>
      </c>
      <c r="AF2649" s="4">
        <v>4.3983439999999998</v>
      </c>
      <c r="AG2649" s="4">
        <v>5.6555101640403</v>
      </c>
      <c r="AH2649" s="4">
        <v>6.3096226597412004</v>
      </c>
      <c r="AI2649" s="4">
        <v>2.8005409999999999</v>
      </c>
      <c r="AJ2649" s="4">
        <v>7.5915819999999998</v>
      </c>
    </row>
    <row r="2650" spans="1:36" x14ac:dyDescent="0.3">
      <c r="A2650" s="1" t="s">
        <v>2644</v>
      </c>
      <c r="B2650" s="2">
        <v>100469</v>
      </c>
      <c r="C2650" s="3" t="s">
        <v>2919</v>
      </c>
      <c r="D2650" s="4">
        <v>5126.3495300000004</v>
      </c>
      <c r="E2650" s="3" t="s">
        <v>2930</v>
      </c>
      <c r="F2650" s="3" t="s">
        <v>2931</v>
      </c>
      <c r="G2650" s="3" t="s">
        <v>2931</v>
      </c>
      <c r="H2650" s="3" t="s">
        <v>2932</v>
      </c>
      <c r="I2650" s="3" t="s">
        <v>2933</v>
      </c>
      <c r="J2650" s="4">
        <v>0.31679000000000002</v>
      </c>
      <c r="K2650" s="4">
        <v>0.42283300000000001</v>
      </c>
      <c r="L2650" s="4">
        <v>-8.2125599999999999</v>
      </c>
      <c r="M2650" s="4">
        <v>-6.5650360000000001</v>
      </c>
      <c r="N2650" s="4">
        <v>14.3939393939394</v>
      </c>
      <c r="O2650" s="4">
        <v>10.860246</v>
      </c>
      <c r="P2650" s="4">
        <v>1.031908</v>
      </c>
      <c r="Q2650" s="4" t="s">
        <v>2934</v>
      </c>
      <c r="R2650" s="4" t="s">
        <v>2934</v>
      </c>
      <c r="S2650" s="3" t="s">
        <v>6384</v>
      </c>
      <c r="T2650" s="4">
        <v>38</v>
      </c>
      <c r="U2650" s="4">
        <v>5126.3495300000004</v>
      </c>
      <c r="V2650" s="10" t="s">
        <v>2934</v>
      </c>
      <c r="W2650" s="4">
        <v>3.8947368421052602</v>
      </c>
      <c r="X2650" s="4">
        <v>44.43</v>
      </c>
      <c r="Y2650" s="4">
        <v>30.68</v>
      </c>
      <c r="Z2650" s="4">
        <v>14.345036</v>
      </c>
      <c r="AA2650" s="10">
        <v>13.878743608400001</v>
      </c>
      <c r="AB2650" s="10">
        <v>13.8584974471</v>
      </c>
      <c r="AC2650" s="4" t="s">
        <v>2934</v>
      </c>
      <c r="AD2650" s="4" t="s">
        <v>2934</v>
      </c>
      <c r="AE2650" s="4" t="s">
        <v>2934</v>
      </c>
      <c r="AF2650" s="4" t="s">
        <v>2934</v>
      </c>
      <c r="AG2650" s="4" t="s">
        <v>2934</v>
      </c>
      <c r="AH2650" s="4" t="s">
        <v>2934</v>
      </c>
      <c r="AI2650" s="4">
        <v>1.031908</v>
      </c>
      <c r="AJ2650" s="4">
        <v>1.664987</v>
      </c>
    </row>
    <row r="2651" spans="1:36" x14ac:dyDescent="0.3">
      <c r="A2651" s="1" t="s">
        <v>2645</v>
      </c>
      <c r="B2651" s="2">
        <v>1022041</v>
      </c>
      <c r="C2651" s="3" t="s">
        <v>2935</v>
      </c>
      <c r="D2651" s="4">
        <v>3769.4630695999999</v>
      </c>
      <c r="E2651" s="3" t="s">
        <v>2930</v>
      </c>
      <c r="F2651" s="3" t="s">
        <v>2931</v>
      </c>
      <c r="G2651" s="3" t="s">
        <v>2931</v>
      </c>
      <c r="H2651" s="3" t="s">
        <v>2932</v>
      </c>
      <c r="I2651" s="3" t="s">
        <v>2933</v>
      </c>
      <c r="J2651" s="4">
        <v>6.6486669999999997</v>
      </c>
      <c r="K2651" s="4">
        <v>6.9735950000000004</v>
      </c>
      <c r="L2651" s="4">
        <v>-2.7393040000000002</v>
      </c>
      <c r="M2651" s="4">
        <v>-4.8479369999999999</v>
      </c>
      <c r="N2651" s="4">
        <v>20.519480519480499</v>
      </c>
      <c r="O2651" s="4">
        <v>23.303834999999999</v>
      </c>
      <c r="P2651" s="4">
        <v>1.1358729999999999</v>
      </c>
      <c r="Q2651" s="4" t="s">
        <v>2934</v>
      </c>
      <c r="R2651" s="4" t="s">
        <v>2934</v>
      </c>
      <c r="S2651" s="3" t="s">
        <v>6385</v>
      </c>
      <c r="T2651" s="4">
        <v>31.6</v>
      </c>
      <c r="U2651" s="4">
        <v>3769.4630695999999</v>
      </c>
      <c r="V2651" s="10" t="s">
        <v>2934</v>
      </c>
      <c r="W2651" s="4">
        <v>3.0379746835443</v>
      </c>
      <c r="X2651" s="4">
        <v>35.380000000000003</v>
      </c>
      <c r="Y2651" s="4">
        <v>24.04</v>
      </c>
      <c r="Z2651" s="4">
        <v>20.613177</v>
      </c>
      <c r="AA2651" s="10">
        <v>14.053188650699999</v>
      </c>
      <c r="AB2651" s="10">
        <v>14.107142857099999</v>
      </c>
      <c r="AC2651" s="4" t="s">
        <v>2934</v>
      </c>
      <c r="AD2651" s="4" t="s">
        <v>2934</v>
      </c>
      <c r="AE2651" s="4" t="s">
        <v>2934</v>
      </c>
      <c r="AF2651" s="4" t="s">
        <v>2934</v>
      </c>
      <c r="AG2651" s="4" t="s">
        <v>2934</v>
      </c>
      <c r="AH2651" s="4" t="s">
        <v>2934</v>
      </c>
      <c r="AI2651" s="4">
        <v>1.1358729999999999</v>
      </c>
      <c r="AJ2651" s="4">
        <v>1.608552</v>
      </c>
    </row>
    <row r="2652" spans="1:36" x14ac:dyDescent="0.3">
      <c r="A2652" s="1" t="s">
        <v>2646</v>
      </c>
      <c r="B2652" s="2">
        <v>103396</v>
      </c>
      <c r="C2652" s="3" t="s">
        <v>2919</v>
      </c>
      <c r="D2652" s="4">
        <v>733.65420029999996</v>
      </c>
      <c r="E2652" s="3" t="s">
        <v>2930</v>
      </c>
      <c r="F2652" s="3" t="s">
        <v>2957</v>
      </c>
      <c r="G2652" s="3" t="s">
        <v>2957</v>
      </c>
      <c r="H2652" s="3" t="s">
        <v>3113</v>
      </c>
      <c r="I2652" s="3" t="s">
        <v>3125</v>
      </c>
      <c r="J2652" s="4">
        <v>43.601191</v>
      </c>
      <c r="K2652" s="4">
        <v>37.660485000000001</v>
      </c>
      <c r="L2652" s="4">
        <v>5.0816699999999999</v>
      </c>
      <c r="M2652" s="4">
        <v>-6.1588329999999996</v>
      </c>
      <c r="N2652" s="4">
        <v>14.922680412371101</v>
      </c>
      <c r="O2652" s="4">
        <v>3.7840924426345599</v>
      </c>
      <c r="P2652" s="4">
        <v>0.93357000000000001</v>
      </c>
      <c r="Q2652" s="4">
        <v>7.5154350000000001</v>
      </c>
      <c r="R2652" s="4">
        <v>4.0734750000000002</v>
      </c>
      <c r="S2652" s="3" t="s">
        <v>6386</v>
      </c>
      <c r="T2652" s="4">
        <v>28.95</v>
      </c>
      <c r="U2652" s="4">
        <v>733.65420029999996</v>
      </c>
      <c r="V2652" s="10">
        <v>653.29420000000005</v>
      </c>
      <c r="W2652" s="4">
        <v>2.2107081174438701</v>
      </c>
      <c r="X2652" s="4">
        <v>31.7</v>
      </c>
      <c r="Y2652" s="4">
        <v>18.04</v>
      </c>
      <c r="Z2652" s="4">
        <v>14.907311999999999</v>
      </c>
      <c r="AA2652" s="10">
        <v>13.985507246299999</v>
      </c>
      <c r="AB2652" s="10">
        <v>15.7336956521</v>
      </c>
      <c r="AC2652" s="4">
        <v>0.54105199999999998</v>
      </c>
      <c r="AD2652" s="4">
        <v>0.48114169980850002</v>
      </c>
      <c r="AE2652" s="4">
        <v>0.52351486497319999</v>
      </c>
      <c r="AF2652" s="4">
        <v>7.5154350000000001</v>
      </c>
      <c r="AG2652" s="4" t="s">
        <v>2934</v>
      </c>
      <c r="AH2652" s="4" t="s">
        <v>2934</v>
      </c>
      <c r="AI2652" s="4">
        <v>0.93357000000000001</v>
      </c>
      <c r="AJ2652" s="4">
        <v>0.938473</v>
      </c>
    </row>
    <row r="2653" spans="1:36" x14ac:dyDescent="0.3">
      <c r="A2653" s="1" t="s">
        <v>2647</v>
      </c>
      <c r="B2653" s="2">
        <v>4204677</v>
      </c>
      <c r="C2653" s="3" t="s">
        <v>2935</v>
      </c>
      <c r="D2653" s="4">
        <v>1550.7062562399999</v>
      </c>
      <c r="E2653" s="3" t="s">
        <v>3006</v>
      </c>
      <c r="F2653" s="3" t="s">
        <v>3070</v>
      </c>
      <c r="G2653" s="3" t="s">
        <v>3070</v>
      </c>
      <c r="H2653" s="3" t="s">
        <v>3620</v>
      </c>
      <c r="I2653" s="3" t="s">
        <v>3663</v>
      </c>
      <c r="J2653" s="4">
        <v>58.384332999999998</v>
      </c>
      <c r="K2653" s="4">
        <v>58.968058999999997</v>
      </c>
      <c r="L2653" s="4">
        <v>13.309983000000001</v>
      </c>
      <c r="M2653" s="5">
        <v>-9.1611089999999997</v>
      </c>
      <c r="N2653" s="4" t="s">
        <v>2924</v>
      </c>
      <c r="O2653" s="4">
        <v>20</v>
      </c>
      <c r="P2653" s="4">
        <v>0.95396099999999995</v>
      </c>
      <c r="Q2653" s="4">
        <v>6.0665979999999999</v>
      </c>
      <c r="R2653" s="4">
        <v>17.250665000000001</v>
      </c>
      <c r="S2653" s="3" t="s">
        <v>6387</v>
      </c>
      <c r="T2653" s="4">
        <v>25.88</v>
      </c>
      <c r="U2653" s="4">
        <v>1550.7062562399999</v>
      </c>
      <c r="V2653" s="10">
        <v>5347.7062560000004</v>
      </c>
      <c r="W2653" s="4">
        <v>0</v>
      </c>
      <c r="X2653" s="4">
        <v>32.200000000000003</v>
      </c>
      <c r="Y2653" s="4">
        <v>8.58</v>
      </c>
      <c r="Z2653" s="4" t="s">
        <v>2924</v>
      </c>
      <c r="AA2653" s="10">
        <v>30.565725758799999</v>
      </c>
      <c r="AB2653" s="10">
        <v>33.913852524500001</v>
      </c>
      <c r="AC2653" s="4">
        <v>0.17085900000000001</v>
      </c>
      <c r="AD2653" s="4">
        <v>0.1720817032043</v>
      </c>
      <c r="AE2653" s="4">
        <v>0.17217155980029999</v>
      </c>
      <c r="AF2653" s="4">
        <v>6.0665979999999999</v>
      </c>
      <c r="AG2653" s="4">
        <v>9.3729805594617002</v>
      </c>
      <c r="AH2653" s="4">
        <v>9.5124890312646997</v>
      </c>
      <c r="AI2653" s="4">
        <v>0.95396099999999995</v>
      </c>
      <c r="AJ2653" s="4">
        <v>1.589974</v>
      </c>
    </row>
    <row r="2654" spans="1:36" x14ac:dyDescent="0.3">
      <c r="A2654" s="1" t="s">
        <v>2648</v>
      </c>
      <c r="B2654" s="2">
        <v>4051574</v>
      </c>
      <c r="C2654" s="3" t="s">
        <v>2935</v>
      </c>
      <c r="D2654" s="4">
        <v>107251.48604944001</v>
      </c>
      <c r="E2654" s="3" t="s">
        <v>2936</v>
      </c>
      <c r="F2654" s="3" t="s">
        <v>3056</v>
      </c>
      <c r="G2654" s="3" t="s">
        <v>3057</v>
      </c>
      <c r="H2654" s="3" t="s">
        <v>3057</v>
      </c>
      <c r="I2654" s="3" t="s">
        <v>3705</v>
      </c>
      <c r="J2654" s="4">
        <v>-20.581358999999999</v>
      </c>
      <c r="K2654" s="4">
        <v>-2.270607</v>
      </c>
      <c r="L2654" s="4">
        <v>-4.8527519999999997</v>
      </c>
      <c r="M2654" s="4">
        <v>-2.3920469999999998</v>
      </c>
      <c r="N2654" s="4">
        <v>20.946667000000001</v>
      </c>
      <c r="O2654" s="4">
        <v>24.686702</v>
      </c>
      <c r="P2654" s="4">
        <v>6.35968</v>
      </c>
      <c r="Q2654" s="4">
        <v>8.9458509999999993</v>
      </c>
      <c r="R2654" s="4">
        <v>27.547855999999999</v>
      </c>
      <c r="S2654" s="3" t="s">
        <v>6388</v>
      </c>
      <c r="T2654" s="4">
        <v>125.68</v>
      </c>
      <c r="U2654" s="4">
        <v>107251.48604944001</v>
      </c>
      <c r="V2654" s="10">
        <v>127460.486049</v>
      </c>
      <c r="W2654" s="4">
        <v>5.1877784850413704</v>
      </c>
      <c r="X2654" s="4">
        <v>161.47999999999999</v>
      </c>
      <c r="Y2654" s="5">
        <v>122.01</v>
      </c>
      <c r="Z2654" s="4">
        <v>20.946667000000001</v>
      </c>
      <c r="AA2654" s="10">
        <v>14.7522125971</v>
      </c>
      <c r="AB2654" s="10">
        <v>16.802273815</v>
      </c>
      <c r="AC2654" s="4">
        <v>1.4055139999999999</v>
      </c>
      <c r="AD2654" s="4">
        <v>1.3610293751699001</v>
      </c>
      <c r="AE2654" s="4">
        <v>1.3982907375988001</v>
      </c>
      <c r="AF2654" s="4">
        <v>8.9458509999999993</v>
      </c>
      <c r="AG2654" s="4">
        <v>9.4771839190721003</v>
      </c>
      <c r="AH2654" s="4">
        <v>10.422658674855001</v>
      </c>
      <c r="AI2654" s="4">
        <v>6.35968</v>
      </c>
      <c r="AJ2654" s="4">
        <v>11.480771000000001</v>
      </c>
    </row>
    <row r="2655" spans="1:36" x14ac:dyDescent="0.3">
      <c r="A2655" s="1" t="s">
        <v>2649</v>
      </c>
      <c r="B2655" s="2">
        <v>4243311</v>
      </c>
      <c r="C2655" s="3" t="s">
        <v>2935</v>
      </c>
      <c r="D2655" s="4">
        <v>2974.5898207999999</v>
      </c>
      <c r="E2655" s="3" t="s">
        <v>2925</v>
      </c>
      <c r="F2655" s="3" t="s">
        <v>2980</v>
      </c>
      <c r="G2655" s="3" t="s">
        <v>2981</v>
      </c>
      <c r="H2655" s="3" t="s">
        <v>3264</v>
      </c>
      <c r="I2655" s="3" t="s">
        <v>3657</v>
      </c>
      <c r="J2655" s="4">
        <v>6.5405829999999998</v>
      </c>
      <c r="K2655" s="4">
        <v>3.6412420000000001</v>
      </c>
      <c r="L2655" s="4">
        <v>-5.6030720000000001</v>
      </c>
      <c r="M2655" s="4">
        <v>-3.169203</v>
      </c>
      <c r="N2655" s="4">
        <v>14.068678</v>
      </c>
      <c r="O2655" s="4">
        <v>18.425894</v>
      </c>
      <c r="P2655" s="4" t="s">
        <v>2924</v>
      </c>
      <c r="Q2655" s="4">
        <v>7.544511</v>
      </c>
      <c r="R2655" s="4">
        <v>30.603165000000001</v>
      </c>
      <c r="S2655" s="3" t="s">
        <v>6389</v>
      </c>
      <c r="T2655" s="4">
        <v>54.08</v>
      </c>
      <c r="U2655" s="4">
        <v>2974.5898207999999</v>
      </c>
      <c r="V2655" s="10">
        <v>5268.2468200000003</v>
      </c>
      <c r="W2655" s="4">
        <v>0</v>
      </c>
      <c r="X2655" s="4">
        <v>60.83</v>
      </c>
      <c r="Y2655" s="4">
        <v>44.72</v>
      </c>
      <c r="Z2655" s="4">
        <v>14.068678</v>
      </c>
      <c r="AA2655" s="10">
        <v>11.501244124899999</v>
      </c>
      <c r="AB2655" s="10">
        <v>13.0397775907</v>
      </c>
      <c r="AC2655" s="4">
        <v>3.0454370000000002</v>
      </c>
      <c r="AD2655" s="4">
        <v>3.0160913184779998</v>
      </c>
      <c r="AE2655" s="4">
        <v>3.0629061863289002</v>
      </c>
      <c r="AF2655" s="4">
        <v>7.544511</v>
      </c>
      <c r="AG2655" s="4">
        <v>7.4892241822940999</v>
      </c>
      <c r="AH2655" s="4">
        <v>7.5876859412656996</v>
      </c>
      <c r="AI2655" s="4" t="s">
        <v>2924</v>
      </c>
      <c r="AJ2655" s="4" t="s">
        <v>2924</v>
      </c>
    </row>
    <row r="2656" spans="1:36" x14ac:dyDescent="0.3">
      <c r="A2656" s="1" t="s">
        <v>2650</v>
      </c>
      <c r="B2656" s="2">
        <v>4086110</v>
      </c>
      <c r="C2656" s="3" t="s">
        <v>2935</v>
      </c>
      <c r="D2656" s="4">
        <v>47421.355960560002</v>
      </c>
      <c r="E2656" s="3" t="s">
        <v>2936</v>
      </c>
      <c r="F2656" s="3" t="s">
        <v>2937</v>
      </c>
      <c r="G2656" s="3" t="s">
        <v>3037</v>
      </c>
      <c r="H2656" s="3" t="s">
        <v>3037</v>
      </c>
      <c r="I2656" s="3" t="s">
        <v>3581</v>
      </c>
      <c r="J2656" s="4">
        <v>26.665614999999999</v>
      </c>
      <c r="K2656" s="4">
        <v>-7.7794790000000003</v>
      </c>
      <c r="L2656" s="4">
        <v>-11.932240999999999</v>
      </c>
      <c r="M2656" s="4">
        <v>-7.2134770000000001</v>
      </c>
      <c r="N2656" s="4">
        <v>18.890574000000001</v>
      </c>
      <c r="O2656" s="4">
        <v>21.470081</v>
      </c>
      <c r="P2656" s="4">
        <v>5.5330620000000001</v>
      </c>
      <c r="Q2656" s="4">
        <v>12.226234</v>
      </c>
      <c r="R2656" s="4">
        <v>20.495149999999999</v>
      </c>
      <c r="S2656" s="3" t="s">
        <v>6390</v>
      </c>
      <c r="T2656" s="4">
        <v>722.64</v>
      </c>
      <c r="U2656" s="4">
        <v>47421.355960560002</v>
      </c>
      <c r="V2656" s="10">
        <v>61357.355960000001</v>
      </c>
      <c r="W2656" s="4">
        <v>0.90224731539909198</v>
      </c>
      <c r="X2656" s="4">
        <v>896.98</v>
      </c>
      <c r="Y2656" s="4">
        <v>533.70000000000005</v>
      </c>
      <c r="Z2656" s="4">
        <v>18.890574000000001</v>
      </c>
      <c r="AA2656" s="10">
        <v>15.971356584</v>
      </c>
      <c r="AB2656" s="10">
        <v>16.770978576200001</v>
      </c>
      <c r="AC2656" s="4">
        <v>4.0964989999999997</v>
      </c>
      <c r="AD2656" s="4">
        <v>3.9290757913470999</v>
      </c>
      <c r="AE2656" s="4">
        <v>4.0376791449627998</v>
      </c>
      <c r="AF2656" s="4">
        <v>12.226234</v>
      </c>
      <c r="AG2656" s="4">
        <v>8.3891545324381003</v>
      </c>
      <c r="AH2656" s="4">
        <v>8.5925182053317002</v>
      </c>
      <c r="AI2656" s="4">
        <v>5.5330620000000001</v>
      </c>
      <c r="AJ2656" s="4">
        <v>45.916888999999998</v>
      </c>
    </row>
    <row r="2657" spans="1:36" x14ac:dyDescent="0.3">
      <c r="A2657" s="1" t="s">
        <v>2651</v>
      </c>
      <c r="B2657" s="2">
        <v>4057227</v>
      </c>
      <c r="C2657" s="3" t="s">
        <v>2935</v>
      </c>
      <c r="D2657" s="4">
        <v>5336.6867364</v>
      </c>
      <c r="E2657" s="3" t="s">
        <v>3102</v>
      </c>
      <c r="F2657" s="3" t="s">
        <v>3142</v>
      </c>
      <c r="G2657" s="3" t="s">
        <v>3476</v>
      </c>
      <c r="H2657" s="3" t="s">
        <v>3476</v>
      </c>
      <c r="I2657" s="3" t="s">
        <v>3135</v>
      </c>
      <c r="J2657" s="4">
        <v>56.426411000000002</v>
      </c>
      <c r="K2657" s="4">
        <v>12.588426999999999</v>
      </c>
      <c r="L2657" s="4">
        <v>-1.8966339999999999</v>
      </c>
      <c r="M2657" s="4">
        <v>-1.429252</v>
      </c>
      <c r="N2657" s="4" t="s">
        <v>2924</v>
      </c>
      <c r="O2657" s="4">
        <v>22.937916000000001</v>
      </c>
      <c r="P2657" s="4">
        <v>1.1514489999999999</v>
      </c>
      <c r="Q2657" s="4">
        <v>7.427956</v>
      </c>
      <c r="R2657" s="4">
        <v>76.665411000000006</v>
      </c>
      <c r="S2657" s="3" t="s">
        <v>6391</v>
      </c>
      <c r="T2657" s="4">
        <v>62.07</v>
      </c>
      <c r="U2657" s="4">
        <v>5336.6867364</v>
      </c>
      <c r="V2657" s="10">
        <v>8950.6867359999997</v>
      </c>
      <c r="W2657" s="4">
        <v>0</v>
      </c>
      <c r="X2657" s="4">
        <v>68.307400000000001</v>
      </c>
      <c r="Y2657" s="4">
        <v>32.01</v>
      </c>
      <c r="Z2657" s="4" t="s">
        <v>2924</v>
      </c>
      <c r="AA2657" s="10">
        <v>65.912711054400006</v>
      </c>
      <c r="AB2657" s="10" t="s">
        <v>2924</v>
      </c>
      <c r="AC2657" s="4">
        <v>2.3560639999999999</v>
      </c>
      <c r="AD2657" s="4">
        <v>2.4440623633171001</v>
      </c>
      <c r="AE2657" s="4">
        <v>2.3741936095835001</v>
      </c>
      <c r="AF2657" s="4">
        <v>7.427956</v>
      </c>
      <c r="AG2657" s="4">
        <v>8.8768358997321997</v>
      </c>
      <c r="AH2657" s="4">
        <v>8.7879869992541995</v>
      </c>
      <c r="AI2657" s="4">
        <v>1.1514489999999999</v>
      </c>
      <c r="AJ2657" s="4" t="s">
        <v>2924</v>
      </c>
    </row>
    <row r="2658" spans="1:36" x14ac:dyDescent="0.3">
      <c r="A2658" s="1" t="s">
        <v>2652</v>
      </c>
      <c r="B2658" s="2">
        <v>4354067</v>
      </c>
      <c r="C2658" s="3" t="s">
        <v>2919</v>
      </c>
      <c r="D2658" s="4">
        <v>3789.4785032499999</v>
      </c>
      <c r="E2658" s="3" t="s">
        <v>3031</v>
      </c>
      <c r="F2658" s="3" t="s">
        <v>3031</v>
      </c>
      <c r="G2658" s="3" t="s">
        <v>3371</v>
      </c>
      <c r="H2658" s="3" t="s">
        <v>3371</v>
      </c>
      <c r="I2658" s="3" t="s">
        <v>3706</v>
      </c>
      <c r="J2658" s="4">
        <v>184.044781</v>
      </c>
      <c r="K2658" s="4">
        <v>40.361063999999999</v>
      </c>
      <c r="L2658" s="4">
        <v>-4.947451</v>
      </c>
      <c r="M2658" s="4">
        <v>-8.9009180000000008</v>
      </c>
      <c r="N2658" s="4">
        <v>38.614579999999997</v>
      </c>
      <c r="O2658" s="4">
        <v>44.704101999999999</v>
      </c>
      <c r="P2658" s="4">
        <v>7.9912239999999999</v>
      </c>
      <c r="Q2658" s="4">
        <v>25.296194</v>
      </c>
      <c r="R2658" s="4">
        <v>60.734997999999997</v>
      </c>
      <c r="S2658" s="3" t="s">
        <v>6392</v>
      </c>
      <c r="T2658" s="4">
        <v>132.94999999999999</v>
      </c>
      <c r="U2658" s="4">
        <v>3789.4785032499999</v>
      </c>
      <c r="V2658" s="10">
        <v>3539.6205030000001</v>
      </c>
      <c r="W2658" s="4">
        <v>0.15043249341857801</v>
      </c>
      <c r="X2658" s="4">
        <v>159.5299</v>
      </c>
      <c r="Y2658" s="4">
        <v>42.868000000000002</v>
      </c>
      <c r="Z2658" s="4">
        <v>38.614579999999997</v>
      </c>
      <c r="AA2658" s="10">
        <v>17.586800573800002</v>
      </c>
      <c r="AB2658" s="10">
        <v>17.827225130799999</v>
      </c>
      <c r="AC2658" s="4">
        <v>11.668399000000001</v>
      </c>
      <c r="AD2658" s="4">
        <v>1.9204380472052001</v>
      </c>
      <c r="AE2658" s="4">
        <v>1.9359180187541001</v>
      </c>
      <c r="AF2658" s="4">
        <v>25.296194</v>
      </c>
      <c r="AG2658" s="4" t="s">
        <v>2934</v>
      </c>
      <c r="AH2658" s="4" t="s">
        <v>2934</v>
      </c>
      <c r="AI2658" s="4">
        <v>7.9912239999999999</v>
      </c>
      <c r="AJ2658" s="4">
        <v>7.9912239999999999</v>
      </c>
    </row>
    <row r="2659" spans="1:36" x14ac:dyDescent="0.3">
      <c r="A2659" s="1" t="s">
        <v>2653</v>
      </c>
      <c r="B2659" s="2">
        <v>4009384</v>
      </c>
      <c r="C2659" s="3" t="s">
        <v>2935</v>
      </c>
      <c r="D2659" s="4">
        <v>6786.6521918799999</v>
      </c>
      <c r="E2659" s="3" t="s">
        <v>3031</v>
      </c>
      <c r="F2659" s="3" t="s">
        <v>3031</v>
      </c>
      <c r="G2659" s="3" t="s">
        <v>3051</v>
      </c>
      <c r="H2659" s="3" t="s">
        <v>3079</v>
      </c>
      <c r="I2659" s="3" t="s">
        <v>3707</v>
      </c>
      <c r="J2659" s="4">
        <v>-37.169063999999999</v>
      </c>
      <c r="K2659" s="4">
        <v>-22.638604000000001</v>
      </c>
      <c r="L2659" s="4">
        <v>-21.469515000000001</v>
      </c>
      <c r="M2659" s="4">
        <v>-9.3806370000000001</v>
      </c>
      <c r="N2659" s="4">
        <v>19.136507999999999</v>
      </c>
      <c r="O2659" s="4" t="s">
        <v>2924</v>
      </c>
      <c r="P2659" s="4">
        <v>0.58615300000000004</v>
      </c>
      <c r="Q2659" s="4">
        <v>7.2540610000000001</v>
      </c>
      <c r="R2659" s="4" t="s">
        <v>2924</v>
      </c>
      <c r="S2659" s="3" t="s">
        <v>6393</v>
      </c>
      <c r="T2659" s="4">
        <v>30.14</v>
      </c>
      <c r="U2659" s="4">
        <v>6786.6521918799999</v>
      </c>
      <c r="V2659" s="10">
        <v>9426.6521909999992</v>
      </c>
      <c r="W2659" s="4">
        <v>0.66357000663569998</v>
      </c>
      <c r="X2659" s="4">
        <v>48.95</v>
      </c>
      <c r="Y2659" s="4">
        <v>26.914999999999999</v>
      </c>
      <c r="Z2659" s="4">
        <v>19.136507999999999</v>
      </c>
      <c r="AA2659" s="10">
        <v>21.747600837</v>
      </c>
      <c r="AB2659" s="10">
        <v>14.068268912100001</v>
      </c>
      <c r="AC2659" s="4">
        <v>0.57921100000000003</v>
      </c>
      <c r="AD2659" s="4">
        <v>0.56653819117339999</v>
      </c>
      <c r="AE2659" s="4">
        <v>0.60336497618389995</v>
      </c>
      <c r="AF2659" s="4">
        <v>7.2540610000000001</v>
      </c>
      <c r="AG2659" s="4">
        <v>6.5745678430884</v>
      </c>
      <c r="AH2659" s="4">
        <v>6.8493069560014002</v>
      </c>
      <c r="AI2659" s="4">
        <v>0.58615300000000004</v>
      </c>
      <c r="AJ2659" s="4">
        <v>0.66294200000000003</v>
      </c>
    </row>
    <row r="2660" spans="1:36" x14ac:dyDescent="0.3">
      <c r="A2660" s="1" t="s">
        <v>2654</v>
      </c>
      <c r="B2660" s="2">
        <v>4437855</v>
      </c>
      <c r="C2660" s="3" t="s">
        <v>2919</v>
      </c>
      <c r="D2660" s="4">
        <v>16053.27614202</v>
      </c>
      <c r="E2660" s="3" t="s">
        <v>2920</v>
      </c>
      <c r="F2660" s="3" t="s">
        <v>2921</v>
      </c>
      <c r="G2660" s="3" t="s">
        <v>2941</v>
      </c>
      <c r="H2660" s="3" t="s">
        <v>2941</v>
      </c>
      <c r="I2660" s="3" t="s">
        <v>2942</v>
      </c>
      <c r="J2660" s="4">
        <v>64.244279000000006</v>
      </c>
      <c r="K2660" s="4">
        <v>1.864023</v>
      </c>
      <c r="L2660" s="4">
        <v>-1.303763</v>
      </c>
      <c r="M2660" s="4">
        <v>-0.61634599999999995</v>
      </c>
      <c r="N2660" s="4">
        <v>15.824495000000001</v>
      </c>
      <c r="O2660" s="4">
        <v>18.316948</v>
      </c>
      <c r="P2660" s="4">
        <v>2.6296040000000001</v>
      </c>
      <c r="Q2660" s="4">
        <v>8.3561689999999995</v>
      </c>
      <c r="R2660" s="4">
        <v>15.979736000000001</v>
      </c>
      <c r="S2660" s="3" t="s">
        <v>6394</v>
      </c>
      <c r="T2660" s="4">
        <v>359.58</v>
      </c>
      <c r="U2660" s="4">
        <v>16053.27614202</v>
      </c>
      <c r="V2660" s="10">
        <v>11847.376141999999</v>
      </c>
      <c r="W2660" s="4">
        <v>0</v>
      </c>
      <c r="X2660" s="4">
        <v>417.815</v>
      </c>
      <c r="Y2660" s="4">
        <v>208.6249</v>
      </c>
      <c r="Z2660" s="4">
        <v>15.824495000000001</v>
      </c>
      <c r="AA2660" s="10">
        <v>12.403587443899999</v>
      </c>
      <c r="AB2660" s="10">
        <v>14.574044193900001</v>
      </c>
      <c r="AC2660" s="4">
        <v>4.2984460000000002</v>
      </c>
      <c r="AD2660" s="4">
        <v>3.7827358193656999</v>
      </c>
      <c r="AE2660" s="4">
        <v>4.1150121795040002</v>
      </c>
      <c r="AF2660" s="4">
        <v>8.3561689999999995</v>
      </c>
      <c r="AG2660" s="4">
        <v>7.415128912558</v>
      </c>
      <c r="AH2660" s="4">
        <v>7.8787619084017999</v>
      </c>
      <c r="AI2660" s="4">
        <v>2.6296040000000001</v>
      </c>
      <c r="AJ2660" s="4">
        <v>2.6788150000000002</v>
      </c>
    </row>
    <row r="2661" spans="1:36" x14ac:dyDescent="0.3">
      <c r="A2661" s="1" t="s">
        <v>2655</v>
      </c>
      <c r="B2661" s="2">
        <v>111568</v>
      </c>
      <c r="C2661" s="3" t="s">
        <v>2935</v>
      </c>
      <c r="D2661" s="4">
        <v>460261.80396341998</v>
      </c>
      <c r="E2661" s="3" t="s">
        <v>2920</v>
      </c>
      <c r="F2661" s="3" t="s">
        <v>2960</v>
      </c>
      <c r="G2661" s="3" t="s">
        <v>2973</v>
      </c>
      <c r="H2661" s="3" t="s">
        <v>3087</v>
      </c>
      <c r="I2661" s="3" t="s">
        <v>3324</v>
      </c>
      <c r="J2661" s="5">
        <v>-3.878457</v>
      </c>
      <c r="K2661" s="4">
        <v>-13.02087</v>
      </c>
      <c r="L2661" s="4">
        <v>-16.714404999999999</v>
      </c>
      <c r="M2661" s="4">
        <v>-3.9098519999999999</v>
      </c>
      <c r="N2661" s="4">
        <v>32.581758957654699</v>
      </c>
      <c r="O2661" s="4">
        <v>35.385334898975998</v>
      </c>
      <c r="P2661" s="4">
        <v>4.8830809999999998</v>
      </c>
      <c r="Q2661" s="4">
        <v>14.156492</v>
      </c>
      <c r="R2661" s="4" t="s">
        <v>2924</v>
      </c>
      <c r="S2661" s="3" t="s">
        <v>6395</v>
      </c>
      <c r="T2661" s="4">
        <v>500.13</v>
      </c>
      <c r="U2661" s="4">
        <v>460261.80396341998</v>
      </c>
      <c r="V2661" s="10">
        <v>515791.80396300001</v>
      </c>
      <c r="W2661" s="4">
        <v>1.67956331353848</v>
      </c>
      <c r="X2661" s="4">
        <v>630.73</v>
      </c>
      <c r="Y2661" s="4">
        <v>436.38</v>
      </c>
      <c r="Z2661" s="4">
        <v>33.341999999999999</v>
      </c>
      <c r="AA2661" s="10">
        <v>17.1577069539</v>
      </c>
      <c r="AB2661" s="10">
        <v>18.1040961092</v>
      </c>
      <c r="AC2661" s="4">
        <v>1.309455</v>
      </c>
      <c r="AD2661" s="4">
        <v>1.199397773978</v>
      </c>
      <c r="AE2661" s="4">
        <v>1.2855669181670999</v>
      </c>
      <c r="AF2661" s="4">
        <v>14.156492</v>
      </c>
      <c r="AG2661" s="4">
        <v>12.4189684695535</v>
      </c>
      <c r="AH2661" s="4">
        <v>13.4668198599381</v>
      </c>
      <c r="AI2661" s="4">
        <v>4.8830809999999998</v>
      </c>
      <c r="AJ2661" s="4" t="s">
        <v>2924</v>
      </c>
    </row>
    <row r="2662" spans="1:36" x14ac:dyDescent="0.3">
      <c r="A2662" s="1" t="s">
        <v>2656</v>
      </c>
      <c r="B2662" s="2">
        <v>4584941</v>
      </c>
      <c r="C2662" s="3" t="s">
        <v>2919</v>
      </c>
      <c r="D2662" s="4">
        <v>1391.4529008</v>
      </c>
      <c r="E2662" s="3" t="s">
        <v>2976</v>
      </c>
      <c r="F2662" s="3" t="s">
        <v>2977</v>
      </c>
      <c r="G2662" s="3" t="s">
        <v>3133</v>
      </c>
      <c r="H2662" s="3" t="s">
        <v>3423</v>
      </c>
      <c r="I2662" s="3" t="s">
        <v>2979</v>
      </c>
      <c r="J2662" s="4">
        <v>5.7513920000000001</v>
      </c>
      <c r="K2662" s="4">
        <v>9.1954019999999996</v>
      </c>
      <c r="L2662" s="4">
        <v>0.70671399999999995</v>
      </c>
      <c r="M2662" s="4">
        <v>-6.0955519999999996</v>
      </c>
      <c r="N2662" s="4">
        <v>13.902439024390199</v>
      </c>
      <c r="O2662" s="4" t="s">
        <v>2924</v>
      </c>
      <c r="P2662" s="4" t="s">
        <v>2924</v>
      </c>
      <c r="Q2662" s="4">
        <v>8.0950279999999992</v>
      </c>
      <c r="R2662" s="4">
        <v>31.533562</v>
      </c>
      <c r="S2662" s="3" t="s">
        <v>6396</v>
      </c>
      <c r="T2662" s="5">
        <v>5.7</v>
      </c>
      <c r="U2662" s="4">
        <v>1391.4529008</v>
      </c>
      <c r="V2662" s="10">
        <v>7237.3978999999999</v>
      </c>
      <c r="W2662" s="4">
        <v>0</v>
      </c>
      <c r="X2662" s="4">
        <v>6.71</v>
      </c>
      <c r="Y2662" s="4">
        <v>2.57</v>
      </c>
      <c r="Z2662" s="4">
        <v>13.411765000000001</v>
      </c>
      <c r="AA2662" s="10">
        <v>14.7477360931</v>
      </c>
      <c r="AB2662" s="10">
        <v>14.321608040199999</v>
      </c>
      <c r="AC2662" s="4">
        <v>6.2430760000000003</v>
      </c>
      <c r="AD2662" s="4">
        <v>6.0551716538838001</v>
      </c>
      <c r="AE2662" s="4">
        <v>6.1981452746708001</v>
      </c>
      <c r="AF2662" s="4">
        <v>8.0950279999999992</v>
      </c>
      <c r="AG2662" s="4">
        <v>7.5415194768804996</v>
      </c>
      <c r="AH2662" s="4">
        <v>7.7014732767079002</v>
      </c>
      <c r="AI2662" s="4" t="s">
        <v>2924</v>
      </c>
      <c r="AJ2662" s="4" t="s">
        <v>2924</v>
      </c>
    </row>
    <row r="2663" spans="1:36" x14ac:dyDescent="0.3">
      <c r="A2663" s="1" t="s">
        <v>2657</v>
      </c>
      <c r="B2663" s="2">
        <v>4056953</v>
      </c>
      <c r="C2663" s="3" t="s">
        <v>2935</v>
      </c>
      <c r="D2663" s="4">
        <v>870.65764988000001</v>
      </c>
      <c r="E2663" s="3" t="s">
        <v>3090</v>
      </c>
      <c r="F2663" s="3" t="s">
        <v>3090</v>
      </c>
      <c r="G2663" s="3" t="s">
        <v>3122</v>
      </c>
      <c r="H2663" s="3" t="s">
        <v>3122</v>
      </c>
      <c r="I2663" s="3" t="s">
        <v>3433</v>
      </c>
      <c r="J2663" s="4">
        <v>3.4628700000000001</v>
      </c>
      <c r="K2663" s="4">
        <v>-10.930771999999999</v>
      </c>
      <c r="L2663" s="4">
        <v>-9.262696</v>
      </c>
      <c r="M2663" s="4">
        <v>-5.3668839999999998</v>
      </c>
      <c r="N2663" s="4">
        <v>18.443072999999998</v>
      </c>
      <c r="O2663" s="4" t="s">
        <v>2924</v>
      </c>
      <c r="P2663" s="4">
        <v>1.7324360000000001</v>
      </c>
      <c r="Q2663" s="4">
        <v>9.4692989999999995</v>
      </c>
      <c r="R2663" s="4" t="s">
        <v>2924</v>
      </c>
      <c r="S2663" s="3" t="s">
        <v>6397</v>
      </c>
      <c r="T2663" s="4">
        <v>53.78</v>
      </c>
      <c r="U2663" s="4">
        <v>870.65764988000001</v>
      </c>
      <c r="V2663" s="10">
        <v>1577.149649</v>
      </c>
      <c r="W2663" s="4">
        <v>3.1610264038676101</v>
      </c>
      <c r="X2663" s="4">
        <v>63.517499999999998</v>
      </c>
      <c r="Y2663" s="4">
        <v>45.26</v>
      </c>
      <c r="Z2663" s="4">
        <v>18.443072999999998</v>
      </c>
      <c r="AA2663" s="10">
        <v>17.749174917400001</v>
      </c>
      <c r="AB2663" s="10">
        <v>18.459975354600001</v>
      </c>
      <c r="AC2663" s="4">
        <v>3.173978</v>
      </c>
      <c r="AD2663" s="4">
        <v>2.8571551612318999</v>
      </c>
      <c r="AE2663" s="4">
        <v>2.8386422768178998</v>
      </c>
      <c r="AF2663" s="4">
        <v>9.4692989999999995</v>
      </c>
      <c r="AG2663" s="4">
        <v>9.0084229558760995</v>
      </c>
      <c r="AH2663" s="4">
        <v>9.6757647177914006</v>
      </c>
      <c r="AI2663" s="4">
        <v>1.7324360000000001</v>
      </c>
      <c r="AJ2663" s="4">
        <v>1.7324360000000001</v>
      </c>
    </row>
    <row r="2664" spans="1:36" x14ac:dyDescent="0.3">
      <c r="A2664" s="1" t="s">
        <v>2658</v>
      </c>
      <c r="B2664" s="2">
        <v>5261676</v>
      </c>
      <c r="C2664" s="3" t="s">
        <v>2935</v>
      </c>
      <c r="D2664" s="4">
        <v>9067.9305834700008</v>
      </c>
      <c r="E2664" s="3" t="s">
        <v>2945</v>
      </c>
      <c r="F2664" s="3" t="s">
        <v>2946</v>
      </c>
      <c r="G2664" s="3" t="s">
        <v>2947</v>
      </c>
      <c r="H2664" s="3" t="s">
        <v>2989</v>
      </c>
      <c r="I2664" s="3" t="s">
        <v>2949</v>
      </c>
      <c r="J2664" s="4">
        <v>-42.591175999999997</v>
      </c>
      <c r="K2664" s="4">
        <v>8.1691490000000009</v>
      </c>
      <c r="L2664" s="4">
        <v>4.0684240000000003</v>
      </c>
      <c r="M2664" s="4">
        <v>-7.89689</v>
      </c>
      <c r="N2664" s="4" t="s">
        <v>2924</v>
      </c>
      <c r="O2664" s="4">
        <v>38.282313000000002</v>
      </c>
      <c r="P2664" s="4">
        <v>2.8464849999999999</v>
      </c>
      <c r="Q2664" s="4" t="s">
        <v>2924</v>
      </c>
      <c r="R2664" s="4">
        <v>14.288221</v>
      </c>
      <c r="S2664" s="3" t="s">
        <v>6398</v>
      </c>
      <c r="T2664" s="4">
        <v>22.51</v>
      </c>
      <c r="U2664" s="4">
        <v>9067.9305834700008</v>
      </c>
      <c r="V2664" s="10">
        <v>10263.025583000001</v>
      </c>
      <c r="W2664" s="4">
        <v>0</v>
      </c>
      <c r="X2664" s="4">
        <v>43.54</v>
      </c>
      <c r="Y2664" s="4">
        <v>13.895</v>
      </c>
      <c r="Z2664" s="4" t="s">
        <v>2924</v>
      </c>
      <c r="AA2664" s="10">
        <v>30.406591922099999</v>
      </c>
      <c r="AB2664" s="10">
        <v>24.903748285100001</v>
      </c>
      <c r="AC2664" s="4">
        <v>5.221787</v>
      </c>
      <c r="AD2664" s="4">
        <v>5.7944902642587</v>
      </c>
      <c r="AE2664" s="4">
        <v>5.7451121720138998</v>
      </c>
      <c r="AF2664" s="4" t="s">
        <v>2924</v>
      </c>
      <c r="AG2664" s="4">
        <v>27.5785476973596</v>
      </c>
      <c r="AH2664" s="4">
        <v>27.878451295722702</v>
      </c>
      <c r="AI2664" s="4">
        <v>2.8464849999999999</v>
      </c>
      <c r="AJ2664" s="4" t="s">
        <v>2924</v>
      </c>
    </row>
    <row r="2665" spans="1:36" x14ac:dyDescent="0.3">
      <c r="A2665" s="1" t="s">
        <v>2659</v>
      </c>
      <c r="B2665" s="2">
        <v>4912929</v>
      </c>
      <c r="C2665" s="3" t="s">
        <v>2935</v>
      </c>
      <c r="D2665" s="4">
        <v>1348.96476861</v>
      </c>
      <c r="E2665" s="3" t="s">
        <v>3006</v>
      </c>
      <c r="F2665" s="3" t="s">
        <v>3007</v>
      </c>
      <c r="G2665" s="3" t="s">
        <v>3107</v>
      </c>
      <c r="H2665" s="3" t="s">
        <v>3107</v>
      </c>
      <c r="I2665" s="3" t="s">
        <v>3108</v>
      </c>
      <c r="J2665" s="4">
        <v>-16.108722</v>
      </c>
      <c r="K2665" s="5">
        <v>4.5150180000000004</v>
      </c>
      <c r="L2665" s="4">
        <v>-0.47367500000000001</v>
      </c>
      <c r="M2665" s="4">
        <v>-3.275496</v>
      </c>
      <c r="N2665" s="4">
        <v>11.243054000000001</v>
      </c>
      <c r="O2665" s="4" t="s">
        <v>2924</v>
      </c>
      <c r="P2665" s="4">
        <v>0.95371899999999998</v>
      </c>
      <c r="Q2665" s="4">
        <v>7.8817950000000003</v>
      </c>
      <c r="R2665" s="4" t="s">
        <v>2924</v>
      </c>
      <c r="S2665" s="3" t="s">
        <v>6399</v>
      </c>
      <c r="T2665" s="4">
        <v>54.63</v>
      </c>
      <c r="U2665" s="4">
        <v>1348.96476861</v>
      </c>
      <c r="V2665" s="10">
        <v>2502.9407679999999</v>
      </c>
      <c r="W2665" s="4">
        <v>5.9308072487644203</v>
      </c>
      <c r="X2665" s="4">
        <v>67.8</v>
      </c>
      <c r="Y2665" s="4">
        <v>45.19</v>
      </c>
      <c r="Z2665" s="4">
        <v>11.243054000000001</v>
      </c>
      <c r="AA2665" s="10" t="s">
        <v>2934</v>
      </c>
      <c r="AB2665" s="10">
        <v>15.8</v>
      </c>
      <c r="AC2665" s="4">
        <v>0.88508799999999999</v>
      </c>
      <c r="AD2665" s="4" t="s">
        <v>2934</v>
      </c>
      <c r="AE2665" s="4">
        <v>0.76992958663883093</v>
      </c>
      <c r="AF2665" s="4">
        <v>7.8817950000000003</v>
      </c>
      <c r="AG2665" s="4" t="s">
        <v>2934</v>
      </c>
      <c r="AH2665" s="4" t="s">
        <v>2934</v>
      </c>
      <c r="AI2665" s="4">
        <v>0.95371899999999998</v>
      </c>
      <c r="AJ2665" s="4">
        <v>1.1892119999999999</v>
      </c>
    </row>
    <row r="2666" spans="1:36" x14ac:dyDescent="0.3">
      <c r="A2666" s="1" t="s">
        <v>2660</v>
      </c>
      <c r="B2666" s="2">
        <v>4965935</v>
      </c>
      <c r="C2666" s="3" t="s">
        <v>2919</v>
      </c>
      <c r="D2666" s="4">
        <v>7096.9043382399996</v>
      </c>
      <c r="E2666" s="3" t="s">
        <v>2945</v>
      </c>
      <c r="F2666" s="3" t="s">
        <v>2990</v>
      </c>
      <c r="G2666" s="3" t="s">
        <v>2990</v>
      </c>
      <c r="H2666" s="3" t="s">
        <v>3029</v>
      </c>
      <c r="I2666" s="3" t="s">
        <v>3233</v>
      </c>
      <c r="J2666" s="4">
        <v>-21.096512000000001</v>
      </c>
      <c r="K2666" s="4">
        <v>-29.280173999999999</v>
      </c>
      <c r="L2666" s="4">
        <v>-9.8673900000000003</v>
      </c>
      <c r="M2666" s="4">
        <v>-8.1511060000000004</v>
      </c>
      <c r="N2666" s="4">
        <v>30.026104</v>
      </c>
      <c r="O2666" s="4">
        <v>32.534813</v>
      </c>
      <c r="P2666" s="4">
        <v>4.4726610000000004</v>
      </c>
      <c r="Q2666" s="4">
        <v>21.86544</v>
      </c>
      <c r="R2666" s="4">
        <v>34.360883999999999</v>
      </c>
      <c r="S2666" s="3" t="s">
        <v>6400</v>
      </c>
      <c r="T2666" s="4">
        <v>149.53</v>
      </c>
      <c r="U2666" s="4">
        <v>7096.9043382399996</v>
      </c>
      <c r="V2666" s="10">
        <v>6569.1653379999998</v>
      </c>
      <c r="W2666" s="4">
        <v>1.0700193941015199</v>
      </c>
      <c r="X2666" s="4">
        <v>237</v>
      </c>
      <c r="Y2666" s="4">
        <v>148.09</v>
      </c>
      <c r="Z2666" s="4">
        <v>30.026104</v>
      </c>
      <c r="AA2666" s="10">
        <v>29.830231212699999</v>
      </c>
      <c r="AB2666" s="10">
        <v>31.246212548599999</v>
      </c>
      <c r="AC2666" s="4">
        <v>10.205147</v>
      </c>
      <c r="AD2666" s="4">
        <v>9.7605498844558003</v>
      </c>
      <c r="AE2666" s="4">
        <v>10.3123245502765</v>
      </c>
      <c r="AF2666" s="4">
        <v>21.86544</v>
      </c>
      <c r="AG2666" s="4">
        <v>23.350830332352601</v>
      </c>
      <c r="AH2666" s="4">
        <v>22.978953564303101</v>
      </c>
      <c r="AI2666" s="4">
        <v>4.4726610000000004</v>
      </c>
      <c r="AJ2666" s="4">
        <v>4.7704579999999996</v>
      </c>
    </row>
    <row r="2667" spans="1:36" x14ac:dyDescent="0.3">
      <c r="A2667" s="1" t="s">
        <v>2661</v>
      </c>
      <c r="B2667" s="2">
        <v>103026</v>
      </c>
      <c r="C2667" s="3" t="s">
        <v>2935</v>
      </c>
      <c r="D2667" s="4">
        <v>514.78844256000002</v>
      </c>
      <c r="E2667" s="3" t="s">
        <v>2976</v>
      </c>
      <c r="F2667" s="3" t="s">
        <v>2977</v>
      </c>
      <c r="G2667" s="3" t="s">
        <v>3078</v>
      </c>
      <c r="H2667" s="3" t="s">
        <v>3078</v>
      </c>
      <c r="I2667" s="3" t="s">
        <v>2979</v>
      </c>
      <c r="J2667" s="4">
        <v>-13.958333</v>
      </c>
      <c r="K2667" s="4">
        <v>-17.820031</v>
      </c>
      <c r="L2667" s="4">
        <v>-7.4682599999999999</v>
      </c>
      <c r="M2667" s="4">
        <v>-7.2836119999999998</v>
      </c>
      <c r="N2667" s="4">
        <v>28.374045801526702</v>
      </c>
      <c r="O2667" s="4">
        <v>11.601124</v>
      </c>
      <c r="P2667" s="4">
        <v>2.8341590000000001</v>
      </c>
      <c r="Q2667" s="4">
        <v>13.524540999999999</v>
      </c>
      <c r="R2667" s="4">
        <v>17.559235999999999</v>
      </c>
      <c r="S2667" s="3" t="s">
        <v>6401</v>
      </c>
      <c r="T2667" s="4">
        <v>37.17</v>
      </c>
      <c r="U2667" s="4">
        <v>514.78844256000002</v>
      </c>
      <c r="V2667" s="10">
        <v>883.453442</v>
      </c>
      <c r="W2667" s="4">
        <v>7.9096045197740104</v>
      </c>
      <c r="X2667" s="4">
        <v>47.3</v>
      </c>
      <c r="Y2667" s="4">
        <v>32.274900000000002</v>
      </c>
      <c r="Z2667" s="4">
        <v>28.374046</v>
      </c>
      <c r="AA2667" s="10">
        <v>35.873134328299997</v>
      </c>
      <c r="AB2667" s="10">
        <v>37.790880503099999</v>
      </c>
      <c r="AC2667" s="4">
        <v>8.8434659999999994</v>
      </c>
      <c r="AD2667" s="4">
        <v>12.9572649610878</v>
      </c>
      <c r="AE2667" s="4">
        <v>13.0677310659028</v>
      </c>
      <c r="AF2667" s="4">
        <v>13.524540999999999</v>
      </c>
      <c r="AG2667" s="4" t="s">
        <v>2934</v>
      </c>
      <c r="AH2667" s="4" t="s">
        <v>2934</v>
      </c>
      <c r="AI2667" s="4">
        <v>2.8341590000000001</v>
      </c>
      <c r="AJ2667" s="4">
        <v>2.9605730000000001</v>
      </c>
    </row>
    <row r="2668" spans="1:36" x14ac:dyDescent="0.3">
      <c r="A2668" s="1" t="s">
        <v>2662</v>
      </c>
      <c r="B2668" s="2">
        <v>4540311</v>
      </c>
      <c r="C2668" s="3" t="s">
        <v>2935</v>
      </c>
      <c r="D2668" s="4">
        <v>11881.072861279999</v>
      </c>
      <c r="E2668" s="3" t="s">
        <v>2920</v>
      </c>
      <c r="F2668" s="3" t="s">
        <v>2960</v>
      </c>
      <c r="G2668" s="3" t="s">
        <v>2973</v>
      </c>
      <c r="H2668" s="3" t="s">
        <v>2974</v>
      </c>
      <c r="I2668" s="3" t="s">
        <v>3176</v>
      </c>
      <c r="J2668" s="4">
        <v>17.657433999999999</v>
      </c>
      <c r="K2668" s="4">
        <v>-24.329888</v>
      </c>
      <c r="L2668" s="4">
        <v>-8.8142969999999998</v>
      </c>
      <c r="M2668" s="4">
        <v>-3.8900749999999999</v>
      </c>
      <c r="N2668" s="4">
        <v>12.007332999999999</v>
      </c>
      <c r="O2668" s="4">
        <v>12.632206</v>
      </c>
      <c r="P2668" s="4">
        <v>1.7986180000000001</v>
      </c>
      <c r="Q2668" s="4">
        <v>7.4772850000000002</v>
      </c>
      <c r="R2668" s="4">
        <v>20.620244</v>
      </c>
      <c r="S2668" s="3" t="s">
        <v>6402</v>
      </c>
      <c r="T2668" s="4">
        <v>180.11</v>
      </c>
      <c r="U2668" s="4">
        <v>11881.072861279999</v>
      </c>
      <c r="V2668" s="10">
        <v>16962.864860999998</v>
      </c>
      <c r="W2668" s="4">
        <v>0.44417300538559801</v>
      </c>
      <c r="X2668" s="4">
        <v>243.25</v>
      </c>
      <c r="Y2668" s="5">
        <v>150.11000000000001</v>
      </c>
      <c r="Z2668" s="4">
        <v>12.007332999999999</v>
      </c>
      <c r="AA2668" s="10">
        <v>10.367475219499999</v>
      </c>
      <c r="AB2668" s="10">
        <v>11.313719368699999</v>
      </c>
      <c r="AC2668" s="4">
        <v>1.1002160000000001</v>
      </c>
      <c r="AD2668" s="4">
        <v>1.0318472435526</v>
      </c>
      <c r="AE2668" s="4">
        <v>1.0790202952123</v>
      </c>
      <c r="AF2668" s="4">
        <v>7.4772850000000002</v>
      </c>
      <c r="AG2668" s="4">
        <v>7.3137321885078999</v>
      </c>
      <c r="AH2668" s="4">
        <v>7.6933462370140999</v>
      </c>
      <c r="AI2668" s="4">
        <v>1.7986180000000001</v>
      </c>
      <c r="AJ2668" s="4">
        <v>4.5000499999999999</v>
      </c>
    </row>
    <row r="2669" spans="1:36" x14ac:dyDescent="0.3">
      <c r="A2669" s="1" t="s">
        <v>2663</v>
      </c>
      <c r="B2669" s="2">
        <v>4040161</v>
      </c>
      <c r="C2669" s="3" t="s">
        <v>2935</v>
      </c>
      <c r="D2669" s="4">
        <v>583.82776655999999</v>
      </c>
      <c r="E2669" s="3" t="s">
        <v>2930</v>
      </c>
      <c r="F2669" s="3" t="s">
        <v>2957</v>
      </c>
      <c r="G2669" s="3" t="s">
        <v>2957</v>
      </c>
      <c r="H2669" s="3" t="s">
        <v>3113</v>
      </c>
      <c r="I2669" s="3" t="s">
        <v>3125</v>
      </c>
      <c r="J2669" s="4">
        <v>26.007325999999999</v>
      </c>
      <c r="K2669" s="4">
        <v>-5.537757</v>
      </c>
      <c r="L2669" s="4">
        <v>-7.360862</v>
      </c>
      <c r="M2669" s="4">
        <v>-2.9162750000000002</v>
      </c>
      <c r="N2669" s="4">
        <v>8.3902439024390194</v>
      </c>
      <c r="O2669" s="4">
        <v>2.5880625309606402</v>
      </c>
      <c r="P2669" s="4">
        <v>1.4586570000000001</v>
      </c>
      <c r="Q2669" s="4">
        <v>3.0055800000000001</v>
      </c>
      <c r="R2669" s="4">
        <v>1.3601019999999999</v>
      </c>
      <c r="S2669" s="3" t="s">
        <v>6403</v>
      </c>
      <c r="T2669" s="4">
        <v>20.64</v>
      </c>
      <c r="U2669" s="4">
        <v>583.82776655999999</v>
      </c>
      <c r="V2669" s="10">
        <v>351.58376600000003</v>
      </c>
      <c r="W2669" s="4">
        <v>3.1007751937984498</v>
      </c>
      <c r="X2669" s="4">
        <v>23.39</v>
      </c>
      <c r="Y2669" s="4">
        <v>15.78</v>
      </c>
      <c r="Z2669" s="4">
        <v>8.3091790000000003</v>
      </c>
      <c r="AA2669" s="10">
        <v>10.3718592964</v>
      </c>
      <c r="AB2669" s="10">
        <v>10.6943005181</v>
      </c>
      <c r="AC2669" s="4">
        <v>0.232655</v>
      </c>
      <c r="AD2669" s="4">
        <v>0.24791107366109999</v>
      </c>
      <c r="AE2669" s="4">
        <v>0.23665602652609999</v>
      </c>
      <c r="AF2669" s="4">
        <v>3.0055800000000001</v>
      </c>
      <c r="AG2669" s="4" t="s">
        <v>2934</v>
      </c>
      <c r="AH2669" s="4" t="s">
        <v>2934</v>
      </c>
      <c r="AI2669" s="4">
        <v>1.4586570000000001</v>
      </c>
      <c r="AJ2669" s="4">
        <v>1.4586570000000001</v>
      </c>
    </row>
    <row r="2670" spans="1:36" x14ac:dyDescent="0.3">
      <c r="A2670" s="1" t="s">
        <v>2664</v>
      </c>
      <c r="B2670" s="2">
        <v>4994108</v>
      </c>
      <c r="C2670" s="3" t="s">
        <v>2919</v>
      </c>
      <c r="D2670" s="4">
        <v>1216.67175531</v>
      </c>
      <c r="E2670" s="3" t="s">
        <v>2936</v>
      </c>
      <c r="F2670" s="3" t="s">
        <v>3056</v>
      </c>
      <c r="G2670" s="3" t="s">
        <v>3166</v>
      </c>
      <c r="H2670" s="3" t="s">
        <v>3167</v>
      </c>
      <c r="I2670" s="3" t="s">
        <v>3168</v>
      </c>
      <c r="J2670" s="4">
        <v>65.698925000000003</v>
      </c>
      <c r="K2670" s="4">
        <v>4.3331080000000002</v>
      </c>
      <c r="L2670" s="4">
        <v>-3.264281</v>
      </c>
      <c r="M2670" s="4">
        <v>-4.6214149999999998</v>
      </c>
      <c r="N2670" s="4">
        <v>9.281269</v>
      </c>
      <c r="O2670" s="4" t="s">
        <v>2924</v>
      </c>
      <c r="P2670" s="4">
        <v>1.9282589999999999</v>
      </c>
      <c r="Q2670" s="4">
        <v>5.0300989999999999</v>
      </c>
      <c r="R2670" s="4" t="s">
        <v>2924</v>
      </c>
      <c r="S2670" s="3" t="s">
        <v>6404</v>
      </c>
      <c r="T2670" s="4">
        <v>46.23</v>
      </c>
      <c r="U2670" s="4">
        <v>1216.67175531</v>
      </c>
      <c r="V2670" s="10">
        <v>1825.4177549999999</v>
      </c>
      <c r="W2670" s="4">
        <v>0.90850097339390001</v>
      </c>
      <c r="X2670" s="4">
        <v>53.29</v>
      </c>
      <c r="Y2670" s="4">
        <v>27.272300000000001</v>
      </c>
      <c r="Z2670" s="4">
        <v>9.281269</v>
      </c>
      <c r="AA2670" s="10">
        <v>10.3191964285</v>
      </c>
      <c r="AB2670" s="10">
        <v>9.0825147347000001</v>
      </c>
      <c r="AC2670" s="4">
        <v>1.0302480000000001</v>
      </c>
      <c r="AD2670" s="4">
        <v>1.0177963507109</v>
      </c>
      <c r="AE2670" s="4">
        <v>1.0095220412565</v>
      </c>
      <c r="AF2670" s="4">
        <v>5.0300989999999999</v>
      </c>
      <c r="AG2670" s="4">
        <v>6.3736653456703998</v>
      </c>
      <c r="AH2670" s="4">
        <v>5.6955312168486998</v>
      </c>
      <c r="AI2670" s="4">
        <v>1.9282589999999999</v>
      </c>
      <c r="AJ2670" s="4">
        <v>2.9768189999999999</v>
      </c>
    </row>
    <row r="2671" spans="1:36" x14ac:dyDescent="0.3">
      <c r="A2671" s="1" t="s">
        <v>2665</v>
      </c>
      <c r="B2671" s="2">
        <v>4911052</v>
      </c>
      <c r="C2671" s="3" t="s">
        <v>2935</v>
      </c>
      <c r="D2671" s="4">
        <v>1366.3427035499999</v>
      </c>
      <c r="E2671" s="3" t="s">
        <v>2925</v>
      </c>
      <c r="F2671" s="3" t="s">
        <v>2980</v>
      </c>
      <c r="G2671" s="3" t="s">
        <v>3016</v>
      </c>
      <c r="H2671" s="3" t="s">
        <v>3019</v>
      </c>
      <c r="I2671" s="3" t="s">
        <v>3020</v>
      </c>
      <c r="J2671" s="4">
        <v>111.986588</v>
      </c>
      <c r="K2671" s="4">
        <v>53.645201</v>
      </c>
      <c r="L2671" s="4">
        <v>27.149321</v>
      </c>
      <c r="M2671" s="4">
        <v>-1.8626309999999999</v>
      </c>
      <c r="N2671" s="4">
        <v>33.72</v>
      </c>
      <c r="O2671" s="4">
        <v>20.661764999999999</v>
      </c>
      <c r="P2671" s="4">
        <v>5.2306100000000004</v>
      </c>
      <c r="Q2671" s="4">
        <v>10.654477</v>
      </c>
      <c r="R2671" s="4">
        <v>17.495830999999999</v>
      </c>
      <c r="S2671" s="3" t="s">
        <v>6405</v>
      </c>
      <c r="T2671" s="4">
        <v>25.29</v>
      </c>
      <c r="U2671" s="4">
        <v>1366.3427035499999</v>
      </c>
      <c r="V2671" s="10">
        <v>1498.690703</v>
      </c>
      <c r="W2671" s="4">
        <v>0</v>
      </c>
      <c r="X2671" s="4">
        <v>26.71</v>
      </c>
      <c r="Y2671" s="5">
        <v>11.59</v>
      </c>
      <c r="Z2671" s="4">
        <v>33.72</v>
      </c>
      <c r="AA2671" s="10">
        <v>25.982965695000001</v>
      </c>
      <c r="AB2671" s="10">
        <v>25.982965695000001</v>
      </c>
      <c r="AC2671" s="4">
        <v>2.0454720000000002</v>
      </c>
      <c r="AD2671" s="4">
        <v>1.8601266477697</v>
      </c>
      <c r="AE2671" s="4">
        <v>1.8601266477697</v>
      </c>
      <c r="AF2671" s="4">
        <v>10.654477</v>
      </c>
      <c r="AG2671" s="4">
        <v>12.323610826392599</v>
      </c>
      <c r="AH2671" s="4">
        <v>12.323610826392599</v>
      </c>
      <c r="AI2671" s="4">
        <v>5.2306100000000004</v>
      </c>
      <c r="AJ2671" s="4">
        <v>6.373488</v>
      </c>
    </row>
    <row r="2672" spans="1:36" x14ac:dyDescent="0.3">
      <c r="A2672" s="1" t="s">
        <v>2666</v>
      </c>
      <c r="B2672" s="2">
        <v>100671</v>
      </c>
      <c r="C2672" s="3" t="s">
        <v>2919</v>
      </c>
      <c r="D2672" s="4">
        <v>864.89842562000001</v>
      </c>
      <c r="E2672" s="3" t="s">
        <v>2930</v>
      </c>
      <c r="F2672" s="3" t="s">
        <v>2931</v>
      </c>
      <c r="G2672" s="3" t="s">
        <v>2931</v>
      </c>
      <c r="H2672" s="3" t="s">
        <v>2932</v>
      </c>
      <c r="I2672" s="3" t="s">
        <v>2933</v>
      </c>
      <c r="J2672" s="4">
        <v>35.179301000000002</v>
      </c>
      <c r="K2672" s="4">
        <v>4.6013349999999997</v>
      </c>
      <c r="L2672" s="4">
        <v>-2.2003279999999998</v>
      </c>
      <c r="M2672" s="4">
        <v>-6.4110620000000003</v>
      </c>
      <c r="N2672" s="4">
        <v>11.959839357429701</v>
      </c>
      <c r="O2672" s="4">
        <v>12.305785</v>
      </c>
      <c r="P2672" s="4">
        <v>0.98743300000000001</v>
      </c>
      <c r="Q2672" s="4" t="s">
        <v>2934</v>
      </c>
      <c r="R2672" s="4" t="s">
        <v>2934</v>
      </c>
      <c r="S2672" s="3" t="s">
        <v>6406</v>
      </c>
      <c r="T2672" s="4">
        <v>29.78</v>
      </c>
      <c r="U2672" s="4">
        <v>864.89842562000001</v>
      </c>
      <c r="V2672" s="10" t="s">
        <v>2934</v>
      </c>
      <c r="W2672" s="4">
        <v>2.8206850235057099</v>
      </c>
      <c r="X2672" s="4">
        <v>32.75</v>
      </c>
      <c r="Y2672" s="4">
        <v>18.41</v>
      </c>
      <c r="Z2672" s="4">
        <v>11.959839000000001</v>
      </c>
      <c r="AA2672" s="10">
        <v>12.929275387400001</v>
      </c>
      <c r="AB2672" s="10">
        <v>12.322741623800001</v>
      </c>
      <c r="AC2672" s="4" t="s">
        <v>2934</v>
      </c>
      <c r="AD2672" s="4" t="s">
        <v>2934</v>
      </c>
      <c r="AE2672" s="4" t="s">
        <v>2934</v>
      </c>
      <c r="AF2672" s="4" t="s">
        <v>2934</v>
      </c>
      <c r="AG2672" s="4" t="s">
        <v>2934</v>
      </c>
      <c r="AH2672" s="4" t="s">
        <v>2934</v>
      </c>
      <c r="AI2672" s="4">
        <v>0.98743300000000001</v>
      </c>
      <c r="AJ2672" s="4">
        <v>1.2370190000000001</v>
      </c>
    </row>
    <row r="2673" spans="1:36" x14ac:dyDescent="0.3">
      <c r="A2673" s="1" t="s">
        <v>2667</v>
      </c>
      <c r="B2673" s="2">
        <v>103324</v>
      </c>
      <c r="C2673" s="3" t="s">
        <v>2935</v>
      </c>
      <c r="D2673" s="4">
        <v>13149.88277498</v>
      </c>
      <c r="E2673" s="3" t="s">
        <v>2930</v>
      </c>
      <c r="F2673" s="3" t="s">
        <v>2957</v>
      </c>
      <c r="G2673" s="3" t="s">
        <v>2957</v>
      </c>
      <c r="H2673" s="3" t="s">
        <v>3042</v>
      </c>
      <c r="I2673" s="3" t="s">
        <v>3348</v>
      </c>
      <c r="J2673" s="4">
        <v>60.235869999999998</v>
      </c>
      <c r="K2673" s="4">
        <v>25.562336999999999</v>
      </c>
      <c r="L2673" s="4">
        <v>-0.83998899999999999</v>
      </c>
      <c r="M2673" s="4">
        <v>-2.4651230000000002</v>
      </c>
      <c r="N2673" s="4">
        <v>7.7932900432900398</v>
      </c>
      <c r="O2673" s="4">
        <v>11.1768006304639</v>
      </c>
      <c r="P2673" s="4">
        <v>1.213168</v>
      </c>
      <c r="Q2673" s="4">
        <v>6.4281610000000002</v>
      </c>
      <c r="R2673" s="4">
        <v>14.87786</v>
      </c>
      <c r="S2673" s="3" t="s">
        <v>6407</v>
      </c>
      <c r="T2673" s="4">
        <v>72.010000000000005</v>
      </c>
      <c r="U2673" s="4">
        <v>13149.88277498</v>
      </c>
      <c r="V2673" s="10">
        <v>16586.582773999999</v>
      </c>
      <c r="W2673" s="4">
        <v>2.3330093042633</v>
      </c>
      <c r="X2673" s="4">
        <v>77.63</v>
      </c>
      <c r="Y2673" s="4">
        <v>44.61</v>
      </c>
      <c r="Z2673" s="4">
        <v>7.8322820000000002</v>
      </c>
      <c r="AA2673" s="10">
        <v>8.0562516781000006</v>
      </c>
      <c r="AB2673" s="10">
        <v>8.3877392939999993</v>
      </c>
      <c r="AC2673" s="4">
        <v>1.296252</v>
      </c>
      <c r="AD2673" s="4">
        <v>1.2369211998138001</v>
      </c>
      <c r="AE2673" s="4">
        <v>1.2798043466885001</v>
      </c>
      <c r="AF2673" s="4">
        <v>6.4281610000000002</v>
      </c>
      <c r="AG2673" s="4" t="s">
        <v>2934</v>
      </c>
      <c r="AH2673" s="4" t="s">
        <v>2934</v>
      </c>
      <c r="AI2673" s="4">
        <v>1.213168</v>
      </c>
      <c r="AJ2673" s="4">
        <v>1.25346</v>
      </c>
    </row>
    <row r="2674" spans="1:36" x14ac:dyDescent="0.3">
      <c r="A2674" s="1" t="s">
        <v>2668</v>
      </c>
      <c r="B2674" s="2">
        <v>13380637</v>
      </c>
      <c r="C2674" s="3" t="s">
        <v>2919</v>
      </c>
      <c r="D2674" s="4">
        <v>1325.0919168200001</v>
      </c>
      <c r="E2674" s="3" t="s">
        <v>2930</v>
      </c>
      <c r="F2674" s="3" t="s">
        <v>2953</v>
      </c>
      <c r="G2674" s="3" t="s">
        <v>2954</v>
      </c>
      <c r="H2674" s="3" t="s">
        <v>3244</v>
      </c>
      <c r="I2674" s="3" t="s">
        <v>3155</v>
      </c>
      <c r="J2674" s="4">
        <v>74.630542000000005</v>
      </c>
      <c r="K2674" s="4">
        <v>92.140921000000006</v>
      </c>
      <c r="L2674" s="4">
        <v>21.196580999999998</v>
      </c>
      <c r="M2674" s="4">
        <v>-7.3202610000000004</v>
      </c>
      <c r="N2674" s="4" t="s">
        <v>2924</v>
      </c>
      <c r="O2674" s="4" t="s">
        <v>2934</v>
      </c>
      <c r="P2674" s="4">
        <v>2.07796</v>
      </c>
      <c r="Q2674" s="4" t="s">
        <v>2934</v>
      </c>
      <c r="R2674" s="4" t="s">
        <v>2934</v>
      </c>
      <c r="S2674" s="3" t="s">
        <v>6408</v>
      </c>
      <c r="T2674" s="4">
        <v>7.09</v>
      </c>
      <c r="U2674" s="4">
        <v>1325.0919168200001</v>
      </c>
      <c r="V2674" s="10" t="s">
        <v>2934</v>
      </c>
      <c r="W2674" s="4">
        <v>0</v>
      </c>
      <c r="X2674" s="4">
        <v>14.48</v>
      </c>
      <c r="Y2674" s="5">
        <v>3.1</v>
      </c>
      <c r="Z2674" s="4">
        <v>36.735751</v>
      </c>
      <c r="AA2674" s="10">
        <v>16.5383718217</v>
      </c>
      <c r="AB2674" s="10">
        <v>20.282641034400001</v>
      </c>
      <c r="AC2674" s="4" t="s">
        <v>2934</v>
      </c>
      <c r="AD2674" s="4" t="s">
        <v>2934</v>
      </c>
      <c r="AE2674" s="4" t="s">
        <v>2934</v>
      </c>
      <c r="AF2674" s="4" t="s">
        <v>2934</v>
      </c>
      <c r="AG2674" s="4" t="s">
        <v>2934</v>
      </c>
      <c r="AH2674" s="4" t="s">
        <v>2934</v>
      </c>
      <c r="AI2674" s="4">
        <v>2.07796</v>
      </c>
      <c r="AJ2674" s="4">
        <v>2.0877500000000002</v>
      </c>
    </row>
    <row r="2675" spans="1:36" x14ac:dyDescent="0.3">
      <c r="A2675" s="1" t="s">
        <v>2669</v>
      </c>
      <c r="B2675" s="2">
        <v>4070588</v>
      </c>
      <c r="C2675" s="3" t="s">
        <v>2919</v>
      </c>
      <c r="D2675" s="4">
        <v>1649.1930003</v>
      </c>
      <c r="E2675" s="3" t="s">
        <v>2925</v>
      </c>
      <c r="F2675" s="3" t="s">
        <v>2926</v>
      </c>
      <c r="G2675" s="3" t="s">
        <v>2927</v>
      </c>
      <c r="H2675" s="3" t="s">
        <v>2928</v>
      </c>
      <c r="I2675" s="3" t="s">
        <v>3708</v>
      </c>
      <c r="J2675" s="4">
        <v>-11.531689999999999</v>
      </c>
      <c r="K2675" s="4">
        <v>-0.593472</v>
      </c>
      <c r="L2675" s="4">
        <v>-6.1040169999999998</v>
      </c>
      <c r="M2675" s="4">
        <v>-5.3375199999999996</v>
      </c>
      <c r="N2675" s="4">
        <v>20.221328</v>
      </c>
      <c r="O2675" s="4">
        <v>19.191597999999999</v>
      </c>
      <c r="P2675" s="4">
        <v>2.6953330000000002</v>
      </c>
      <c r="Q2675" s="4">
        <v>5.2914320000000004</v>
      </c>
      <c r="R2675" s="4">
        <v>2.1293859999999998</v>
      </c>
      <c r="S2675" s="3" t="s">
        <v>6409</v>
      </c>
      <c r="T2675" s="4">
        <v>30.15</v>
      </c>
      <c r="U2675" s="4">
        <v>1649.1930003</v>
      </c>
      <c r="V2675" s="10">
        <v>3077.1089999999999</v>
      </c>
      <c r="W2675" s="4">
        <v>5.1741293532338304</v>
      </c>
      <c r="X2675" s="4">
        <v>38.72</v>
      </c>
      <c r="Y2675" s="4">
        <v>26.5</v>
      </c>
      <c r="Z2675" s="4">
        <v>20.221328</v>
      </c>
      <c r="AA2675" s="10">
        <v>7.2084349446999996</v>
      </c>
      <c r="AB2675" s="10">
        <v>7.9226184845000001</v>
      </c>
      <c r="AC2675" s="4">
        <v>0.72242300000000004</v>
      </c>
      <c r="AD2675" s="4">
        <v>0.6939399538362</v>
      </c>
      <c r="AE2675" s="4">
        <v>0.71590699891120002</v>
      </c>
      <c r="AF2675" s="4">
        <v>5.2914320000000004</v>
      </c>
      <c r="AG2675" s="4">
        <v>6.2401169539412003</v>
      </c>
      <c r="AH2675" s="4">
        <v>6.5247590674399003</v>
      </c>
      <c r="AI2675" s="4">
        <v>2.6953330000000002</v>
      </c>
      <c r="AJ2675" s="4">
        <v>29.500978</v>
      </c>
    </row>
    <row r="2676" spans="1:36" x14ac:dyDescent="0.3">
      <c r="A2676" s="1" t="s">
        <v>2670</v>
      </c>
      <c r="B2676" s="2">
        <v>8702919</v>
      </c>
      <c r="C2676" s="3" t="s">
        <v>2919</v>
      </c>
      <c r="D2676" s="4">
        <v>6239.9969784000004</v>
      </c>
      <c r="E2676" s="3" t="s">
        <v>2930</v>
      </c>
      <c r="F2676" s="3" t="s">
        <v>2953</v>
      </c>
      <c r="G2676" s="3" t="s">
        <v>3101</v>
      </c>
      <c r="H2676" s="3" t="s">
        <v>3101</v>
      </c>
      <c r="I2676" s="3" t="s">
        <v>3041</v>
      </c>
      <c r="J2676" s="4">
        <v>54.891303999999998</v>
      </c>
      <c r="K2676" s="4">
        <v>72.118772000000007</v>
      </c>
      <c r="L2676" s="4">
        <v>-2.8409089999999999</v>
      </c>
      <c r="M2676" s="4">
        <v>-19.014918000000002</v>
      </c>
      <c r="N2676" s="4" t="s">
        <v>2924</v>
      </c>
      <c r="O2676" s="4">
        <v>63.450834999999998</v>
      </c>
      <c r="P2676" s="4">
        <v>10.452323</v>
      </c>
      <c r="Q2676" s="4" t="s">
        <v>2924</v>
      </c>
      <c r="R2676" s="4">
        <v>24.016506</v>
      </c>
      <c r="S2676" s="3" t="s">
        <v>6410</v>
      </c>
      <c r="T2676" s="4">
        <v>68.400000000000006</v>
      </c>
      <c r="U2676" s="4">
        <v>6239.9969784000004</v>
      </c>
      <c r="V2676" s="10">
        <v>6835.772978</v>
      </c>
      <c r="W2676" s="4">
        <v>0</v>
      </c>
      <c r="X2676" s="4">
        <v>88.95</v>
      </c>
      <c r="Y2676" s="4">
        <v>20.6</v>
      </c>
      <c r="Z2676" s="4" t="s">
        <v>2924</v>
      </c>
      <c r="AA2676" s="10" t="s">
        <v>2924</v>
      </c>
      <c r="AB2676" s="10" t="s">
        <v>2924</v>
      </c>
      <c r="AC2676" s="4">
        <v>11.299844</v>
      </c>
      <c r="AD2676" s="4">
        <v>8.7812073070909005</v>
      </c>
      <c r="AE2676" s="4">
        <v>11.4092473685757</v>
      </c>
      <c r="AF2676" s="4" t="s">
        <v>2924</v>
      </c>
      <c r="AG2676" s="4">
        <v>179.36953497769611</v>
      </c>
      <c r="AH2676" s="4" t="s">
        <v>2924</v>
      </c>
      <c r="AI2676" s="4">
        <v>10.452323</v>
      </c>
      <c r="AJ2676" s="4">
        <v>12.718483000000001</v>
      </c>
    </row>
    <row r="2677" spans="1:36" x14ac:dyDescent="0.3">
      <c r="A2677" s="1" t="s">
        <v>2671</v>
      </c>
      <c r="B2677" s="2">
        <v>105765737</v>
      </c>
      <c r="C2677" s="3" t="s">
        <v>2919</v>
      </c>
      <c r="D2677" s="4">
        <v>868.80090221</v>
      </c>
      <c r="E2677" s="3" t="s">
        <v>2920</v>
      </c>
      <c r="F2677" s="3" t="s">
        <v>2921</v>
      </c>
      <c r="G2677" s="3" t="s">
        <v>2941</v>
      </c>
      <c r="H2677" s="3" t="s">
        <v>2941</v>
      </c>
      <c r="I2677" s="3" t="s">
        <v>2942</v>
      </c>
      <c r="J2677" s="4">
        <v>-26.318182</v>
      </c>
      <c r="K2677" s="4">
        <v>-26.318182</v>
      </c>
      <c r="L2677" s="4">
        <v>-9.9944480000000002</v>
      </c>
      <c r="M2677" s="4">
        <v>-19.950617000000001</v>
      </c>
      <c r="N2677" s="4" t="s">
        <v>2934</v>
      </c>
      <c r="O2677" s="4" t="s">
        <v>2934</v>
      </c>
      <c r="P2677" s="4" t="s">
        <v>2934</v>
      </c>
      <c r="Q2677" s="4" t="s">
        <v>2934</v>
      </c>
      <c r="R2677" s="4" t="s">
        <v>2934</v>
      </c>
      <c r="S2677" s="3" t="s">
        <v>6411</v>
      </c>
      <c r="T2677" s="4">
        <v>16.21</v>
      </c>
      <c r="U2677" s="4">
        <v>868.80090221</v>
      </c>
      <c r="V2677" s="10">
        <v>1030.9569019999999</v>
      </c>
      <c r="W2677" s="4">
        <v>0</v>
      </c>
      <c r="X2677" s="4">
        <v>29.459900000000001</v>
      </c>
      <c r="Y2677" s="4">
        <v>14.97</v>
      </c>
      <c r="Z2677" s="4" t="s">
        <v>2934</v>
      </c>
      <c r="AA2677" s="10" t="s">
        <v>2924</v>
      </c>
      <c r="AB2677" s="10" t="s">
        <v>2924</v>
      </c>
      <c r="AC2677" s="4" t="s">
        <v>2934</v>
      </c>
      <c r="AD2677" s="4" t="s">
        <v>2924</v>
      </c>
      <c r="AE2677" s="4" t="s">
        <v>2924</v>
      </c>
      <c r="AF2677" s="4" t="s">
        <v>2934</v>
      </c>
      <c r="AG2677" s="4" t="s">
        <v>2924</v>
      </c>
      <c r="AH2677" s="4" t="s">
        <v>2924</v>
      </c>
      <c r="AI2677" s="4" t="s">
        <v>2934</v>
      </c>
      <c r="AJ2677" s="4" t="s">
        <v>2934</v>
      </c>
    </row>
    <row r="2678" spans="1:36" x14ac:dyDescent="0.3">
      <c r="A2678" s="1" t="s">
        <v>2672</v>
      </c>
      <c r="B2678" s="2">
        <v>8394782</v>
      </c>
      <c r="C2678" s="3" t="s">
        <v>2919</v>
      </c>
      <c r="D2678" s="4">
        <v>2197.48750212</v>
      </c>
      <c r="E2678" s="3" t="s">
        <v>2936</v>
      </c>
      <c r="F2678" s="3" t="s">
        <v>2966</v>
      </c>
      <c r="G2678" s="3" t="s">
        <v>3082</v>
      </c>
      <c r="H2678" s="3" t="s">
        <v>3083</v>
      </c>
      <c r="I2678" s="3" t="s">
        <v>3709</v>
      </c>
      <c r="J2678" s="4">
        <v>12.371839</v>
      </c>
      <c r="K2678" s="4">
        <v>53.501401000000001</v>
      </c>
      <c r="L2678" s="4">
        <v>9.8196390000000005</v>
      </c>
      <c r="M2678" s="4">
        <v>-2.6642980000000001</v>
      </c>
      <c r="N2678" s="4">
        <v>26.47343</v>
      </c>
      <c r="O2678" s="4">
        <v>18.006571999999998</v>
      </c>
      <c r="P2678" s="4">
        <v>5.3376619999999999</v>
      </c>
      <c r="Q2678" s="4">
        <v>28.82274</v>
      </c>
      <c r="R2678" s="4">
        <v>20.205689</v>
      </c>
      <c r="S2678" s="3" t="s">
        <v>6412</v>
      </c>
      <c r="T2678" s="4">
        <v>16.440000000000001</v>
      </c>
      <c r="U2678" s="4">
        <v>2197.48750212</v>
      </c>
      <c r="V2678" s="10">
        <v>1965.7685019999999</v>
      </c>
      <c r="W2678" s="4">
        <v>0</v>
      </c>
      <c r="X2678" s="4">
        <v>18.14</v>
      </c>
      <c r="Y2678" s="5">
        <v>8.4250000000000007</v>
      </c>
      <c r="Z2678" s="4">
        <v>26.47343</v>
      </c>
      <c r="AA2678" s="10">
        <v>14.314323030000001</v>
      </c>
      <c r="AB2678" s="10">
        <v>16.1467745737</v>
      </c>
      <c r="AC2678" s="4">
        <v>2.5805069999999999</v>
      </c>
      <c r="AD2678" s="4">
        <v>2.5933097946703998</v>
      </c>
      <c r="AE2678" s="4">
        <v>2.5903357869793999</v>
      </c>
      <c r="AF2678" s="4">
        <v>28.82274</v>
      </c>
      <c r="AG2678" s="4">
        <v>10.943631999029099</v>
      </c>
      <c r="AH2678" s="4">
        <v>12.496660926171399</v>
      </c>
      <c r="AI2678" s="4">
        <v>5.3376619999999999</v>
      </c>
      <c r="AJ2678" s="4">
        <v>7.5378270000000001</v>
      </c>
    </row>
    <row r="2679" spans="1:36" x14ac:dyDescent="0.3">
      <c r="A2679" s="1" t="s">
        <v>2673</v>
      </c>
      <c r="B2679" s="2">
        <v>4157028</v>
      </c>
      <c r="C2679" s="3" t="s">
        <v>2970</v>
      </c>
      <c r="D2679" s="4">
        <v>2995.4638541999998</v>
      </c>
      <c r="E2679" s="3" t="s">
        <v>3093</v>
      </c>
      <c r="F2679" s="3" t="s">
        <v>3093</v>
      </c>
      <c r="G2679" s="3" t="s">
        <v>3094</v>
      </c>
      <c r="H2679" s="3" t="s">
        <v>3095</v>
      </c>
      <c r="I2679" s="3" t="s">
        <v>3710</v>
      </c>
      <c r="J2679" s="4">
        <v>6.9486410000000003</v>
      </c>
      <c r="K2679" s="4">
        <v>27.797834000000002</v>
      </c>
      <c r="L2679" s="4">
        <v>-13.022112999999999</v>
      </c>
      <c r="M2679" s="4">
        <v>-10.152284</v>
      </c>
      <c r="N2679" s="4" t="s">
        <v>2924</v>
      </c>
      <c r="O2679" s="4" t="s">
        <v>2924</v>
      </c>
      <c r="P2679" s="4">
        <v>3.6012209999999998</v>
      </c>
      <c r="Q2679" s="4" t="s">
        <v>2924</v>
      </c>
      <c r="R2679" s="4" t="s">
        <v>2924</v>
      </c>
      <c r="S2679" s="3" t="s">
        <v>6413</v>
      </c>
      <c r="T2679" s="4">
        <v>7.08</v>
      </c>
      <c r="U2679" s="4">
        <v>2995.4638541999998</v>
      </c>
      <c r="V2679" s="10">
        <v>2807.3148540000002</v>
      </c>
      <c r="W2679" s="4">
        <v>0</v>
      </c>
      <c r="X2679" s="4">
        <v>8.93</v>
      </c>
      <c r="Y2679" s="5">
        <v>4.0599999999999996</v>
      </c>
      <c r="Z2679" s="4" t="s">
        <v>2924</v>
      </c>
      <c r="AA2679" s="10">
        <v>80.181200453000002</v>
      </c>
      <c r="AB2679" s="10">
        <v>236</v>
      </c>
      <c r="AC2679" s="4">
        <v>163.18751700000001</v>
      </c>
      <c r="AD2679" s="4">
        <v>29.2733561418144</v>
      </c>
      <c r="AE2679" s="4">
        <v>20.729664788628401</v>
      </c>
      <c r="AF2679" s="4" t="s">
        <v>2924</v>
      </c>
      <c r="AG2679" s="4">
        <v>45.927441374233098</v>
      </c>
      <c r="AH2679" s="4">
        <v>59.730103276595699</v>
      </c>
      <c r="AI2679" s="4">
        <v>3.6012209999999998</v>
      </c>
      <c r="AJ2679" s="4">
        <v>3.6012209999999998</v>
      </c>
    </row>
    <row r="2680" spans="1:36" x14ac:dyDescent="0.3">
      <c r="A2680" s="1" t="s">
        <v>2674</v>
      </c>
      <c r="B2680" s="2">
        <v>4546387</v>
      </c>
      <c r="C2680" s="3" t="s">
        <v>2935</v>
      </c>
      <c r="D2680" s="4">
        <v>2693.4749547900001</v>
      </c>
      <c r="E2680" s="3" t="s">
        <v>2976</v>
      </c>
      <c r="F2680" s="3" t="s">
        <v>2977</v>
      </c>
      <c r="G2680" s="3" t="s">
        <v>2978</v>
      </c>
      <c r="H2680" s="3" t="s">
        <v>2978</v>
      </c>
      <c r="I2680" s="3" t="s">
        <v>2979</v>
      </c>
      <c r="J2680" s="4">
        <v>16.783974000000001</v>
      </c>
      <c r="K2680" s="4">
        <v>1.8894660000000001</v>
      </c>
      <c r="L2680" s="4">
        <v>-6.1765990000000004</v>
      </c>
      <c r="M2680" s="4">
        <v>-3.4034930000000001</v>
      </c>
      <c r="N2680" s="4">
        <v>9.6726457399103101</v>
      </c>
      <c r="O2680" s="4">
        <v>16.013362999999998</v>
      </c>
      <c r="P2680" s="4">
        <v>2.1473369999999998</v>
      </c>
      <c r="Q2680" s="4">
        <v>17.387515</v>
      </c>
      <c r="R2680" s="4">
        <v>20.166094999999999</v>
      </c>
      <c r="S2680" s="3" t="s">
        <v>6414</v>
      </c>
      <c r="T2680" s="4">
        <v>21.57</v>
      </c>
      <c r="U2680" s="4">
        <v>2693.4749547900001</v>
      </c>
      <c r="V2680" s="10">
        <v>4282.544954</v>
      </c>
      <c r="W2680" s="4">
        <v>3.1525266573945299</v>
      </c>
      <c r="X2680" s="4">
        <v>23.85</v>
      </c>
      <c r="Y2680" s="4">
        <v>15.805</v>
      </c>
      <c r="Z2680" s="4">
        <v>9.7823130000000003</v>
      </c>
      <c r="AA2680" s="10">
        <v>43.14</v>
      </c>
      <c r="AB2680" s="10" t="s">
        <v>2934</v>
      </c>
      <c r="AC2680" s="4">
        <v>9.8408359999999995</v>
      </c>
      <c r="AD2680" s="4">
        <v>9.7565833840237008</v>
      </c>
      <c r="AE2680" s="4">
        <v>9.7326585594225996</v>
      </c>
      <c r="AF2680" s="4">
        <v>17.387515</v>
      </c>
      <c r="AG2680" s="4">
        <v>16.896201221484901</v>
      </c>
      <c r="AH2680" s="4">
        <v>17.323580266090602</v>
      </c>
      <c r="AI2680" s="4">
        <v>2.1473369999999998</v>
      </c>
      <c r="AJ2680" s="4">
        <v>2.3453300000000001</v>
      </c>
    </row>
    <row r="2681" spans="1:36" x14ac:dyDescent="0.3">
      <c r="A2681" s="1" t="s">
        <v>2675</v>
      </c>
      <c r="B2681" s="2">
        <v>4910609</v>
      </c>
      <c r="C2681" s="3" t="s">
        <v>2919</v>
      </c>
      <c r="D2681" s="4">
        <v>5083.5462102600004</v>
      </c>
      <c r="E2681" s="3" t="s">
        <v>2925</v>
      </c>
      <c r="F2681" s="3" t="s">
        <v>2926</v>
      </c>
      <c r="G2681" s="3" t="s">
        <v>2927</v>
      </c>
      <c r="H2681" s="3" t="s">
        <v>2964</v>
      </c>
      <c r="I2681" s="3" t="s">
        <v>2965</v>
      </c>
      <c r="J2681" s="4">
        <v>51.888612999999999</v>
      </c>
      <c r="K2681" s="4">
        <v>49.823225999999998</v>
      </c>
      <c r="L2681" s="4">
        <v>49.254944999999999</v>
      </c>
      <c r="M2681" s="4">
        <v>5.0533939999999999</v>
      </c>
      <c r="N2681" s="4">
        <v>15.780578999999999</v>
      </c>
      <c r="O2681" s="4">
        <v>23.363019999999999</v>
      </c>
      <c r="P2681" s="4">
        <v>2.1604770000000002</v>
      </c>
      <c r="Q2681" s="4">
        <v>5.6916969999999996</v>
      </c>
      <c r="R2681" s="4">
        <v>25.468530000000001</v>
      </c>
      <c r="S2681" s="3" t="s">
        <v>6415</v>
      </c>
      <c r="T2681" s="4">
        <v>55.09</v>
      </c>
      <c r="U2681" s="4">
        <v>5083.5462102600004</v>
      </c>
      <c r="V2681" s="10">
        <v>5445.9422100000002</v>
      </c>
      <c r="W2681" s="4">
        <v>0</v>
      </c>
      <c r="X2681" s="4">
        <v>55.984999999999999</v>
      </c>
      <c r="Y2681" s="4">
        <v>33.86</v>
      </c>
      <c r="Z2681" s="4">
        <v>15.780578999999999</v>
      </c>
      <c r="AA2681" s="10">
        <v>13.2310204865</v>
      </c>
      <c r="AB2681" s="10">
        <v>14.0953901498</v>
      </c>
      <c r="AC2681" s="4">
        <v>1.00837</v>
      </c>
      <c r="AD2681" s="4">
        <v>0.95102823378879997</v>
      </c>
      <c r="AE2681" s="4">
        <v>0.9917527436054</v>
      </c>
      <c r="AF2681" s="4">
        <v>5.6916969999999996</v>
      </c>
      <c r="AG2681" s="4">
        <v>8.6343546797795003</v>
      </c>
      <c r="AH2681" s="4">
        <v>9.5570207372176998</v>
      </c>
      <c r="AI2681" s="4">
        <v>2.1604770000000002</v>
      </c>
      <c r="AJ2681" s="4">
        <v>2.1604770000000002</v>
      </c>
    </row>
    <row r="2682" spans="1:36" x14ac:dyDescent="0.3">
      <c r="A2682" s="1" t="s">
        <v>2676</v>
      </c>
      <c r="B2682" s="2">
        <v>5260219</v>
      </c>
      <c r="C2682" s="3" t="s">
        <v>2940</v>
      </c>
      <c r="D2682" s="4">
        <v>449.00176496</v>
      </c>
      <c r="E2682" s="3" t="s">
        <v>2920</v>
      </c>
      <c r="F2682" s="3" t="s">
        <v>2921</v>
      </c>
      <c r="G2682" s="3" t="s">
        <v>2941</v>
      </c>
      <c r="H2682" s="3" t="s">
        <v>2941</v>
      </c>
      <c r="I2682" s="3" t="s">
        <v>3246</v>
      </c>
      <c r="J2682" s="4">
        <v>-26.62069</v>
      </c>
      <c r="K2682" s="4">
        <v>-21.418021</v>
      </c>
      <c r="L2682" s="4">
        <v>-7.074236</v>
      </c>
      <c r="M2682" s="4">
        <v>-6.2555069999999997</v>
      </c>
      <c r="N2682" s="4" t="s">
        <v>2924</v>
      </c>
      <c r="O2682" s="4" t="s">
        <v>2924</v>
      </c>
      <c r="P2682" s="4">
        <v>17.586777000000001</v>
      </c>
      <c r="Q2682" s="4" t="s">
        <v>2924</v>
      </c>
      <c r="R2682" s="4" t="s">
        <v>2924</v>
      </c>
      <c r="S2682" s="3" t="s">
        <v>6416</v>
      </c>
      <c r="T2682" s="4">
        <v>10.64</v>
      </c>
      <c r="U2682" s="4">
        <v>449.00176496</v>
      </c>
      <c r="V2682" s="10">
        <v>317.53176400000001</v>
      </c>
      <c r="W2682" s="4">
        <v>0</v>
      </c>
      <c r="X2682" s="4">
        <v>20.7</v>
      </c>
      <c r="Y2682" s="5">
        <v>10.51</v>
      </c>
      <c r="Z2682" s="4" t="s">
        <v>2924</v>
      </c>
      <c r="AA2682" s="10" t="s">
        <v>2924</v>
      </c>
      <c r="AB2682" s="10" t="s">
        <v>2924</v>
      </c>
      <c r="AC2682" s="4">
        <v>3.55328</v>
      </c>
      <c r="AD2682" s="4">
        <v>2.8774315398382</v>
      </c>
      <c r="AE2682" s="4">
        <v>3.4532286469895999</v>
      </c>
      <c r="AF2682" s="4" t="s">
        <v>2924</v>
      </c>
      <c r="AG2682" s="4" t="s">
        <v>2924</v>
      </c>
      <c r="AH2682" s="4" t="s">
        <v>2924</v>
      </c>
      <c r="AI2682" s="4">
        <v>17.586777000000001</v>
      </c>
      <c r="AJ2682" s="4">
        <v>17.586777000000001</v>
      </c>
    </row>
    <row r="2683" spans="1:36" x14ac:dyDescent="0.3">
      <c r="A2683" s="1" t="s">
        <v>2677</v>
      </c>
      <c r="B2683" s="2">
        <v>4912674</v>
      </c>
      <c r="C2683" s="3" t="s">
        <v>2935</v>
      </c>
      <c r="D2683" s="4">
        <v>15767.61985841</v>
      </c>
      <c r="E2683" s="3" t="s">
        <v>3006</v>
      </c>
      <c r="F2683" s="3" t="s">
        <v>3070</v>
      </c>
      <c r="G2683" s="3" t="s">
        <v>3070</v>
      </c>
      <c r="H2683" s="3" t="s">
        <v>3620</v>
      </c>
      <c r="I2683" s="3" t="s">
        <v>3621</v>
      </c>
      <c r="J2683" s="4">
        <v>50.255271999999998</v>
      </c>
      <c r="K2683" s="4">
        <v>9.922053</v>
      </c>
      <c r="L2683" s="4">
        <v>1.6824399999999999</v>
      </c>
      <c r="M2683" s="4">
        <v>-2.604317</v>
      </c>
      <c r="N2683" s="4">
        <v>28.989293</v>
      </c>
      <c r="O2683" s="4">
        <v>23.023810000000001</v>
      </c>
      <c r="P2683" s="4">
        <v>3.4593959999999999</v>
      </c>
      <c r="Q2683" s="4">
        <v>12.75764</v>
      </c>
      <c r="R2683" s="4">
        <v>23.437867000000001</v>
      </c>
      <c r="S2683" s="3" t="s">
        <v>6417</v>
      </c>
      <c r="T2683" s="4">
        <v>67.69</v>
      </c>
      <c r="U2683" s="4">
        <v>15767.61985841</v>
      </c>
      <c r="V2683" s="10">
        <v>20654.619857999998</v>
      </c>
      <c r="W2683" s="4">
        <v>0</v>
      </c>
      <c r="X2683" s="4">
        <v>72.84</v>
      </c>
      <c r="Y2683" s="4">
        <v>44.74</v>
      </c>
      <c r="Z2683" s="4">
        <v>28.989293</v>
      </c>
      <c r="AA2683" s="10">
        <v>18.451683249199998</v>
      </c>
      <c r="AB2683" s="10">
        <v>21.677378859299999</v>
      </c>
      <c r="AC2683" s="4">
        <v>0.55341700000000005</v>
      </c>
      <c r="AD2683" s="4">
        <v>0.52457544444100002</v>
      </c>
      <c r="AE2683" s="4">
        <v>0.54530329163010005</v>
      </c>
      <c r="AF2683" s="4">
        <v>12.75764</v>
      </c>
      <c r="AG2683" s="4">
        <v>10.9942619903935</v>
      </c>
      <c r="AH2683" s="4">
        <v>11.8928006678562</v>
      </c>
      <c r="AI2683" s="4">
        <v>3.4593959999999999</v>
      </c>
      <c r="AJ2683" s="4" t="s">
        <v>2924</v>
      </c>
    </row>
    <row r="2684" spans="1:36" x14ac:dyDescent="0.3">
      <c r="A2684" s="1" t="s">
        <v>2678</v>
      </c>
      <c r="B2684" s="2">
        <v>4290950</v>
      </c>
      <c r="C2684" s="3" t="s">
        <v>2935</v>
      </c>
      <c r="D2684" s="4">
        <v>2520.6718228200002</v>
      </c>
      <c r="E2684" s="3" t="s">
        <v>3093</v>
      </c>
      <c r="F2684" s="3" t="s">
        <v>3093</v>
      </c>
      <c r="G2684" s="3" t="s">
        <v>3172</v>
      </c>
      <c r="H2684" s="3" t="s">
        <v>3173</v>
      </c>
      <c r="I2684" s="3" t="s">
        <v>3174</v>
      </c>
      <c r="J2684" s="4">
        <v>-10.585305</v>
      </c>
      <c r="K2684" s="4">
        <v>-5.4848619999999997</v>
      </c>
      <c r="L2684" s="4">
        <v>-8.7674710000000005</v>
      </c>
      <c r="M2684" s="4">
        <v>-5.6091150000000001</v>
      </c>
      <c r="N2684" s="4">
        <v>38.259324999999997</v>
      </c>
      <c r="O2684" s="4">
        <v>153.85714300000001</v>
      </c>
      <c r="P2684" s="4" t="s">
        <v>2924</v>
      </c>
      <c r="Q2684" s="4">
        <v>9.3837539999999997</v>
      </c>
      <c r="R2684" s="4">
        <v>33.148263</v>
      </c>
      <c r="S2684" s="3" t="s">
        <v>6418</v>
      </c>
      <c r="T2684" s="4">
        <v>21.54</v>
      </c>
      <c r="U2684" s="4">
        <v>2520.6718228200002</v>
      </c>
      <c r="V2684" s="10">
        <v>5234.4008219999996</v>
      </c>
      <c r="W2684" s="4">
        <v>9.7493036211699202</v>
      </c>
      <c r="X2684" s="4">
        <v>28.47</v>
      </c>
      <c r="Y2684" s="4">
        <v>21.06</v>
      </c>
      <c r="Z2684" s="4">
        <v>38.259324999999997</v>
      </c>
      <c r="AA2684" s="10">
        <v>22.460896767400001</v>
      </c>
      <c r="AB2684" s="10">
        <v>25.8608269701</v>
      </c>
      <c r="AC2684" s="4">
        <v>5.6307729999999996</v>
      </c>
      <c r="AD2684" s="4">
        <v>5.2475496070504004</v>
      </c>
      <c r="AE2684" s="4">
        <v>5.5223490223205003</v>
      </c>
      <c r="AF2684" s="4">
        <v>9.3837539999999997</v>
      </c>
      <c r="AG2684" s="4">
        <v>8.7195413246125</v>
      </c>
      <c r="AH2684" s="4">
        <v>9.1237609320528001</v>
      </c>
      <c r="AI2684" s="4" t="s">
        <v>2924</v>
      </c>
      <c r="AJ2684" s="4" t="s">
        <v>2924</v>
      </c>
    </row>
    <row r="2685" spans="1:36" x14ac:dyDescent="0.3">
      <c r="A2685" s="1" t="s">
        <v>2679</v>
      </c>
      <c r="B2685" s="2">
        <v>4910209</v>
      </c>
      <c r="C2685" s="3" t="s">
        <v>2935</v>
      </c>
      <c r="D2685" s="4">
        <v>636.20851335999998</v>
      </c>
      <c r="E2685" s="3" t="s">
        <v>3006</v>
      </c>
      <c r="F2685" s="3" t="s">
        <v>3235</v>
      </c>
      <c r="G2685" s="3" t="s">
        <v>3236</v>
      </c>
      <c r="H2685" s="3" t="s">
        <v>3236</v>
      </c>
      <c r="I2685" s="3" t="s">
        <v>3048</v>
      </c>
      <c r="J2685" s="4">
        <v>-36.852061999999997</v>
      </c>
      <c r="K2685" s="4">
        <v>-13.523315999999999</v>
      </c>
      <c r="L2685" s="4">
        <v>-15.536436999999999</v>
      </c>
      <c r="M2685" s="4">
        <v>-8.8973800000000001</v>
      </c>
      <c r="N2685" s="4">
        <v>16.690000000000001</v>
      </c>
      <c r="O2685" s="4">
        <v>9.723274</v>
      </c>
      <c r="P2685" s="4">
        <v>1.193208</v>
      </c>
      <c r="Q2685" s="4">
        <v>2.593604</v>
      </c>
      <c r="R2685" s="4">
        <v>3.8035019999999999</v>
      </c>
      <c r="S2685" s="3" t="s">
        <v>6419</v>
      </c>
      <c r="T2685" s="4">
        <v>33.380000000000003</v>
      </c>
      <c r="U2685" s="4">
        <v>636.20851335999998</v>
      </c>
      <c r="V2685" s="10">
        <v>271.31951299999997</v>
      </c>
      <c r="W2685" s="4">
        <v>0</v>
      </c>
      <c r="X2685" s="4">
        <v>54.81</v>
      </c>
      <c r="Y2685" s="4">
        <v>33.274999999999999</v>
      </c>
      <c r="Z2685" s="4">
        <v>16.690000000000001</v>
      </c>
      <c r="AA2685" s="10">
        <v>14.326180257500001</v>
      </c>
      <c r="AB2685" s="10">
        <v>13.624489795900001</v>
      </c>
      <c r="AC2685" s="4">
        <v>0.31476599999999999</v>
      </c>
      <c r="AD2685" s="4">
        <v>0.32266350448249997</v>
      </c>
      <c r="AE2685" s="4">
        <v>0.31930479764199998</v>
      </c>
      <c r="AF2685" s="4">
        <v>2.593604</v>
      </c>
      <c r="AG2685" s="4">
        <v>3.0046457696567002</v>
      </c>
      <c r="AH2685" s="4">
        <v>2.7050798903289999</v>
      </c>
      <c r="AI2685" s="4">
        <v>1.193208</v>
      </c>
      <c r="AJ2685" s="4">
        <v>1.307072</v>
      </c>
    </row>
    <row r="2686" spans="1:36" x14ac:dyDescent="0.3">
      <c r="A2686" s="1" t="s">
        <v>2680</v>
      </c>
      <c r="B2686" s="2">
        <v>11139662</v>
      </c>
      <c r="C2686" s="3" t="s">
        <v>2935</v>
      </c>
      <c r="D2686" s="4">
        <v>1307.39466528</v>
      </c>
      <c r="E2686" s="3" t="s">
        <v>3006</v>
      </c>
      <c r="F2686" s="3" t="s">
        <v>3007</v>
      </c>
      <c r="G2686" s="3" t="s">
        <v>3008</v>
      </c>
      <c r="H2686" s="3" t="s">
        <v>3009</v>
      </c>
      <c r="I2686" s="3" t="s">
        <v>3711</v>
      </c>
      <c r="J2686" s="4">
        <v>3.0579049999999999</v>
      </c>
      <c r="K2686" s="4">
        <v>-10.204082</v>
      </c>
      <c r="L2686" s="4">
        <v>-5.4892599999999998</v>
      </c>
      <c r="M2686" s="4">
        <v>-10.710259000000001</v>
      </c>
      <c r="N2686" s="4" t="s">
        <v>2924</v>
      </c>
      <c r="O2686" s="4">
        <v>49.968454000000001</v>
      </c>
      <c r="P2686" s="4">
        <v>1.906596</v>
      </c>
      <c r="Q2686" s="4">
        <v>17.984418999999999</v>
      </c>
      <c r="R2686" s="4">
        <v>18.185727</v>
      </c>
      <c r="S2686" s="3" t="s">
        <v>6420</v>
      </c>
      <c r="T2686" s="4">
        <v>15.84</v>
      </c>
      <c r="U2686" s="4">
        <v>1307.39466528</v>
      </c>
      <c r="V2686" s="10">
        <v>2809.8766649999998</v>
      </c>
      <c r="W2686" s="4">
        <v>1.54040404040404</v>
      </c>
      <c r="X2686" s="4">
        <v>20.04</v>
      </c>
      <c r="Y2686" s="5">
        <v>14.17</v>
      </c>
      <c r="Z2686" s="4" t="s">
        <v>2924</v>
      </c>
      <c r="AA2686" s="10">
        <v>19.6965928873</v>
      </c>
      <c r="AB2686" s="10">
        <v>21.4954539286</v>
      </c>
      <c r="AC2686" s="5">
        <v>1.9783200000000001</v>
      </c>
      <c r="AD2686" s="4">
        <v>1.9283182220207999</v>
      </c>
      <c r="AE2686" s="4">
        <v>1.9746886267771</v>
      </c>
      <c r="AF2686" s="4">
        <v>17.984418999999999</v>
      </c>
      <c r="AG2686" s="4">
        <v>13.0594993902201</v>
      </c>
      <c r="AH2686" s="4">
        <v>14.066412123516701</v>
      </c>
      <c r="AI2686" s="4">
        <v>1.906596</v>
      </c>
      <c r="AJ2686" s="4" t="s">
        <v>2924</v>
      </c>
    </row>
    <row r="2687" spans="1:36" x14ac:dyDescent="0.3">
      <c r="A2687" s="1" t="s">
        <v>2681</v>
      </c>
      <c r="B2687" s="2">
        <v>4106316</v>
      </c>
      <c r="C2687" s="3" t="s">
        <v>2935</v>
      </c>
      <c r="D2687" s="4">
        <v>928.53422004000004</v>
      </c>
      <c r="E2687" s="3" t="s">
        <v>2930</v>
      </c>
      <c r="F2687" s="3" t="s">
        <v>2953</v>
      </c>
      <c r="G2687" s="3" t="s">
        <v>2953</v>
      </c>
      <c r="H2687" s="3" t="s">
        <v>3414</v>
      </c>
      <c r="I2687" s="3" t="s">
        <v>3635</v>
      </c>
      <c r="J2687" s="5">
        <v>-17.41573</v>
      </c>
      <c r="K2687" s="4">
        <v>-30.166270999999998</v>
      </c>
      <c r="L2687" s="4">
        <v>-3.1301480000000002</v>
      </c>
      <c r="M2687" s="4">
        <v>-2.3255810000000001</v>
      </c>
      <c r="N2687" s="4" t="s">
        <v>2924</v>
      </c>
      <c r="O2687" s="4" t="s">
        <v>2924</v>
      </c>
      <c r="P2687" s="4">
        <v>5.5734599999999999</v>
      </c>
      <c r="Q2687" s="4">
        <v>46.500222000000001</v>
      </c>
      <c r="R2687" s="4" t="s">
        <v>2924</v>
      </c>
      <c r="S2687" s="3" t="s">
        <v>6421</v>
      </c>
      <c r="T2687" s="5">
        <v>5.88</v>
      </c>
      <c r="U2687" s="4">
        <v>928.53422004000004</v>
      </c>
      <c r="V2687" s="10">
        <v>14530.854219999999</v>
      </c>
      <c r="W2687" s="4">
        <v>6.8027210884353702</v>
      </c>
      <c r="X2687" s="4">
        <v>9.74</v>
      </c>
      <c r="Y2687" s="4">
        <v>5.44</v>
      </c>
      <c r="Z2687" s="4" t="s">
        <v>2924</v>
      </c>
      <c r="AA2687" s="10">
        <v>14.755332496799999</v>
      </c>
      <c r="AB2687" s="10">
        <v>28.4511540136</v>
      </c>
      <c r="AC2687" s="4">
        <v>5.3276000000000003</v>
      </c>
      <c r="AD2687" s="4">
        <v>5.4720370190727001</v>
      </c>
      <c r="AE2687" s="4">
        <v>6.6951051779738</v>
      </c>
      <c r="AF2687" s="4">
        <v>46.500222000000001</v>
      </c>
      <c r="AG2687" s="4">
        <v>14.282341478277999</v>
      </c>
      <c r="AH2687" s="4">
        <v>27.1173914714939</v>
      </c>
      <c r="AI2687" s="4">
        <v>5.5734599999999999</v>
      </c>
      <c r="AJ2687" s="4" t="s">
        <v>2924</v>
      </c>
    </row>
    <row r="2688" spans="1:36" x14ac:dyDescent="0.3">
      <c r="A2688" s="1" t="s">
        <v>2682</v>
      </c>
      <c r="B2688" s="2">
        <v>10712991</v>
      </c>
      <c r="C2688" s="3" t="s">
        <v>2919</v>
      </c>
      <c r="D2688" s="4">
        <v>757.42067530999998</v>
      </c>
      <c r="E2688" s="3" t="s">
        <v>2925</v>
      </c>
      <c r="F2688" s="3" t="s">
        <v>2926</v>
      </c>
      <c r="G2688" s="3" t="s">
        <v>2927</v>
      </c>
      <c r="H2688" s="3" t="s">
        <v>3024</v>
      </c>
      <c r="I2688" s="3" t="s">
        <v>3186</v>
      </c>
      <c r="J2688" s="4">
        <v>-37.03125</v>
      </c>
      <c r="K2688" s="4">
        <v>154.25867500000001</v>
      </c>
      <c r="L2688" s="4">
        <v>-29.049295999999998</v>
      </c>
      <c r="M2688" s="4">
        <v>-4.0476190000000001</v>
      </c>
      <c r="N2688" s="4" t="s">
        <v>2934</v>
      </c>
      <c r="O2688" s="4" t="s">
        <v>2934</v>
      </c>
      <c r="P2688" s="4" t="s">
        <v>2934</v>
      </c>
      <c r="Q2688" s="4" t="s">
        <v>2934</v>
      </c>
      <c r="R2688" s="4" t="s">
        <v>2934</v>
      </c>
      <c r="S2688" s="3" t="s">
        <v>6422</v>
      </c>
      <c r="T2688" s="4">
        <v>4.03</v>
      </c>
      <c r="U2688" s="4">
        <v>757.42067530999998</v>
      </c>
      <c r="V2688" s="10">
        <v>1010.504575</v>
      </c>
      <c r="W2688" s="4">
        <v>0</v>
      </c>
      <c r="X2688" s="5">
        <v>8.4</v>
      </c>
      <c r="Y2688" s="4">
        <v>1.41</v>
      </c>
      <c r="Z2688" s="4" t="s">
        <v>2934</v>
      </c>
      <c r="AA2688" s="10" t="s">
        <v>2924</v>
      </c>
      <c r="AB2688" s="10" t="s">
        <v>2924</v>
      </c>
      <c r="AC2688" s="4" t="s">
        <v>2934</v>
      </c>
      <c r="AD2688" s="4">
        <v>3.6476136339854999</v>
      </c>
      <c r="AE2688" s="4">
        <v>3.6476136339854999</v>
      </c>
      <c r="AF2688" s="4" t="s">
        <v>2934</v>
      </c>
      <c r="AG2688" s="4" t="s">
        <v>2924</v>
      </c>
      <c r="AH2688" s="4" t="s">
        <v>2924</v>
      </c>
      <c r="AI2688" s="4" t="s">
        <v>2934</v>
      </c>
      <c r="AJ2688" s="4" t="s">
        <v>2934</v>
      </c>
    </row>
    <row r="2689" spans="1:36" x14ac:dyDescent="0.3">
      <c r="A2689" s="1" t="s">
        <v>2683</v>
      </c>
      <c r="B2689" s="2">
        <v>4004426</v>
      </c>
      <c r="C2689" s="3" t="s">
        <v>2935</v>
      </c>
      <c r="D2689" s="4">
        <v>8674.0196333999993</v>
      </c>
      <c r="E2689" s="3" t="s">
        <v>2925</v>
      </c>
      <c r="F2689" s="3" t="s">
        <v>2996</v>
      </c>
      <c r="G2689" s="3" t="s">
        <v>3120</v>
      </c>
      <c r="H2689" s="3" t="s">
        <v>3121</v>
      </c>
      <c r="I2689" s="3" t="s">
        <v>3305</v>
      </c>
      <c r="J2689" s="4">
        <v>19.849381000000001</v>
      </c>
      <c r="K2689" s="4">
        <v>19.463806999999999</v>
      </c>
      <c r="L2689" s="4">
        <v>19.463806999999999</v>
      </c>
      <c r="M2689" s="4">
        <v>5.6925999999999997</v>
      </c>
      <c r="N2689" s="4" t="s">
        <v>2924</v>
      </c>
      <c r="O2689" s="4">
        <v>14.327973999999999</v>
      </c>
      <c r="P2689" s="4">
        <v>6.1666210000000001</v>
      </c>
      <c r="Q2689" s="4">
        <v>11.502941</v>
      </c>
      <c r="R2689" s="4" t="s">
        <v>2924</v>
      </c>
      <c r="S2689" s="3" t="s">
        <v>6423</v>
      </c>
      <c r="T2689" s="4">
        <v>22.28</v>
      </c>
      <c r="U2689" s="4">
        <v>8674.0196333999993</v>
      </c>
      <c r="V2689" s="10">
        <v>15559.982633</v>
      </c>
      <c r="W2689" s="4">
        <v>1.6157989228007199</v>
      </c>
      <c r="X2689" s="4">
        <v>23.49</v>
      </c>
      <c r="Y2689" s="4">
        <v>11</v>
      </c>
      <c r="Z2689" s="4" t="s">
        <v>2924</v>
      </c>
      <c r="AA2689" s="10">
        <v>31.661219269499998</v>
      </c>
      <c r="AB2689" s="10">
        <v>48.776216121499999</v>
      </c>
      <c r="AC2689" s="4">
        <v>1.5415859999999999</v>
      </c>
      <c r="AD2689" s="4">
        <v>1.6123254661434001</v>
      </c>
      <c r="AE2689" s="4">
        <v>1.6286832671852001</v>
      </c>
      <c r="AF2689" s="4">
        <v>11.502941</v>
      </c>
      <c r="AG2689" s="4">
        <v>21.439667912125401</v>
      </c>
      <c r="AH2689" s="4">
        <v>23.964556924418599</v>
      </c>
      <c r="AI2689" s="4">
        <v>6.1666210000000001</v>
      </c>
      <c r="AJ2689" s="4" t="s">
        <v>2924</v>
      </c>
    </row>
    <row r="2690" spans="1:36" x14ac:dyDescent="0.3">
      <c r="A2690" s="1" t="s">
        <v>2684</v>
      </c>
      <c r="B2690" s="2">
        <v>4649403</v>
      </c>
      <c r="C2690" s="3" t="s">
        <v>2935</v>
      </c>
      <c r="D2690" s="4">
        <v>1546.7796149000001</v>
      </c>
      <c r="E2690" s="3" t="s">
        <v>2936</v>
      </c>
      <c r="F2690" s="3" t="s">
        <v>2937</v>
      </c>
      <c r="G2690" s="3" t="s">
        <v>2951</v>
      </c>
      <c r="H2690" s="3" t="s">
        <v>2951</v>
      </c>
      <c r="I2690" s="3" t="s">
        <v>3191</v>
      </c>
      <c r="J2690" s="4">
        <v>6.6130089999999999</v>
      </c>
      <c r="K2690" s="4">
        <v>-10.238095</v>
      </c>
      <c r="L2690" s="4">
        <v>-20.721449</v>
      </c>
      <c r="M2690" s="4">
        <v>-12.184196</v>
      </c>
      <c r="N2690" s="4">
        <v>174.412811</v>
      </c>
      <c r="O2690" s="4">
        <v>23.768186</v>
      </c>
      <c r="P2690" s="4">
        <v>1.5426500000000001</v>
      </c>
      <c r="Q2690" s="4">
        <v>7.1489240000000001</v>
      </c>
      <c r="R2690" s="4">
        <v>15.656791</v>
      </c>
      <c r="S2690" s="3" t="s">
        <v>6424</v>
      </c>
      <c r="T2690" s="4">
        <v>49.01</v>
      </c>
      <c r="U2690" s="4">
        <v>1546.7796149000001</v>
      </c>
      <c r="V2690" s="10">
        <v>2637.2846140000001</v>
      </c>
      <c r="W2690" s="4">
        <v>0</v>
      </c>
      <c r="X2690" s="4">
        <v>69.75</v>
      </c>
      <c r="Y2690" s="4">
        <v>37.036700000000003</v>
      </c>
      <c r="Z2690" s="4">
        <v>174.412811</v>
      </c>
      <c r="AA2690" s="10">
        <v>11.085225730499999</v>
      </c>
      <c r="AB2690" s="10">
        <v>11.7494755768</v>
      </c>
      <c r="AC2690" s="4">
        <v>0.62722199999999995</v>
      </c>
      <c r="AD2690" s="4">
        <v>0.60011327286589999</v>
      </c>
      <c r="AE2690" s="4">
        <v>0.61911290460500001</v>
      </c>
      <c r="AF2690" s="4">
        <v>7.1489240000000001</v>
      </c>
      <c r="AG2690" s="4">
        <v>8.1447572478818007</v>
      </c>
      <c r="AH2690" s="4">
        <v>8.5431249049853992</v>
      </c>
      <c r="AI2690" s="4">
        <v>1.5426500000000001</v>
      </c>
      <c r="AJ2690" s="4" t="s">
        <v>2924</v>
      </c>
    </row>
    <row r="2691" spans="1:36" x14ac:dyDescent="0.3">
      <c r="A2691" s="1" t="s">
        <v>2685</v>
      </c>
      <c r="B2691" s="2">
        <v>4281752</v>
      </c>
      <c r="C2691" s="3" t="s">
        <v>2935</v>
      </c>
      <c r="D2691" s="4">
        <v>447.13303252999998</v>
      </c>
      <c r="E2691" s="3" t="s">
        <v>3093</v>
      </c>
      <c r="F2691" s="3" t="s">
        <v>3093</v>
      </c>
      <c r="G2691" s="3" t="s">
        <v>3094</v>
      </c>
      <c r="H2691" s="3" t="s">
        <v>3147</v>
      </c>
      <c r="I2691" s="3" t="s">
        <v>3253</v>
      </c>
      <c r="J2691" s="4">
        <v>-7.5107299999999997</v>
      </c>
      <c r="K2691" s="4">
        <v>-26.575809</v>
      </c>
      <c r="L2691" s="4">
        <v>-18.679245000000002</v>
      </c>
      <c r="M2691" s="4">
        <v>-13.104839</v>
      </c>
      <c r="N2691" s="4">
        <v>4.9942060000000001</v>
      </c>
      <c r="O2691" s="4">
        <v>11.312336</v>
      </c>
      <c r="P2691" s="4">
        <v>0.89234000000000002</v>
      </c>
      <c r="Q2691" s="4">
        <v>1.3272269999999999</v>
      </c>
      <c r="R2691" s="4">
        <v>3.2304780000000002</v>
      </c>
      <c r="S2691" s="3" t="s">
        <v>6425</v>
      </c>
      <c r="T2691" s="4">
        <v>4.3099999999999996</v>
      </c>
      <c r="U2691" s="4">
        <v>447.13303252999998</v>
      </c>
      <c r="V2691" s="10">
        <v>443.845032</v>
      </c>
      <c r="W2691" s="4">
        <v>5.8004640371229703</v>
      </c>
      <c r="X2691" s="5">
        <v>7.5049999999999999</v>
      </c>
      <c r="Y2691" s="5">
        <v>4.03</v>
      </c>
      <c r="Z2691" s="4">
        <v>4.9942060000000001</v>
      </c>
      <c r="AA2691" s="10">
        <v>18.739130434700002</v>
      </c>
      <c r="AB2691" s="10">
        <v>8.6199999999999992</v>
      </c>
      <c r="AC2691" s="4">
        <v>0.87643499999999996</v>
      </c>
      <c r="AD2691" s="4">
        <v>1.1344050013035001</v>
      </c>
      <c r="AE2691" s="4">
        <v>0.90314467569040002</v>
      </c>
      <c r="AF2691" s="4">
        <v>1.3272269999999999</v>
      </c>
      <c r="AG2691" s="4">
        <v>2.1233556522987</v>
      </c>
      <c r="AH2691" s="4">
        <v>1.4781117522939</v>
      </c>
      <c r="AI2691" s="4">
        <v>0.89234000000000002</v>
      </c>
      <c r="AJ2691" s="4">
        <v>0.89234000000000002</v>
      </c>
    </row>
    <row r="2692" spans="1:36" x14ac:dyDescent="0.3">
      <c r="A2692" s="1" t="s">
        <v>2686</v>
      </c>
      <c r="B2692" s="2">
        <v>4056041</v>
      </c>
      <c r="C2692" s="3" t="s">
        <v>2935</v>
      </c>
      <c r="D2692" s="4">
        <v>6900.6372249599999</v>
      </c>
      <c r="E2692" s="3" t="s">
        <v>2925</v>
      </c>
      <c r="F2692" s="3" t="s">
        <v>2980</v>
      </c>
      <c r="G2692" s="3" t="s">
        <v>2981</v>
      </c>
      <c r="H2692" s="3" t="s">
        <v>3264</v>
      </c>
      <c r="I2692" s="3" t="s">
        <v>3712</v>
      </c>
      <c r="J2692" s="4">
        <v>-17.103664999999999</v>
      </c>
      <c r="K2692" s="4">
        <v>-0.36756800000000001</v>
      </c>
      <c r="L2692" s="4">
        <v>4.2710869999999996</v>
      </c>
      <c r="M2692" s="4">
        <v>-3.2034449999999999</v>
      </c>
      <c r="N2692" s="4">
        <v>29.902660999999998</v>
      </c>
      <c r="O2692" s="4">
        <v>22.285091999999999</v>
      </c>
      <c r="P2692" s="4">
        <v>15.538695000000001</v>
      </c>
      <c r="Q2692" s="4">
        <v>11.027893000000001</v>
      </c>
      <c r="R2692" s="4">
        <v>25.386458999999999</v>
      </c>
      <c r="S2692" s="3" t="s">
        <v>6426</v>
      </c>
      <c r="T2692" s="4">
        <v>184.32</v>
      </c>
      <c r="U2692" s="4">
        <v>6900.6372249599999</v>
      </c>
      <c r="V2692" s="10">
        <v>9832.9022239999995</v>
      </c>
      <c r="W2692" s="4">
        <v>4.8177083333333304</v>
      </c>
      <c r="X2692" s="4">
        <v>236.92</v>
      </c>
      <c r="Y2692" s="4">
        <v>165</v>
      </c>
      <c r="Z2692" s="4">
        <v>29.902660999999998</v>
      </c>
      <c r="AA2692" s="10">
        <v>24.487843762400001</v>
      </c>
      <c r="AB2692" s="10">
        <v>24.082847504</v>
      </c>
      <c r="AC2692" s="4">
        <v>3.4060410000000001</v>
      </c>
      <c r="AD2692" s="4">
        <v>3.2566644125145001</v>
      </c>
      <c r="AE2692" s="4">
        <v>3.2576093329232001</v>
      </c>
      <c r="AF2692" s="4">
        <v>11.027893000000001</v>
      </c>
      <c r="AG2692" s="4">
        <v>11.567174476910401</v>
      </c>
      <c r="AH2692" s="4">
        <v>11.3003612611903</v>
      </c>
      <c r="AI2692" s="4">
        <v>15.538695000000001</v>
      </c>
      <c r="AJ2692" s="4" t="s">
        <v>2924</v>
      </c>
    </row>
    <row r="2693" spans="1:36" x14ac:dyDescent="0.3">
      <c r="A2693" s="1" t="s">
        <v>2687</v>
      </c>
      <c r="B2693" s="2">
        <v>4010598</v>
      </c>
      <c r="C2693" s="3" t="s">
        <v>2935</v>
      </c>
      <c r="D2693" s="4">
        <v>2931.5001594599998</v>
      </c>
      <c r="E2693" s="3" t="s">
        <v>3093</v>
      </c>
      <c r="F2693" s="3" t="s">
        <v>3093</v>
      </c>
      <c r="G2693" s="3" t="s">
        <v>3172</v>
      </c>
      <c r="H2693" s="3" t="s">
        <v>3501</v>
      </c>
      <c r="I2693" s="3" t="s">
        <v>3502</v>
      </c>
      <c r="J2693" s="4">
        <v>-39.745651000000002</v>
      </c>
      <c r="K2693" s="4">
        <v>-25.474598</v>
      </c>
      <c r="L2693" s="4">
        <v>-12.669492</v>
      </c>
      <c r="M2693" s="4">
        <v>-5.3936200000000003</v>
      </c>
      <c r="N2693" s="4">
        <v>2.8205830000000001</v>
      </c>
      <c r="O2693" s="4" t="s">
        <v>2924</v>
      </c>
      <c r="P2693" s="4">
        <v>1.3916269999999999</v>
      </c>
      <c r="Q2693" s="4">
        <v>8.2326739999999994</v>
      </c>
      <c r="R2693" s="4" t="s">
        <v>2924</v>
      </c>
      <c r="S2693" s="3" t="s">
        <v>6427</v>
      </c>
      <c r="T2693" s="4">
        <v>41.22</v>
      </c>
      <c r="U2693" s="4">
        <v>2931.5001594599998</v>
      </c>
      <c r="V2693" s="10">
        <v>3732.9001589999998</v>
      </c>
      <c r="W2693" s="4">
        <v>0</v>
      </c>
      <c r="X2693" s="4">
        <v>84.2</v>
      </c>
      <c r="Y2693" s="4">
        <v>40.409999999999997</v>
      </c>
      <c r="Z2693" s="4">
        <v>2.8205830000000001</v>
      </c>
      <c r="AA2693" s="10">
        <v>8.4234188208000003</v>
      </c>
      <c r="AB2693" s="10">
        <v>9.7523813129000008</v>
      </c>
      <c r="AC2693" s="4">
        <v>1.6502650000000001</v>
      </c>
      <c r="AD2693" s="4">
        <v>1.5562099080236</v>
      </c>
      <c r="AE2693" s="4">
        <v>1.5902615075857001</v>
      </c>
      <c r="AF2693" s="4">
        <v>8.2326739999999994</v>
      </c>
      <c r="AG2693" s="4">
        <v>5.9134105878068004</v>
      </c>
      <c r="AH2693" s="4">
        <v>7.7293595763393999</v>
      </c>
      <c r="AI2693" s="4">
        <v>1.3916269999999999</v>
      </c>
      <c r="AJ2693" s="4">
        <v>1.3916269999999999</v>
      </c>
    </row>
    <row r="2694" spans="1:36" x14ac:dyDescent="0.3">
      <c r="A2694" s="1" t="s">
        <v>2688</v>
      </c>
      <c r="B2694" s="2">
        <v>4011157</v>
      </c>
      <c r="C2694" s="3" t="s">
        <v>2935</v>
      </c>
      <c r="D2694" s="4">
        <v>37543.84218852</v>
      </c>
      <c r="E2694" s="3" t="s">
        <v>3093</v>
      </c>
      <c r="F2694" s="3" t="s">
        <v>3093</v>
      </c>
      <c r="G2694" s="3" t="s">
        <v>3094</v>
      </c>
      <c r="H2694" s="3" t="s">
        <v>3299</v>
      </c>
      <c r="I2694" s="3" t="s">
        <v>3300</v>
      </c>
      <c r="J2694" s="4">
        <v>-10.295007999999999</v>
      </c>
      <c r="K2694" s="4">
        <v>-11.802766999999999</v>
      </c>
      <c r="L2694" s="5">
        <v>-16.012747999999998</v>
      </c>
      <c r="M2694" s="4">
        <v>-8.1694289999999992</v>
      </c>
      <c r="N2694" s="4">
        <v>10.780908999999999</v>
      </c>
      <c r="O2694" s="4">
        <v>6.4668989999999997</v>
      </c>
      <c r="P2694" s="4">
        <v>1.4867049999999999</v>
      </c>
      <c r="Q2694" s="4">
        <v>5.2797660000000004</v>
      </c>
      <c r="R2694" s="4">
        <v>8.9198780000000006</v>
      </c>
      <c r="S2694" s="3" t="s">
        <v>6428</v>
      </c>
      <c r="T2694" s="4">
        <v>118.59</v>
      </c>
      <c r="U2694" s="4">
        <v>37543.84218852</v>
      </c>
      <c r="V2694" s="10">
        <v>45912.842188000002</v>
      </c>
      <c r="W2694" s="4">
        <v>3.6090732776793999</v>
      </c>
      <c r="X2694" s="4">
        <v>184.79</v>
      </c>
      <c r="Y2694" s="4">
        <v>117.14</v>
      </c>
      <c r="Z2694" s="4">
        <v>10.780908999999999</v>
      </c>
      <c r="AA2694" s="10">
        <v>15.3673707399</v>
      </c>
      <c r="AB2694" s="10">
        <v>14.1811489612</v>
      </c>
      <c r="AC2694" s="4">
        <v>0.356657</v>
      </c>
      <c r="AD2694" s="4">
        <v>0.36567576965170001</v>
      </c>
      <c r="AE2694" s="4">
        <v>0.35345285116559999</v>
      </c>
      <c r="AF2694" s="4">
        <v>5.2797660000000004</v>
      </c>
      <c r="AG2694" s="4">
        <v>6.9830099615572996</v>
      </c>
      <c r="AH2694" s="4">
        <v>7.0240118640593003</v>
      </c>
      <c r="AI2694" s="4">
        <v>1.4867049999999999</v>
      </c>
      <c r="AJ2694" s="4">
        <v>1.4867049999999999</v>
      </c>
    </row>
    <row r="2695" spans="1:36" x14ac:dyDescent="0.3">
      <c r="A2695" s="1" t="s">
        <v>2689</v>
      </c>
      <c r="B2695" s="2">
        <v>4367419</v>
      </c>
      <c r="C2695" s="3" t="s">
        <v>2935</v>
      </c>
      <c r="D2695" s="4">
        <v>615.69469568</v>
      </c>
      <c r="E2695" s="3" t="s">
        <v>3031</v>
      </c>
      <c r="F2695" s="3" t="s">
        <v>3031</v>
      </c>
      <c r="G2695" s="3" t="s">
        <v>3032</v>
      </c>
      <c r="H2695" s="3" t="s">
        <v>3068</v>
      </c>
      <c r="I2695" s="3" t="s">
        <v>3713</v>
      </c>
      <c r="J2695" s="4">
        <v>32.199271000000003</v>
      </c>
      <c r="K2695" s="4">
        <v>-24.913734000000002</v>
      </c>
      <c r="L2695" s="4">
        <v>-17.948718</v>
      </c>
      <c r="M2695" s="4">
        <v>-9.1060990000000004</v>
      </c>
      <c r="N2695" s="4">
        <v>7.0557720000000002</v>
      </c>
      <c r="O2695" s="4">
        <v>15.860058</v>
      </c>
      <c r="P2695" s="4">
        <v>0.60215300000000005</v>
      </c>
      <c r="Q2695" s="4">
        <v>6.4227150000000002</v>
      </c>
      <c r="R2695" s="4" t="s">
        <v>2924</v>
      </c>
      <c r="S2695" s="3" t="s">
        <v>6429</v>
      </c>
      <c r="T2695" s="4">
        <v>21.76</v>
      </c>
      <c r="U2695" s="4">
        <v>615.69469568</v>
      </c>
      <c r="V2695" s="10">
        <v>1270.894695</v>
      </c>
      <c r="W2695" s="4">
        <v>1.47058823529412</v>
      </c>
      <c r="X2695" s="4">
        <v>41.75</v>
      </c>
      <c r="Y2695" s="5">
        <v>12.12</v>
      </c>
      <c r="Z2695" s="4">
        <v>7.0557720000000002</v>
      </c>
      <c r="AA2695" s="10">
        <v>7.1320878399999996</v>
      </c>
      <c r="AB2695" s="10">
        <v>8.7990295187999994</v>
      </c>
      <c r="AC2695" s="4">
        <v>0.61191899999999999</v>
      </c>
      <c r="AD2695" s="4" t="s">
        <v>2934</v>
      </c>
      <c r="AE2695" s="4" t="s">
        <v>2934</v>
      </c>
      <c r="AF2695" s="4">
        <v>6.4227150000000002</v>
      </c>
      <c r="AG2695" s="4" t="s">
        <v>2934</v>
      </c>
      <c r="AH2695" s="4" t="s">
        <v>2934</v>
      </c>
      <c r="AI2695" s="4">
        <v>0.60215300000000005</v>
      </c>
      <c r="AJ2695" s="5">
        <v>0.96172500000000005</v>
      </c>
    </row>
    <row r="2696" spans="1:36" x14ac:dyDescent="0.3">
      <c r="A2696" s="1" t="s">
        <v>2690</v>
      </c>
      <c r="B2696" s="2">
        <v>100486</v>
      </c>
      <c r="C2696" s="3" t="s">
        <v>2919</v>
      </c>
      <c r="D2696" s="4">
        <v>5116.4634058399997</v>
      </c>
      <c r="E2696" s="3" t="s">
        <v>2930</v>
      </c>
      <c r="F2696" s="3" t="s">
        <v>2931</v>
      </c>
      <c r="G2696" s="3" t="s">
        <v>2931</v>
      </c>
      <c r="H2696" s="3" t="s">
        <v>2932</v>
      </c>
      <c r="I2696" s="3" t="s">
        <v>2933</v>
      </c>
      <c r="J2696" s="4">
        <v>-16.040330000000001</v>
      </c>
      <c r="K2696" s="4">
        <v>1.103753</v>
      </c>
      <c r="L2696" s="4">
        <v>-9.7536950000000004</v>
      </c>
      <c r="M2696" s="4">
        <v>-9.5755180000000006</v>
      </c>
      <c r="N2696" s="4">
        <v>14.7741935483871</v>
      </c>
      <c r="O2696" s="4" t="s">
        <v>2924</v>
      </c>
      <c r="P2696" s="4">
        <v>0.70483200000000001</v>
      </c>
      <c r="Q2696" s="4" t="s">
        <v>2934</v>
      </c>
      <c r="R2696" s="4" t="s">
        <v>2934</v>
      </c>
      <c r="S2696" s="3" t="s">
        <v>6430</v>
      </c>
      <c r="T2696" s="4">
        <v>9.16</v>
      </c>
      <c r="U2696" s="4">
        <v>5116.4634058399997</v>
      </c>
      <c r="V2696" s="10" t="s">
        <v>2934</v>
      </c>
      <c r="W2696" s="4">
        <v>4.8034934497816604</v>
      </c>
      <c r="X2696" s="5">
        <v>11.175000000000001</v>
      </c>
      <c r="Y2696" s="4">
        <v>6.47</v>
      </c>
      <c r="Z2696" s="4">
        <v>14.656000000000001</v>
      </c>
      <c r="AA2696" s="10">
        <v>11.4830136642</v>
      </c>
      <c r="AB2696" s="10">
        <v>14.335571310000001</v>
      </c>
      <c r="AC2696" s="4" t="s">
        <v>2934</v>
      </c>
      <c r="AD2696" s="4" t="s">
        <v>2934</v>
      </c>
      <c r="AE2696" s="4" t="s">
        <v>2934</v>
      </c>
      <c r="AF2696" s="4" t="s">
        <v>2934</v>
      </c>
      <c r="AG2696" s="4" t="s">
        <v>2934</v>
      </c>
      <c r="AH2696" s="4" t="s">
        <v>2934</v>
      </c>
      <c r="AI2696" s="4">
        <v>0.70483200000000001</v>
      </c>
      <c r="AJ2696" s="4">
        <v>1.0065930000000001</v>
      </c>
    </row>
    <row r="2697" spans="1:36" x14ac:dyDescent="0.3">
      <c r="A2697" s="1" t="s">
        <v>2691</v>
      </c>
      <c r="B2697" s="2">
        <v>4991474</v>
      </c>
      <c r="C2697" s="3" t="s">
        <v>2935</v>
      </c>
      <c r="D2697" s="4">
        <v>6175.12327061</v>
      </c>
      <c r="E2697" s="3" t="s">
        <v>2936</v>
      </c>
      <c r="F2697" s="3" t="s">
        <v>2937</v>
      </c>
      <c r="G2697" s="3" t="s">
        <v>3035</v>
      </c>
      <c r="H2697" s="3" t="s">
        <v>3035</v>
      </c>
      <c r="I2697" s="3" t="s">
        <v>3714</v>
      </c>
      <c r="J2697" s="4">
        <v>32.614775999999999</v>
      </c>
      <c r="K2697" s="4">
        <v>9.2633299999999998</v>
      </c>
      <c r="L2697" s="4">
        <v>-9.4139429999999997</v>
      </c>
      <c r="M2697" s="4">
        <v>-5.981941</v>
      </c>
      <c r="N2697" s="4">
        <v>21.028178</v>
      </c>
      <c r="O2697" s="4">
        <v>15.016322000000001</v>
      </c>
      <c r="P2697" s="4">
        <v>4.0054319999999999</v>
      </c>
      <c r="Q2697" s="4">
        <v>11.147354</v>
      </c>
      <c r="R2697" s="4">
        <v>16.198540000000001</v>
      </c>
      <c r="S2697" s="3" t="s">
        <v>6431</v>
      </c>
      <c r="T2697" s="5">
        <v>308.20999999999998</v>
      </c>
      <c r="U2697" s="4">
        <v>6175.12327061</v>
      </c>
      <c r="V2697" s="10">
        <v>7072.7622700000002</v>
      </c>
      <c r="W2697" s="4">
        <v>0.77868985432010596</v>
      </c>
      <c r="X2697" s="4">
        <v>354.13</v>
      </c>
      <c r="Y2697" s="4">
        <v>202.01009999999999</v>
      </c>
      <c r="Z2697" s="4">
        <v>21.028178</v>
      </c>
      <c r="AA2697" s="10">
        <v>17.585170054799999</v>
      </c>
      <c r="AB2697" s="10">
        <v>18.1620506776</v>
      </c>
      <c r="AC2697" s="4">
        <v>1.7449539999999999</v>
      </c>
      <c r="AD2697" s="4">
        <v>1.6981360859445001</v>
      </c>
      <c r="AE2697" s="4">
        <v>1.7461309659969</v>
      </c>
      <c r="AF2697" s="4">
        <v>11.147354</v>
      </c>
      <c r="AG2697" s="4">
        <v>11.1337600552346</v>
      </c>
      <c r="AH2697" s="4">
        <v>11.3738042048211</v>
      </c>
      <c r="AI2697" s="4">
        <v>4.0054319999999999</v>
      </c>
      <c r="AJ2697" s="4">
        <v>8.0890769999999996</v>
      </c>
    </row>
    <row r="2698" spans="1:36" x14ac:dyDescent="0.3">
      <c r="A2698" s="1" t="s">
        <v>2692</v>
      </c>
      <c r="B2698" s="2">
        <v>4986602</v>
      </c>
      <c r="C2698" s="3" t="s">
        <v>2935</v>
      </c>
      <c r="D2698" s="4">
        <v>4692.0335155000002</v>
      </c>
      <c r="E2698" s="3" t="s">
        <v>2925</v>
      </c>
      <c r="F2698" s="3" t="s">
        <v>2926</v>
      </c>
      <c r="G2698" s="3" t="s">
        <v>2927</v>
      </c>
      <c r="H2698" s="3" t="s">
        <v>3024</v>
      </c>
      <c r="I2698" s="3" t="s">
        <v>3025</v>
      </c>
      <c r="J2698" s="4">
        <v>-3.4601160000000002</v>
      </c>
      <c r="K2698" s="4">
        <v>-11.307935000000001</v>
      </c>
      <c r="L2698" s="4">
        <v>-5.015593</v>
      </c>
      <c r="M2698" s="4">
        <v>-4.7184569999999999</v>
      </c>
      <c r="N2698" s="4">
        <v>36.549999999999997</v>
      </c>
      <c r="O2698" s="4" t="s">
        <v>2934</v>
      </c>
      <c r="P2698" s="4">
        <v>25.311634000000002</v>
      </c>
      <c r="Q2698" s="4">
        <v>13.590982</v>
      </c>
      <c r="R2698" s="4">
        <v>98.781789000000003</v>
      </c>
      <c r="S2698" s="3" t="s">
        <v>6432</v>
      </c>
      <c r="T2698" s="4">
        <v>36.549999999999997</v>
      </c>
      <c r="U2698" s="4">
        <v>4692.0335155000002</v>
      </c>
      <c r="V2698" s="10">
        <v>6249.1335150000004</v>
      </c>
      <c r="W2698" s="4">
        <v>0</v>
      </c>
      <c r="X2698" s="4">
        <v>48.265000000000001</v>
      </c>
      <c r="Y2698" s="4">
        <v>33.860700000000001</v>
      </c>
      <c r="Z2698" s="4">
        <v>36.549999999999997</v>
      </c>
      <c r="AA2698" s="10">
        <v>22.587941561800001</v>
      </c>
      <c r="AB2698" s="10">
        <v>22.587941561800001</v>
      </c>
      <c r="AC2698" s="4">
        <v>3.8598720000000002</v>
      </c>
      <c r="AD2698" s="4">
        <v>3.6572119360303001</v>
      </c>
      <c r="AE2698" s="4">
        <v>3.6572119360303001</v>
      </c>
      <c r="AF2698" s="4">
        <v>13.590982</v>
      </c>
      <c r="AG2698" s="4">
        <v>13.5557808790522</v>
      </c>
      <c r="AH2698" s="4">
        <v>13.5557808790522</v>
      </c>
      <c r="AI2698" s="4">
        <v>25.311634000000002</v>
      </c>
      <c r="AJ2698" s="4" t="s">
        <v>2924</v>
      </c>
    </row>
    <row r="2699" spans="1:36" x14ac:dyDescent="0.3">
      <c r="A2699" s="1" t="s">
        <v>2693</v>
      </c>
      <c r="B2699" s="2">
        <v>5733135</v>
      </c>
      <c r="C2699" s="3" t="s">
        <v>2940</v>
      </c>
      <c r="D2699" s="4">
        <v>3101.4059999999999</v>
      </c>
      <c r="E2699" s="3" t="s">
        <v>2930</v>
      </c>
      <c r="F2699" s="3" t="s">
        <v>2953</v>
      </c>
      <c r="G2699" s="3" t="s">
        <v>2954</v>
      </c>
      <c r="H2699" s="3" t="s">
        <v>2955</v>
      </c>
      <c r="I2699" s="3"/>
      <c r="J2699" s="4">
        <v>-0.82730099999999995</v>
      </c>
      <c r="K2699" s="4">
        <v>-2.0762420000000001</v>
      </c>
      <c r="L2699" s="4">
        <v>-0.724638</v>
      </c>
      <c r="M2699" s="4">
        <v>-1.031992</v>
      </c>
      <c r="N2699" s="4" t="s">
        <v>2934</v>
      </c>
      <c r="O2699" s="4" t="s">
        <v>2934</v>
      </c>
      <c r="P2699" s="4" t="s">
        <v>2934</v>
      </c>
      <c r="Q2699" s="4" t="s">
        <v>2934</v>
      </c>
      <c r="R2699" s="4" t="s">
        <v>2934</v>
      </c>
      <c r="S2699" s="3" t="s">
        <v>6433</v>
      </c>
      <c r="T2699" s="4">
        <v>28.77</v>
      </c>
      <c r="U2699" s="4">
        <v>3101.4059999999999</v>
      </c>
      <c r="V2699" s="10" t="s">
        <v>2934</v>
      </c>
      <c r="W2699" s="4">
        <v>6.0646506777893601</v>
      </c>
      <c r="X2699" s="4">
        <v>29.470099999999999</v>
      </c>
      <c r="Y2699" s="4">
        <v>26.98</v>
      </c>
      <c r="Z2699" s="4" t="s">
        <v>2934</v>
      </c>
      <c r="AA2699" s="10" t="s">
        <v>2934</v>
      </c>
      <c r="AB2699" s="10" t="s">
        <v>2934</v>
      </c>
      <c r="AC2699" s="4" t="s">
        <v>2934</v>
      </c>
      <c r="AD2699" s="4" t="s">
        <v>2934</v>
      </c>
      <c r="AE2699" s="4" t="s">
        <v>2934</v>
      </c>
      <c r="AF2699" s="4" t="s">
        <v>2934</v>
      </c>
      <c r="AG2699" s="4" t="s">
        <v>2934</v>
      </c>
      <c r="AH2699" s="4" t="s">
        <v>2934</v>
      </c>
      <c r="AI2699" s="4" t="s">
        <v>2934</v>
      </c>
      <c r="AJ2699" s="4" t="s">
        <v>2934</v>
      </c>
    </row>
    <row r="2700" spans="1:36" x14ac:dyDescent="0.3">
      <c r="A2700" s="1" t="s">
        <v>2694</v>
      </c>
      <c r="B2700" s="2">
        <v>5721077</v>
      </c>
      <c r="C2700" s="3" t="s">
        <v>2940</v>
      </c>
      <c r="D2700" s="4">
        <v>596.09946251999997</v>
      </c>
      <c r="E2700" s="3" t="s">
        <v>2930</v>
      </c>
      <c r="F2700" s="3" t="s">
        <v>2953</v>
      </c>
      <c r="G2700" s="3" t="s">
        <v>2954</v>
      </c>
      <c r="H2700" s="3" t="s">
        <v>2955</v>
      </c>
      <c r="I2700" s="3"/>
      <c r="J2700" s="4">
        <v>7.1437419999999996</v>
      </c>
      <c r="K2700" s="4">
        <v>-10.218902</v>
      </c>
      <c r="L2700" s="4">
        <v>-1.029277</v>
      </c>
      <c r="M2700" s="4">
        <v>-1.457527</v>
      </c>
      <c r="N2700" s="4" t="s">
        <v>2934</v>
      </c>
      <c r="O2700" s="4" t="s">
        <v>2934</v>
      </c>
      <c r="P2700" s="4" t="s">
        <v>2934</v>
      </c>
      <c r="Q2700" s="4" t="s">
        <v>2934</v>
      </c>
      <c r="R2700" s="4" t="s">
        <v>2934</v>
      </c>
      <c r="S2700" s="3" t="s">
        <v>6434</v>
      </c>
      <c r="T2700" s="4">
        <v>86.54</v>
      </c>
      <c r="U2700" s="4">
        <v>596.09946251999997</v>
      </c>
      <c r="V2700" s="10" t="s">
        <v>2934</v>
      </c>
      <c r="W2700" s="4">
        <v>1.8904552807950099</v>
      </c>
      <c r="X2700" s="4">
        <v>99.51</v>
      </c>
      <c r="Y2700" s="4">
        <v>80.52</v>
      </c>
      <c r="Z2700" s="4" t="s">
        <v>2934</v>
      </c>
      <c r="AA2700" s="10" t="s">
        <v>2934</v>
      </c>
      <c r="AB2700" s="10" t="s">
        <v>2934</v>
      </c>
      <c r="AC2700" s="4" t="s">
        <v>2934</v>
      </c>
      <c r="AD2700" s="4" t="s">
        <v>2934</v>
      </c>
      <c r="AE2700" s="4" t="s">
        <v>2934</v>
      </c>
      <c r="AF2700" s="4" t="s">
        <v>2934</v>
      </c>
      <c r="AG2700" s="4" t="s">
        <v>2934</v>
      </c>
      <c r="AH2700" s="4" t="s">
        <v>2934</v>
      </c>
      <c r="AI2700" s="4" t="s">
        <v>2934</v>
      </c>
      <c r="AJ2700" s="4" t="s">
        <v>2934</v>
      </c>
    </row>
    <row r="2701" spans="1:36" x14ac:dyDescent="0.3">
      <c r="A2701" s="1" t="s">
        <v>2695</v>
      </c>
      <c r="B2701" s="2">
        <v>5721082</v>
      </c>
      <c r="C2701" s="3" t="s">
        <v>2940</v>
      </c>
      <c r="D2701" s="4">
        <v>23286.05223854</v>
      </c>
      <c r="E2701" s="3" t="s">
        <v>2930</v>
      </c>
      <c r="F2701" s="3" t="s">
        <v>2953</v>
      </c>
      <c r="G2701" s="3" t="s">
        <v>2954</v>
      </c>
      <c r="H2701" s="3" t="s">
        <v>2955</v>
      </c>
      <c r="I2701" s="3"/>
      <c r="J2701" s="4">
        <v>40.068097999999999</v>
      </c>
      <c r="K2701" s="4">
        <v>2.0218579999999999</v>
      </c>
      <c r="L2701" s="4">
        <v>7.0092000000000002E-2</v>
      </c>
      <c r="M2701" s="4">
        <v>-2.7175440000000002</v>
      </c>
      <c r="N2701" s="4" t="s">
        <v>2934</v>
      </c>
      <c r="O2701" s="4" t="s">
        <v>2934</v>
      </c>
      <c r="P2701" s="4" t="s">
        <v>2934</v>
      </c>
      <c r="Q2701" s="4" t="s">
        <v>2934</v>
      </c>
      <c r="R2701" s="4" t="s">
        <v>2934</v>
      </c>
      <c r="S2701" s="3" t="s">
        <v>6435</v>
      </c>
      <c r="T2701" s="4">
        <v>242.71</v>
      </c>
      <c r="U2701" s="4">
        <v>23286.05223854</v>
      </c>
      <c r="V2701" s="10" t="s">
        <v>2934</v>
      </c>
      <c r="W2701" s="4">
        <v>0.429607350335792</v>
      </c>
      <c r="X2701" s="5">
        <v>283.07</v>
      </c>
      <c r="Y2701" s="4">
        <v>163.97</v>
      </c>
      <c r="Z2701" s="4" t="s">
        <v>2934</v>
      </c>
      <c r="AA2701" s="10" t="s">
        <v>2934</v>
      </c>
      <c r="AB2701" s="10" t="s">
        <v>2934</v>
      </c>
      <c r="AC2701" s="4" t="s">
        <v>2934</v>
      </c>
      <c r="AD2701" s="4" t="s">
        <v>2934</v>
      </c>
      <c r="AE2701" s="4" t="s">
        <v>2934</v>
      </c>
      <c r="AF2701" s="4" t="s">
        <v>2934</v>
      </c>
      <c r="AG2701" s="4" t="s">
        <v>2934</v>
      </c>
      <c r="AH2701" s="4" t="s">
        <v>2934</v>
      </c>
      <c r="AI2701" s="4" t="s">
        <v>2934</v>
      </c>
      <c r="AJ2701" s="4" t="s">
        <v>2934</v>
      </c>
    </row>
    <row r="2702" spans="1:36" x14ac:dyDescent="0.3">
      <c r="A2702" s="1" t="s">
        <v>2696</v>
      </c>
      <c r="B2702" s="2">
        <v>5727095</v>
      </c>
      <c r="C2702" s="3" t="s">
        <v>2940</v>
      </c>
      <c r="D2702" s="4">
        <v>120960.63312978001</v>
      </c>
      <c r="E2702" s="3" t="s">
        <v>2930</v>
      </c>
      <c r="F2702" s="3" t="s">
        <v>2953</v>
      </c>
      <c r="G2702" s="3" t="s">
        <v>2954</v>
      </c>
      <c r="H2702" s="3" t="s">
        <v>2955</v>
      </c>
      <c r="I2702" s="3"/>
      <c r="J2702" s="4">
        <v>-1.567612</v>
      </c>
      <c r="K2702" s="4">
        <v>-4.103586</v>
      </c>
      <c r="L2702" s="4">
        <v>-0.53718999999999995</v>
      </c>
      <c r="M2702" s="4">
        <v>-0.63299899999999998</v>
      </c>
      <c r="N2702" s="4" t="s">
        <v>2934</v>
      </c>
      <c r="O2702" s="4" t="s">
        <v>2934</v>
      </c>
      <c r="P2702" s="4" t="s">
        <v>2934</v>
      </c>
      <c r="Q2702" s="4" t="s">
        <v>2934</v>
      </c>
      <c r="R2702" s="4" t="s">
        <v>2934</v>
      </c>
      <c r="S2702" s="3" t="s">
        <v>6436</v>
      </c>
      <c r="T2702" s="4">
        <v>72.209999999999994</v>
      </c>
      <c r="U2702" s="4">
        <v>120960.63312978001</v>
      </c>
      <c r="V2702" s="10" t="s">
        <v>2934</v>
      </c>
      <c r="W2702" s="4">
        <v>3.70466140423764</v>
      </c>
      <c r="X2702" s="4">
        <v>75.67</v>
      </c>
      <c r="Y2702" s="4">
        <v>70.37</v>
      </c>
      <c r="Z2702" s="4" t="s">
        <v>2934</v>
      </c>
      <c r="AA2702" s="10" t="s">
        <v>2934</v>
      </c>
      <c r="AB2702" s="10" t="s">
        <v>2934</v>
      </c>
      <c r="AC2702" s="4" t="s">
        <v>2934</v>
      </c>
      <c r="AD2702" s="4" t="s">
        <v>2934</v>
      </c>
      <c r="AE2702" s="4" t="s">
        <v>2934</v>
      </c>
      <c r="AF2702" s="4" t="s">
        <v>2934</v>
      </c>
      <c r="AG2702" s="4" t="s">
        <v>2934</v>
      </c>
      <c r="AH2702" s="4" t="s">
        <v>2934</v>
      </c>
      <c r="AI2702" s="4" t="s">
        <v>2934</v>
      </c>
      <c r="AJ2702" s="4" t="s">
        <v>2934</v>
      </c>
    </row>
    <row r="2703" spans="1:36" x14ac:dyDescent="0.3">
      <c r="A2703" s="1" t="s">
        <v>2697</v>
      </c>
      <c r="B2703" s="2">
        <v>5733152</v>
      </c>
      <c r="C2703" s="3" t="s">
        <v>2940</v>
      </c>
      <c r="D2703" s="4">
        <v>62670.805315750004</v>
      </c>
      <c r="E2703" s="3" t="s">
        <v>2930</v>
      </c>
      <c r="F2703" s="3" t="s">
        <v>2953</v>
      </c>
      <c r="G2703" s="3" t="s">
        <v>2954</v>
      </c>
      <c r="H2703" s="3" t="s">
        <v>2955</v>
      </c>
      <c r="I2703" s="3"/>
      <c r="J2703" s="4">
        <v>1.518219</v>
      </c>
      <c r="K2703" s="4">
        <v>-3.9864999999999998E-2</v>
      </c>
      <c r="L2703" s="4">
        <v>0.54129899999999997</v>
      </c>
      <c r="M2703" s="4">
        <v>-0.27838499999999999</v>
      </c>
      <c r="N2703" s="4" t="s">
        <v>2934</v>
      </c>
      <c r="O2703" s="4" t="s">
        <v>2934</v>
      </c>
      <c r="P2703" s="4" t="s">
        <v>2934</v>
      </c>
      <c r="Q2703" s="4" t="s">
        <v>2934</v>
      </c>
      <c r="R2703" s="4" t="s">
        <v>2934</v>
      </c>
      <c r="S2703" s="3" t="s">
        <v>6437</v>
      </c>
      <c r="T2703" s="4">
        <v>50.15</v>
      </c>
      <c r="U2703" s="4">
        <v>62670.805315750004</v>
      </c>
      <c r="V2703" s="10" t="s">
        <v>2934</v>
      </c>
      <c r="W2703" s="4">
        <v>2.3497507477567301</v>
      </c>
      <c r="X2703" s="4">
        <v>50.6999</v>
      </c>
      <c r="Y2703" s="4">
        <v>48.19</v>
      </c>
      <c r="Z2703" s="4" t="s">
        <v>2934</v>
      </c>
      <c r="AA2703" s="10" t="s">
        <v>2934</v>
      </c>
      <c r="AB2703" s="10" t="s">
        <v>2934</v>
      </c>
      <c r="AC2703" s="4" t="s">
        <v>2934</v>
      </c>
      <c r="AD2703" s="4" t="s">
        <v>2934</v>
      </c>
      <c r="AE2703" s="4" t="s">
        <v>2934</v>
      </c>
      <c r="AF2703" s="4" t="s">
        <v>2934</v>
      </c>
      <c r="AG2703" s="4" t="s">
        <v>2934</v>
      </c>
      <c r="AH2703" s="4" t="s">
        <v>2934</v>
      </c>
      <c r="AI2703" s="4" t="s">
        <v>2934</v>
      </c>
      <c r="AJ2703" s="4" t="s">
        <v>2934</v>
      </c>
    </row>
    <row r="2704" spans="1:36" x14ac:dyDescent="0.3">
      <c r="A2704" s="1" t="s">
        <v>2698</v>
      </c>
      <c r="B2704" s="2">
        <v>5731556</v>
      </c>
      <c r="C2704" s="3" t="s">
        <v>2940</v>
      </c>
      <c r="D2704" s="4">
        <v>3031.6903120000002</v>
      </c>
      <c r="E2704" s="3" t="s">
        <v>2930</v>
      </c>
      <c r="F2704" s="3" t="s">
        <v>2953</v>
      </c>
      <c r="G2704" s="3" t="s">
        <v>2954</v>
      </c>
      <c r="H2704" s="3" t="s">
        <v>2955</v>
      </c>
      <c r="I2704" s="3"/>
      <c r="J2704" s="4">
        <v>-6.6857009999999999</v>
      </c>
      <c r="K2704" s="4">
        <v>-14.104248999999999</v>
      </c>
      <c r="L2704" s="4">
        <v>-7.3907910000000001</v>
      </c>
      <c r="M2704" s="4">
        <v>-6.5745589999999998</v>
      </c>
      <c r="N2704" s="4" t="s">
        <v>2934</v>
      </c>
      <c r="O2704" s="4" t="s">
        <v>2934</v>
      </c>
      <c r="P2704" s="4" t="s">
        <v>2934</v>
      </c>
      <c r="Q2704" s="4" t="s">
        <v>2934</v>
      </c>
      <c r="R2704" s="4" t="s">
        <v>2934</v>
      </c>
      <c r="S2704" s="3" t="s">
        <v>6438</v>
      </c>
      <c r="T2704" s="4">
        <v>39.22</v>
      </c>
      <c r="U2704" s="4">
        <v>3031.6903120000002</v>
      </c>
      <c r="V2704" s="10" t="s">
        <v>2934</v>
      </c>
      <c r="W2704" s="4">
        <v>5.2024477307496202</v>
      </c>
      <c r="X2704" s="4">
        <v>47.63</v>
      </c>
      <c r="Y2704" s="4">
        <v>38.930199999999999</v>
      </c>
      <c r="Z2704" s="4" t="s">
        <v>2934</v>
      </c>
      <c r="AA2704" s="10" t="s">
        <v>2934</v>
      </c>
      <c r="AB2704" s="10" t="s">
        <v>2934</v>
      </c>
      <c r="AC2704" s="4" t="s">
        <v>2934</v>
      </c>
      <c r="AD2704" s="4" t="s">
        <v>2934</v>
      </c>
      <c r="AE2704" s="4" t="s">
        <v>2934</v>
      </c>
      <c r="AF2704" s="4" t="s">
        <v>2934</v>
      </c>
      <c r="AG2704" s="4" t="s">
        <v>2934</v>
      </c>
      <c r="AH2704" s="4" t="s">
        <v>2934</v>
      </c>
      <c r="AI2704" s="4" t="s">
        <v>2934</v>
      </c>
      <c r="AJ2704" s="4" t="s">
        <v>2934</v>
      </c>
    </row>
    <row r="2705" spans="1:36" x14ac:dyDescent="0.3">
      <c r="A2705" s="1" t="s">
        <v>2699</v>
      </c>
      <c r="B2705" s="2">
        <v>5733676</v>
      </c>
      <c r="C2705" s="3" t="s">
        <v>2940</v>
      </c>
      <c r="D2705" s="4">
        <v>11962.288404000001</v>
      </c>
      <c r="E2705" s="3" t="s">
        <v>2930</v>
      </c>
      <c r="F2705" s="3" t="s">
        <v>2953</v>
      </c>
      <c r="G2705" s="3" t="s">
        <v>2954</v>
      </c>
      <c r="H2705" s="3" t="s">
        <v>2955</v>
      </c>
      <c r="I2705" s="3"/>
      <c r="J2705" s="4">
        <v>2.9510960000000002</v>
      </c>
      <c r="K2705" s="4">
        <v>-0.97323599999999999</v>
      </c>
      <c r="L2705" s="4">
        <v>-0.122699</v>
      </c>
      <c r="M2705" s="4">
        <v>-0.367197</v>
      </c>
      <c r="N2705" s="4" t="s">
        <v>2934</v>
      </c>
      <c r="O2705" s="4" t="s">
        <v>2934</v>
      </c>
      <c r="P2705" s="4" t="s">
        <v>2934</v>
      </c>
      <c r="Q2705" s="4" t="s">
        <v>2934</v>
      </c>
      <c r="R2705" s="4" t="s">
        <v>2934</v>
      </c>
      <c r="S2705" s="3" t="s">
        <v>6439</v>
      </c>
      <c r="T2705" s="4">
        <v>48.84</v>
      </c>
      <c r="U2705" s="4">
        <v>11962.288404000001</v>
      </c>
      <c r="V2705" s="10" t="s">
        <v>2934</v>
      </c>
      <c r="W2705" s="4">
        <v>2.5249795249795199</v>
      </c>
      <c r="X2705" s="4">
        <v>49.41</v>
      </c>
      <c r="Y2705" s="4">
        <v>47.37</v>
      </c>
      <c r="Z2705" s="4" t="s">
        <v>2934</v>
      </c>
      <c r="AA2705" s="10" t="s">
        <v>2934</v>
      </c>
      <c r="AB2705" s="10" t="s">
        <v>2934</v>
      </c>
      <c r="AC2705" s="4" t="s">
        <v>2934</v>
      </c>
      <c r="AD2705" s="4" t="s">
        <v>2934</v>
      </c>
      <c r="AE2705" s="4" t="s">
        <v>2934</v>
      </c>
      <c r="AF2705" s="4" t="s">
        <v>2934</v>
      </c>
      <c r="AG2705" s="4" t="s">
        <v>2934</v>
      </c>
      <c r="AH2705" s="4" t="s">
        <v>2934</v>
      </c>
      <c r="AI2705" s="4" t="s">
        <v>2934</v>
      </c>
      <c r="AJ2705" s="4" t="s">
        <v>2934</v>
      </c>
    </row>
    <row r="2706" spans="1:36" x14ac:dyDescent="0.3">
      <c r="A2706" s="1" t="s">
        <v>2700</v>
      </c>
      <c r="B2706" s="2">
        <v>5730732</v>
      </c>
      <c r="C2706" s="3" t="s">
        <v>2940</v>
      </c>
      <c r="D2706" s="4">
        <v>48960.195817619999</v>
      </c>
      <c r="E2706" s="3" t="s">
        <v>2930</v>
      </c>
      <c r="F2706" s="3" t="s">
        <v>2953</v>
      </c>
      <c r="G2706" s="3" t="s">
        <v>2954</v>
      </c>
      <c r="H2706" s="3" t="s">
        <v>2955</v>
      </c>
      <c r="I2706" s="3"/>
      <c r="J2706" s="4">
        <v>-0.38309399999999999</v>
      </c>
      <c r="K2706" s="4">
        <v>-3.9671189999999998</v>
      </c>
      <c r="L2706" s="4">
        <v>-0.51218799999999998</v>
      </c>
      <c r="M2706" s="4">
        <v>-0.88528200000000001</v>
      </c>
      <c r="N2706" s="4" t="s">
        <v>2934</v>
      </c>
      <c r="O2706" s="4" t="s">
        <v>2934</v>
      </c>
      <c r="P2706" s="4" t="s">
        <v>2934</v>
      </c>
      <c r="Q2706" s="4" t="s">
        <v>2934</v>
      </c>
      <c r="R2706" s="4" t="s">
        <v>2934</v>
      </c>
      <c r="S2706" s="3" t="s">
        <v>6440</v>
      </c>
      <c r="T2706" s="4">
        <v>80.61</v>
      </c>
      <c r="U2706" s="4">
        <v>48960.195817619999</v>
      </c>
      <c r="V2706" s="10" t="s">
        <v>2934</v>
      </c>
      <c r="W2706" s="4">
        <v>4.4540379605508003</v>
      </c>
      <c r="X2706" s="4">
        <v>84.254999999999995</v>
      </c>
      <c r="Y2706" s="4">
        <v>77.8</v>
      </c>
      <c r="Z2706" s="4" t="s">
        <v>2934</v>
      </c>
      <c r="AA2706" s="10" t="s">
        <v>2934</v>
      </c>
      <c r="AB2706" s="10" t="s">
        <v>2934</v>
      </c>
      <c r="AC2706" s="4" t="s">
        <v>2934</v>
      </c>
      <c r="AD2706" s="4" t="s">
        <v>2934</v>
      </c>
      <c r="AE2706" s="4" t="s">
        <v>2934</v>
      </c>
      <c r="AF2706" s="4" t="s">
        <v>2934</v>
      </c>
      <c r="AG2706" s="4" t="s">
        <v>2934</v>
      </c>
      <c r="AH2706" s="4" t="s">
        <v>2934</v>
      </c>
      <c r="AI2706" s="4" t="s">
        <v>2934</v>
      </c>
      <c r="AJ2706" s="4" t="s">
        <v>2934</v>
      </c>
    </row>
    <row r="2707" spans="1:36" x14ac:dyDescent="0.3">
      <c r="A2707" s="1" t="s">
        <v>2701</v>
      </c>
      <c r="B2707" s="2">
        <v>5730729</v>
      </c>
      <c r="C2707" s="3" t="s">
        <v>2940</v>
      </c>
      <c r="D2707" s="4">
        <v>30477.233752</v>
      </c>
      <c r="E2707" s="3" t="s">
        <v>2930</v>
      </c>
      <c r="F2707" s="3" t="s">
        <v>2953</v>
      </c>
      <c r="G2707" s="3" t="s">
        <v>2954</v>
      </c>
      <c r="H2707" s="3" t="s">
        <v>2955</v>
      </c>
      <c r="I2707" s="3"/>
      <c r="J2707" s="4">
        <v>-1.790238</v>
      </c>
      <c r="K2707" s="4">
        <v>-3.995377</v>
      </c>
      <c r="L2707" s="4">
        <v>-0.39397100000000002</v>
      </c>
      <c r="M2707" s="4">
        <v>-0.47920600000000002</v>
      </c>
      <c r="N2707" s="4" t="s">
        <v>2934</v>
      </c>
      <c r="O2707" s="4" t="s">
        <v>2934</v>
      </c>
      <c r="P2707" s="4" t="s">
        <v>2934</v>
      </c>
      <c r="Q2707" s="4" t="s">
        <v>2934</v>
      </c>
      <c r="R2707" s="4" t="s">
        <v>2934</v>
      </c>
      <c r="S2707" s="3" t="s">
        <v>6441</v>
      </c>
      <c r="T2707" s="4">
        <v>58.15</v>
      </c>
      <c r="U2707" s="4">
        <v>30477.233752</v>
      </c>
      <c r="V2707" s="10" t="s">
        <v>2934</v>
      </c>
      <c r="W2707" s="4">
        <v>3.7496130696474599</v>
      </c>
      <c r="X2707" s="4">
        <v>60.82</v>
      </c>
      <c r="Y2707" s="4">
        <v>57.03</v>
      </c>
      <c r="Z2707" s="4" t="s">
        <v>2934</v>
      </c>
      <c r="AA2707" s="10" t="s">
        <v>2934</v>
      </c>
      <c r="AB2707" s="10" t="s">
        <v>2934</v>
      </c>
      <c r="AC2707" s="4" t="s">
        <v>2934</v>
      </c>
      <c r="AD2707" s="4" t="s">
        <v>2934</v>
      </c>
      <c r="AE2707" s="4" t="s">
        <v>2934</v>
      </c>
      <c r="AF2707" s="4" t="s">
        <v>2934</v>
      </c>
      <c r="AG2707" s="4" t="s">
        <v>2934</v>
      </c>
      <c r="AH2707" s="4" t="s">
        <v>2934</v>
      </c>
      <c r="AI2707" s="4" t="s">
        <v>2934</v>
      </c>
      <c r="AJ2707" s="4" t="s">
        <v>2934</v>
      </c>
    </row>
    <row r="2708" spans="1:36" x14ac:dyDescent="0.3">
      <c r="A2708" s="1" t="s">
        <v>2702</v>
      </c>
      <c r="B2708" s="2">
        <v>5730731</v>
      </c>
      <c r="C2708" s="3" t="s">
        <v>2940</v>
      </c>
      <c r="D2708" s="4">
        <v>14549.59715625</v>
      </c>
      <c r="E2708" s="3" t="s">
        <v>2930</v>
      </c>
      <c r="F2708" s="3" t="s">
        <v>2953</v>
      </c>
      <c r="G2708" s="3" t="s">
        <v>2954</v>
      </c>
      <c r="H2708" s="3" t="s">
        <v>2955</v>
      </c>
      <c r="I2708" s="3"/>
      <c r="J2708" s="4">
        <v>-5.280983</v>
      </c>
      <c r="K2708" s="4">
        <v>-7.5764990000000001</v>
      </c>
      <c r="L2708" s="4">
        <v>-1.564333</v>
      </c>
      <c r="M2708" s="4">
        <v>-1.730869</v>
      </c>
      <c r="N2708" s="4" t="s">
        <v>2934</v>
      </c>
      <c r="O2708" s="4" t="s">
        <v>2934</v>
      </c>
      <c r="P2708" s="4" t="s">
        <v>2934</v>
      </c>
      <c r="Q2708" s="4" t="s">
        <v>2934</v>
      </c>
      <c r="R2708" s="4" t="s">
        <v>2934</v>
      </c>
      <c r="S2708" s="3" t="s">
        <v>6442</v>
      </c>
      <c r="T2708" s="4">
        <v>75.510000000000005</v>
      </c>
      <c r="U2708" s="4">
        <v>14549.59715625</v>
      </c>
      <c r="V2708" s="10" t="s">
        <v>2934</v>
      </c>
      <c r="W2708" s="4">
        <v>5.1918951132300304</v>
      </c>
      <c r="X2708" s="4">
        <v>82.63</v>
      </c>
      <c r="Y2708" s="4">
        <v>73.210099999999997</v>
      </c>
      <c r="Z2708" s="4" t="s">
        <v>2934</v>
      </c>
      <c r="AA2708" s="10" t="s">
        <v>2934</v>
      </c>
      <c r="AB2708" s="10" t="s">
        <v>2934</v>
      </c>
      <c r="AC2708" s="4" t="s">
        <v>2934</v>
      </c>
      <c r="AD2708" s="4" t="s">
        <v>2934</v>
      </c>
      <c r="AE2708" s="4" t="s">
        <v>2934</v>
      </c>
      <c r="AF2708" s="4" t="s">
        <v>2934</v>
      </c>
      <c r="AG2708" s="4" t="s">
        <v>2934</v>
      </c>
      <c r="AH2708" s="4" t="s">
        <v>2934</v>
      </c>
      <c r="AI2708" s="4" t="s">
        <v>2934</v>
      </c>
      <c r="AJ2708" s="4" t="s">
        <v>2934</v>
      </c>
    </row>
    <row r="2709" spans="1:36" x14ac:dyDescent="0.3">
      <c r="A2709" s="1" t="s">
        <v>2703</v>
      </c>
      <c r="B2709" s="2">
        <v>5730738</v>
      </c>
      <c r="C2709" s="3" t="s">
        <v>2940</v>
      </c>
      <c r="D2709" s="4">
        <v>10013.10441772</v>
      </c>
      <c r="E2709" s="3" t="s">
        <v>2930</v>
      </c>
      <c r="F2709" s="3" t="s">
        <v>2953</v>
      </c>
      <c r="G2709" s="3" t="s">
        <v>2954</v>
      </c>
      <c r="H2709" s="3" t="s">
        <v>2955</v>
      </c>
      <c r="I2709" s="3"/>
      <c r="J2709" s="4">
        <v>-8.6800460000000008</v>
      </c>
      <c r="K2709" s="4">
        <v>-9.6675269999999998</v>
      </c>
      <c r="L2709" s="4">
        <v>-1.858671</v>
      </c>
      <c r="M2709" s="4">
        <v>-1.669009</v>
      </c>
      <c r="N2709" s="4" t="s">
        <v>2934</v>
      </c>
      <c r="O2709" s="4" t="s">
        <v>2934</v>
      </c>
      <c r="P2709" s="4" t="s">
        <v>2934</v>
      </c>
      <c r="Q2709" s="4" t="s">
        <v>2934</v>
      </c>
      <c r="R2709" s="4" t="s">
        <v>2934</v>
      </c>
      <c r="S2709" s="3" t="s">
        <v>6443</v>
      </c>
      <c r="T2709" s="4">
        <v>55.97</v>
      </c>
      <c r="U2709" s="4">
        <v>10013.10441772</v>
      </c>
      <c r="V2709" s="10" t="s">
        <v>2934</v>
      </c>
      <c r="W2709" s="4">
        <v>4.6760764695372501</v>
      </c>
      <c r="X2709" s="4">
        <v>63.41</v>
      </c>
      <c r="Y2709" s="4">
        <v>54.96</v>
      </c>
      <c r="Z2709" s="4" t="s">
        <v>2934</v>
      </c>
      <c r="AA2709" s="10" t="s">
        <v>2934</v>
      </c>
      <c r="AB2709" s="10" t="s">
        <v>2934</v>
      </c>
      <c r="AC2709" s="4" t="s">
        <v>2934</v>
      </c>
      <c r="AD2709" s="4" t="s">
        <v>2934</v>
      </c>
      <c r="AE2709" s="4" t="s">
        <v>2934</v>
      </c>
      <c r="AF2709" s="4" t="s">
        <v>2934</v>
      </c>
      <c r="AG2709" s="4" t="s">
        <v>2934</v>
      </c>
      <c r="AH2709" s="4" t="s">
        <v>2934</v>
      </c>
      <c r="AI2709" s="4" t="s">
        <v>2934</v>
      </c>
      <c r="AJ2709" s="4" t="s">
        <v>2934</v>
      </c>
    </row>
    <row r="2710" spans="1:36" x14ac:dyDescent="0.3">
      <c r="A2710" s="1" t="s">
        <v>2704</v>
      </c>
      <c r="B2710" s="2">
        <v>5730736</v>
      </c>
      <c r="C2710" s="3" t="s">
        <v>2940</v>
      </c>
      <c r="D2710" s="4">
        <v>19564.175541240002</v>
      </c>
      <c r="E2710" s="3" t="s">
        <v>2930</v>
      </c>
      <c r="F2710" s="3" t="s">
        <v>2953</v>
      </c>
      <c r="G2710" s="3" t="s">
        <v>2954</v>
      </c>
      <c r="H2710" s="3" t="s">
        <v>2955</v>
      </c>
      <c r="I2710" s="3"/>
      <c r="J2710" s="4">
        <v>-1.4072309999999999</v>
      </c>
      <c r="K2710" s="4">
        <v>-3.7412809999999999</v>
      </c>
      <c r="L2710" s="4">
        <v>-0.24096400000000001</v>
      </c>
      <c r="M2710" s="4">
        <v>-0.52424599999999999</v>
      </c>
      <c r="N2710" s="4" t="s">
        <v>2934</v>
      </c>
      <c r="O2710" s="4" t="s">
        <v>2934</v>
      </c>
      <c r="P2710" s="4" t="s">
        <v>2934</v>
      </c>
      <c r="Q2710" s="4" t="s">
        <v>2934</v>
      </c>
      <c r="R2710" s="4" t="s">
        <v>2934</v>
      </c>
      <c r="S2710" s="3" t="s">
        <v>6444</v>
      </c>
      <c r="T2710" s="4">
        <v>45.54</v>
      </c>
      <c r="U2710" s="4">
        <v>19564.175541240002</v>
      </c>
      <c r="V2710" s="10" t="s">
        <v>2934</v>
      </c>
      <c r="W2710" s="4">
        <v>3.9631093544136999</v>
      </c>
      <c r="X2710" s="4">
        <v>47.59</v>
      </c>
      <c r="Y2710" s="4">
        <v>44.04</v>
      </c>
      <c r="Z2710" s="4" t="s">
        <v>2934</v>
      </c>
      <c r="AA2710" s="10" t="s">
        <v>2934</v>
      </c>
      <c r="AB2710" s="10" t="s">
        <v>2934</v>
      </c>
      <c r="AC2710" s="4" t="s">
        <v>2934</v>
      </c>
      <c r="AD2710" s="4" t="s">
        <v>2934</v>
      </c>
      <c r="AE2710" s="4" t="s">
        <v>2934</v>
      </c>
      <c r="AF2710" s="4" t="s">
        <v>2934</v>
      </c>
      <c r="AG2710" s="4" t="s">
        <v>2934</v>
      </c>
      <c r="AH2710" s="4" t="s">
        <v>2934</v>
      </c>
      <c r="AI2710" s="4" t="s">
        <v>2934</v>
      </c>
      <c r="AJ2710" s="4" t="s">
        <v>2934</v>
      </c>
    </row>
    <row r="2711" spans="1:36" x14ac:dyDescent="0.3">
      <c r="A2711" s="1" t="s">
        <v>2705</v>
      </c>
      <c r="B2711" s="2">
        <v>5731447</v>
      </c>
      <c r="C2711" s="3" t="s">
        <v>2940</v>
      </c>
      <c r="D2711" s="4">
        <v>5410.8935000000001</v>
      </c>
      <c r="E2711" s="3" t="s">
        <v>2930</v>
      </c>
      <c r="F2711" s="3" t="s">
        <v>2953</v>
      </c>
      <c r="G2711" s="3" t="s">
        <v>2954</v>
      </c>
      <c r="H2711" s="3" t="s">
        <v>2955</v>
      </c>
      <c r="I2711" s="3"/>
      <c r="J2711" s="4">
        <v>24.905118999999999</v>
      </c>
      <c r="K2711" s="4">
        <v>4.3580819999999996</v>
      </c>
      <c r="L2711" s="4">
        <v>0.267509</v>
      </c>
      <c r="M2711" s="4">
        <v>-2.0826530000000001</v>
      </c>
      <c r="N2711" s="4" t="s">
        <v>2934</v>
      </c>
      <c r="O2711" s="4" t="s">
        <v>2934</v>
      </c>
      <c r="P2711" s="4" t="s">
        <v>2934</v>
      </c>
      <c r="Q2711" s="4" t="s">
        <v>2934</v>
      </c>
      <c r="R2711" s="4" t="s">
        <v>2934</v>
      </c>
      <c r="S2711" s="3" t="s">
        <v>6445</v>
      </c>
      <c r="T2711" s="5">
        <v>269.64999999999998</v>
      </c>
      <c r="U2711" s="4">
        <v>5410.8935000000001</v>
      </c>
      <c r="V2711" s="10" t="s">
        <v>2934</v>
      </c>
      <c r="W2711" s="4">
        <v>1.22177344647423</v>
      </c>
      <c r="X2711" s="4">
        <v>278.16989999999998</v>
      </c>
      <c r="Y2711" s="4">
        <v>212.69</v>
      </c>
      <c r="Z2711" s="4" t="s">
        <v>2934</v>
      </c>
      <c r="AA2711" s="10" t="s">
        <v>2934</v>
      </c>
      <c r="AB2711" s="10" t="s">
        <v>2934</v>
      </c>
      <c r="AC2711" s="4" t="s">
        <v>2934</v>
      </c>
      <c r="AD2711" s="4" t="s">
        <v>2934</v>
      </c>
      <c r="AE2711" s="4" t="s">
        <v>2934</v>
      </c>
      <c r="AF2711" s="4" t="s">
        <v>2934</v>
      </c>
      <c r="AG2711" s="4" t="s">
        <v>2934</v>
      </c>
      <c r="AH2711" s="4" t="s">
        <v>2934</v>
      </c>
      <c r="AI2711" s="4" t="s">
        <v>2934</v>
      </c>
      <c r="AJ2711" s="4" t="s">
        <v>2934</v>
      </c>
    </row>
    <row r="2712" spans="1:36" x14ac:dyDescent="0.3">
      <c r="A2712" s="1" t="s">
        <v>2706</v>
      </c>
      <c r="B2712" s="2">
        <v>5731448</v>
      </c>
      <c r="C2712" s="3" t="s">
        <v>2940</v>
      </c>
      <c r="D2712" s="4">
        <v>25163.38150404</v>
      </c>
      <c r="E2712" s="3" t="s">
        <v>2930</v>
      </c>
      <c r="F2712" s="3" t="s">
        <v>2953</v>
      </c>
      <c r="G2712" s="3" t="s">
        <v>2954</v>
      </c>
      <c r="H2712" s="3" t="s">
        <v>2955</v>
      </c>
      <c r="I2712" s="3"/>
      <c r="J2712" s="4">
        <v>34.638089999999998</v>
      </c>
      <c r="K2712" s="4">
        <v>9.4066120000000009</v>
      </c>
      <c r="L2712" s="4">
        <v>3.7069990000000002</v>
      </c>
      <c r="M2712" s="4">
        <v>-1.5391840000000001</v>
      </c>
      <c r="N2712" s="4" t="s">
        <v>2934</v>
      </c>
      <c r="O2712" s="4" t="s">
        <v>2934</v>
      </c>
      <c r="P2712" s="4" t="s">
        <v>2934</v>
      </c>
      <c r="Q2712" s="4" t="s">
        <v>2934</v>
      </c>
      <c r="R2712" s="4" t="s">
        <v>2934</v>
      </c>
      <c r="S2712" s="3" t="s">
        <v>6446</v>
      </c>
      <c r="T2712" s="4">
        <v>105</v>
      </c>
      <c r="U2712" s="4">
        <v>25163.38150404</v>
      </c>
      <c r="V2712" s="10" t="s">
        <v>2934</v>
      </c>
      <c r="W2712" s="4">
        <v>0.53112191402154196</v>
      </c>
      <c r="X2712" s="4">
        <v>107.965</v>
      </c>
      <c r="Y2712" s="4">
        <v>75.599999999999994</v>
      </c>
      <c r="Z2712" s="4" t="s">
        <v>2934</v>
      </c>
      <c r="AA2712" s="10" t="s">
        <v>2934</v>
      </c>
      <c r="AB2712" s="10" t="s">
        <v>2934</v>
      </c>
      <c r="AC2712" s="4" t="s">
        <v>2934</v>
      </c>
      <c r="AD2712" s="4" t="s">
        <v>2934</v>
      </c>
      <c r="AE2712" s="4" t="s">
        <v>2934</v>
      </c>
      <c r="AF2712" s="4" t="s">
        <v>2934</v>
      </c>
      <c r="AG2712" s="4" t="s">
        <v>2934</v>
      </c>
      <c r="AH2712" s="4" t="s">
        <v>2934</v>
      </c>
      <c r="AI2712" s="4" t="s">
        <v>2934</v>
      </c>
      <c r="AJ2712" s="4" t="s">
        <v>2934</v>
      </c>
    </row>
    <row r="2713" spans="1:36" x14ac:dyDescent="0.3">
      <c r="A2713" s="1" t="s">
        <v>2707</v>
      </c>
      <c r="B2713" s="2">
        <v>5731449</v>
      </c>
      <c r="C2713" s="3" t="s">
        <v>2940</v>
      </c>
      <c r="D2713" s="4">
        <v>9726.5664593000001</v>
      </c>
      <c r="E2713" s="3" t="s">
        <v>2930</v>
      </c>
      <c r="F2713" s="3" t="s">
        <v>2953</v>
      </c>
      <c r="G2713" s="3" t="s">
        <v>2954</v>
      </c>
      <c r="H2713" s="3" t="s">
        <v>2955</v>
      </c>
      <c r="I2713" s="3"/>
      <c r="J2713" s="4">
        <v>13.481275999999999</v>
      </c>
      <c r="K2713" s="4">
        <v>-1.2312890000000001</v>
      </c>
      <c r="L2713" s="4">
        <v>-3.865586</v>
      </c>
      <c r="M2713" s="4">
        <v>-2.9188420000000002</v>
      </c>
      <c r="N2713" s="4" t="s">
        <v>2934</v>
      </c>
      <c r="O2713" s="4" t="s">
        <v>2934</v>
      </c>
      <c r="P2713" s="4" t="s">
        <v>2934</v>
      </c>
      <c r="Q2713" s="4" t="s">
        <v>2934</v>
      </c>
      <c r="R2713" s="4" t="s">
        <v>2934</v>
      </c>
      <c r="S2713" s="3" t="s">
        <v>6447</v>
      </c>
      <c r="T2713" s="4">
        <v>81.900000000000006</v>
      </c>
      <c r="U2713" s="4">
        <v>9726.5664593000001</v>
      </c>
      <c r="V2713" s="10" t="s">
        <v>2934</v>
      </c>
      <c r="W2713" s="4">
        <v>2.1378636030310401</v>
      </c>
      <c r="X2713" s="4">
        <v>87.97</v>
      </c>
      <c r="Y2713" s="4">
        <v>70.650000000000006</v>
      </c>
      <c r="Z2713" s="4" t="s">
        <v>2934</v>
      </c>
      <c r="AA2713" s="10" t="s">
        <v>2934</v>
      </c>
      <c r="AB2713" s="10" t="s">
        <v>2934</v>
      </c>
      <c r="AC2713" s="4" t="s">
        <v>2934</v>
      </c>
      <c r="AD2713" s="4" t="s">
        <v>2934</v>
      </c>
      <c r="AE2713" s="4" t="s">
        <v>2934</v>
      </c>
      <c r="AF2713" s="4" t="s">
        <v>2934</v>
      </c>
      <c r="AG2713" s="4" t="s">
        <v>2934</v>
      </c>
      <c r="AH2713" s="4" t="s">
        <v>2934</v>
      </c>
      <c r="AI2713" s="4" t="s">
        <v>2934</v>
      </c>
      <c r="AJ2713" s="4" t="s">
        <v>2934</v>
      </c>
    </row>
    <row r="2714" spans="1:36" x14ac:dyDescent="0.3">
      <c r="A2714" s="1" t="s">
        <v>2708</v>
      </c>
      <c r="B2714" s="2">
        <v>5731453</v>
      </c>
      <c r="C2714" s="3" t="s">
        <v>2940</v>
      </c>
      <c r="D2714" s="4">
        <v>12181.51636145</v>
      </c>
      <c r="E2714" s="3" t="s">
        <v>2930</v>
      </c>
      <c r="F2714" s="3" t="s">
        <v>2953</v>
      </c>
      <c r="G2714" s="3" t="s">
        <v>2954</v>
      </c>
      <c r="H2714" s="3" t="s">
        <v>2955</v>
      </c>
      <c r="I2714" s="3"/>
      <c r="J2714" s="4">
        <v>10.653722999999999</v>
      </c>
      <c r="K2714" s="4">
        <v>0.434977</v>
      </c>
      <c r="L2714" s="4">
        <v>-3.6176819999999998</v>
      </c>
      <c r="M2714" s="4">
        <v>-4.5068929999999998</v>
      </c>
      <c r="N2714" s="4" t="s">
        <v>2934</v>
      </c>
      <c r="O2714" s="4" t="s">
        <v>2934</v>
      </c>
      <c r="P2714" s="4" t="s">
        <v>2934</v>
      </c>
      <c r="Q2714" s="4" t="s">
        <v>2934</v>
      </c>
      <c r="R2714" s="4" t="s">
        <v>2934</v>
      </c>
      <c r="S2714" s="3" t="s">
        <v>6448</v>
      </c>
      <c r="T2714" s="4">
        <v>90.05</v>
      </c>
      <c r="U2714" s="4">
        <v>12181.51636145</v>
      </c>
      <c r="V2714" s="10" t="s">
        <v>2934</v>
      </c>
      <c r="W2714" s="4">
        <v>1.23087173792338</v>
      </c>
      <c r="X2714" s="4">
        <v>99.12</v>
      </c>
      <c r="Y2714" s="4">
        <v>75.77</v>
      </c>
      <c r="Z2714" s="4" t="s">
        <v>2934</v>
      </c>
      <c r="AA2714" s="10" t="s">
        <v>2934</v>
      </c>
      <c r="AB2714" s="10" t="s">
        <v>2934</v>
      </c>
      <c r="AC2714" s="4" t="s">
        <v>2934</v>
      </c>
      <c r="AD2714" s="4" t="s">
        <v>2934</v>
      </c>
      <c r="AE2714" s="4" t="s">
        <v>2934</v>
      </c>
      <c r="AF2714" s="4" t="s">
        <v>2934</v>
      </c>
      <c r="AG2714" s="4" t="s">
        <v>2934</v>
      </c>
      <c r="AH2714" s="4" t="s">
        <v>2934</v>
      </c>
      <c r="AI2714" s="4" t="s">
        <v>2934</v>
      </c>
      <c r="AJ2714" s="4" t="s">
        <v>2934</v>
      </c>
    </row>
    <row r="2715" spans="1:36" x14ac:dyDescent="0.3">
      <c r="A2715" s="1" t="s">
        <v>2709</v>
      </c>
      <c r="B2715" s="2">
        <v>5731452</v>
      </c>
      <c r="C2715" s="3" t="s">
        <v>2940</v>
      </c>
      <c r="D2715" s="4">
        <v>1018.14021468</v>
      </c>
      <c r="E2715" s="3" t="s">
        <v>2930</v>
      </c>
      <c r="F2715" s="3" t="s">
        <v>2953</v>
      </c>
      <c r="G2715" s="3" t="s">
        <v>2954</v>
      </c>
      <c r="H2715" s="3" t="s">
        <v>2955</v>
      </c>
      <c r="I2715" s="3"/>
      <c r="J2715" s="4">
        <v>15.812965999999999</v>
      </c>
      <c r="K2715" s="4">
        <v>2.921827</v>
      </c>
      <c r="L2715" s="4">
        <v>-2.4528910000000002</v>
      </c>
      <c r="M2715" s="4">
        <v>-3.5364529999999998</v>
      </c>
      <c r="N2715" s="4" t="s">
        <v>2934</v>
      </c>
      <c r="O2715" s="4" t="s">
        <v>2934</v>
      </c>
      <c r="P2715" s="4" t="s">
        <v>2934</v>
      </c>
      <c r="Q2715" s="4" t="s">
        <v>2934</v>
      </c>
      <c r="R2715" s="4" t="s">
        <v>2934</v>
      </c>
      <c r="S2715" s="3" t="s">
        <v>6449</v>
      </c>
      <c r="T2715" s="4">
        <v>212.69</v>
      </c>
      <c r="U2715" s="4">
        <v>1018.14021468</v>
      </c>
      <c r="V2715" s="10" t="s">
        <v>2934</v>
      </c>
      <c r="W2715" s="4">
        <v>0.425831923293852</v>
      </c>
      <c r="X2715" s="4">
        <v>231.125</v>
      </c>
      <c r="Y2715" s="4">
        <v>172.74</v>
      </c>
      <c r="Z2715" s="4" t="s">
        <v>2934</v>
      </c>
      <c r="AA2715" s="10" t="s">
        <v>2934</v>
      </c>
      <c r="AB2715" s="10" t="s">
        <v>2934</v>
      </c>
      <c r="AC2715" s="4" t="s">
        <v>2934</v>
      </c>
      <c r="AD2715" s="4" t="s">
        <v>2934</v>
      </c>
      <c r="AE2715" s="4" t="s">
        <v>2934</v>
      </c>
      <c r="AF2715" s="4" t="s">
        <v>2934</v>
      </c>
      <c r="AG2715" s="4" t="s">
        <v>2934</v>
      </c>
      <c r="AH2715" s="4" t="s">
        <v>2934</v>
      </c>
      <c r="AI2715" s="4" t="s">
        <v>2934</v>
      </c>
      <c r="AJ2715" s="4" t="s">
        <v>2934</v>
      </c>
    </row>
    <row r="2716" spans="1:36" x14ac:dyDescent="0.3">
      <c r="A2716" s="1" t="s">
        <v>2710</v>
      </c>
      <c r="B2716" s="2">
        <v>5731451</v>
      </c>
      <c r="C2716" s="3" t="s">
        <v>2940</v>
      </c>
      <c r="D2716" s="4">
        <v>816.98429999999996</v>
      </c>
      <c r="E2716" s="3" t="s">
        <v>2930</v>
      </c>
      <c r="F2716" s="3" t="s">
        <v>2953</v>
      </c>
      <c r="G2716" s="3" t="s">
        <v>2954</v>
      </c>
      <c r="H2716" s="3" t="s">
        <v>2955</v>
      </c>
      <c r="I2716" s="3"/>
      <c r="J2716" s="4">
        <v>6.164898</v>
      </c>
      <c r="K2716" s="4">
        <v>-1.7871589999999999</v>
      </c>
      <c r="L2716" s="4">
        <v>-4.3920690000000002</v>
      </c>
      <c r="M2716" s="4">
        <v>-5.0961230000000004</v>
      </c>
      <c r="N2716" s="4" t="s">
        <v>2934</v>
      </c>
      <c r="O2716" s="4" t="s">
        <v>2934</v>
      </c>
      <c r="P2716" s="4" t="s">
        <v>2934</v>
      </c>
      <c r="Q2716" s="4" t="s">
        <v>2934</v>
      </c>
      <c r="R2716" s="4" t="s">
        <v>2934</v>
      </c>
      <c r="S2716" s="3" t="s">
        <v>6450</v>
      </c>
      <c r="T2716" s="4">
        <v>145.51</v>
      </c>
      <c r="U2716" s="4">
        <v>816.98429999999996</v>
      </c>
      <c r="V2716" s="10" t="s">
        <v>2934</v>
      </c>
      <c r="W2716" s="4">
        <v>2.23497905651308</v>
      </c>
      <c r="X2716" s="4">
        <v>161.65</v>
      </c>
      <c r="Y2716" s="4">
        <v>126.75</v>
      </c>
      <c r="Z2716" s="4" t="s">
        <v>2934</v>
      </c>
      <c r="AA2716" s="10" t="s">
        <v>2934</v>
      </c>
      <c r="AB2716" s="10" t="s">
        <v>2934</v>
      </c>
      <c r="AC2716" s="4" t="s">
        <v>2934</v>
      </c>
      <c r="AD2716" s="4" t="s">
        <v>2934</v>
      </c>
      <c r="AE2716" s="4" t="s">
        <v>2934</v>
      </c>
      <c r="AF2716" s="4" t="s">
        <v>2934</v>
      </c>
      <c r="AG2716" s="4" t="s">
        <v>2934</v>
      </c>
      <c r="AH2716" s="4" t="s">
        <v>2934</v>
      </c>
      <c r="AI2716" s="4" t="s">
        <v>2934</v>
      </c>
      <c r="AJ2716" s="4" t="s">
        <v>2934</v>
      </c>
    </row>
    <row r="2717" spans="1:36" x14ac:dyDescent="0.3">
      <c r="A2717" s="1" t="s">
        <v>2711</v>
      </c>
      <c r="B2717" s="2">
        <v>5731450</v>
      </c>
      <c r="C2717" s="3" t="s">
        <v>2940</v>
      </c>
      <c r="D2717" s="4">
        <v>3216.1529999999998</v>
      </c>
      <c r="E2717" s="3" t="s">
        <v>2930</v>
      </c>
      <c r="F2717" s="3" t="s">
        <v>2953</v>
      </c>
      <c r="G2717" s="3" t="s">
        <v>2954</v>
      </c>
      <c r="H2717" s="3" t="s">
        <v>2955</v>
      </c>
      <c r="I2717" s="3"/>
      <c r="J2717" s="4">
        <v>23.994910000000001</v>
      </c>
      <c r="K2717" s="4">
        <v>4.3471359999999999</v>
      </c>
      <c r="L2717" s="4">
        <v>1.9009000000000002E-2</v>
      </c>
      <c r="M2717" s="4">
        <v>-2.2552479999999999</v>
      </c>
      <c r="N2717" s="4" t="s">
        <v>2934</v>
      </c>
      <c r="O2717" s="4" t="s">
        <v>2934</v>
      </c>
      <c r="P2717" s="4" t="s">
        <v>2934</v>
      </c>
      <c r="Q2717" s="4" t="s">
        <v>2934</v>
      </c>
      <c r="R2717" s="4" t="s">
        <v>2934</v>
      </c>
      <c r="S2717" s="3" t="s">
        <v>6451</v>
      </c>
      <c r="T2717" s="4">
        <v>263.02</v>
      </c>
      <c r="U2717" s="4">
        <v>3216.1529999999998</v>
      </c>
      <c r="V2717" s="10" t="s">
        <v>2934</v>
      </c>
      <c r="W2717" s="4">
        <v>1.1935532917743701</v>
      </c>
      <c r="X2717" s="4">
        <v>271.66000000000003</v>
      </c>
      <c r="Y2717" s="4">
        <v>208.31</v>
      </c>
      <c r="Z2717" s="4" t="s">
        <v>2934</v>
      </c>
      <c r="AA2717" s="10" t="s">
        <v>2934</v>
      </c>
      <c r="AB2717" s="10" t="s">
        <v>2934</v>
      </c>
      <c r="AC2717" s="4" t="s">
        <v>2934</v>
      </c>
      <c r="AD2717" s="4" t="s">
        <v>2934</v>
      </c>
      <c r="AE2717" s="4" t="s">
        <v>2934</v>
      </c>
      <c r="AF2717" s="4" t="s">
        <v>2934</v>
      </c>
      <c r="AG2717" s="4" t="s">
        <v>2934</v>
      </c>
      <c r="AH2717" s="4" t="s">
        <v>2934</v>
      </c>
      <c r="AI2717" s="4" t="s">
        <v>2934</v>
      </c>
      <c r="AJ2717" s="4" t="s">
        <v>2934</v>
      </c>
    </row>
    <row r="2718" spans="1:36" x14ac:dyDescent="0.3">
      <c r="A2718" s="1" t="s">
        <v>2712</v>
      </c>
      <c r="B2718" s="2">
        <v>5730730</v>
      </c>
      <c r="C2718" s="3" t="s">
        <v>2940</v>
      </c>
      <c r="D2718" s="4">
        <v>34690.662488720001</v>
      </c>
      <c r="E2718" s="3" t="s">
        <v>2930</v>
      </c>
      <c r="F2718" s="3" t="s">
        <v>2953</v>
      </c>
      <c r="G2718" s="3" t="s">
        <v>2954</v>
      </c>
      <c r="H2718" s="3" t="s">
        <v>2955</v>
      </c>
      <c r="I2718" s="3"/>
      <c r="J2718" s="4">
        <v>1.2180899999999999</v>
      </c>
      <c r="K2718" s="4">
        <v>-1.7484280000000001</v>
      </c>
      <c r="L2718" s="4">
        <v>-0.140629</v>
      </c>
      <c r="M2718" s="4">
        <v>-0.31903999999999999</v>
      </c>
      <c r="N2718" s="4" t="s">
        <v>2934</v>
      </c>
      <c r="O2718" s="4" t="s">
        <v>2934</v>
      </c>
      <c r="P2718" s="4" t="s">
        <v>2934</v>
      </c>
      <c r="Q2718" s="4" t="s">
        <v>2934</v>
      </c>
      <c r="R2718" s="4" t="s">
        <v>2934</v>
      </c>
      <c r="S2718" s="3" t="s">
        <v>6452</v>
      </c>
      <c r="T2718" s="4">
        <v>78.11</v>
      </c>
      <c r="U2718" s="4">
        <v>34690.662488720001</v>
      </c>
      <c r="V2718" s="10" t="s">
        <v>2934</v>
      </c>
      <c r="W2718" s="4">
        <v>4.1925489694021296</v>
      </c>
      <c r="X2718" s="4">
        <v>79.540000000000006</v>
      </c>
      <c r="Y2718" s="4">
        <v>76.27</v>
      </c>
      <c r="Z2718" s="4" t="s">
        <v>2934</v>
      </c>
      <c r="AA2718" s="10" t="s">
        <v>2934</v>
      </c>
      <c r="AB2718" s="10" t="s">
        <v>2934</v>
      </c>
      <c r="AC2718" s="4" t="s">
        <v>2934</v>
      </c>
      <c r="AD2718" s="4" t="s">
        <v>2934</v>
      </c>
      <c r="AE2718" s="4" t="s">
        <v>2934</v>
      </c>
      <c r="AF2718" s="4" t="s">
        <v>2934</v>
      </c>
      <c r="AG2718" s="4" t="s">
        <v>2934</v>
      </c>
      <c r="AH2718" s="4" t="s">
        <v>2934</v>
      </c>
      <c r="AI2718" s="4" t="s">
        <v>2934</v>
      </c>
      <c r="AJ2718" s="4" t="s">
        <v>2934</v>
      </c>
    </row>
    <row r="2719" spans="1:36" x14ac:dyDescent="0.3">
      <c r="A2719" s="1" t="s">
        <v>2713</v>
      </c>
      <c r="B2719" s="2">
        <v>5730737</v>
      </c>
      <c r="C2719" s="3" t="s">
        <v>2940</v>
      </c>
      <c r="D2719" s="4">
        <v>20674.165249919999</v>
      </c>
      <c r="E2719" s="3" t="s">
        <v>2930</v>
      </c>
      <c r="F2719" s="3" t="s">
        <v>2953</v>
      </c>
      <c r="G2719" s="3" t="s">
        <v>2954</v>
      </c>
      <c r="H2719" s="3" t="s">
        <v>2955</v>
      </c>
      <c r="I2719" s="3"/>
      <c r="J2719" s="4">
        <v>0</v>
      </c>
      <c r="K2719" s="4">
        <v>-1.4051130000000001</v>
      </c>
      <c r="L2719" s="4">
        <v>0</v>
      </c>
      <c r="M2719" s="4">
        <v>-3.4328999999999998E-2</v>
      </c>
      <c r="N2719" s="4" t="s">
        <v>2934</v>
      </c>
      <c r="O2719" s="4" t="s">
        <v>2934</v>
      </c>
      <c r="P2719" s="4" t="s">
        <v>2934</v>
      </c>
      <c r="Q2719" s="4" t="s">
        <v>2934</v>
      </c>
      <c r="R2719" s="4" t="s">
        <v>2934</v>
      </c>
      <c r="S2719" s="3" t="s">
        <v>6453</v>
      </c>
      <c r="T2719" s="4">
        <v>58.24</v>
      </c>
      <c r="U2719" s="4">
        <v>20674.165249919999</v>
      </c>
      <c r="V2719" s="10" t="s">
        <v>2934</v>
      </c>
      <c r="W2719" s="4">
        <v>4.1208791208791196</v>
      </c>
      <c r="X2719" s="4">
        <v>59.13</v>
      </c>
      <c r="Y2719" s="4">
        <v>57.46</v>
      </c>
      <c r="Z2719" s="4" t="s">
        <v>2934</v>
      </c>
      <c r="AA2719" s="10" t="s">
        <v>2934</v>
      </c>
      <c r="AB2719" s="10" t="s">
        <v>2934</v>
      </c>
      <c r="AC2719" s="4" t="s">
        <v>2934</v>
      </c>
      <c r="AD2719" s="4" t="s">
        <v>2934</v>
      </c>
      <c r="AE2719" s="4" t="s">
        <v>2934</v>
      </c>
      <c r="AF2719" s="4" t="s">
        <v>2934</v>
      </c>
      <c r="AG2719" s="4" t="s">
        <v>2934</v>
      </c>
      <c r="AH2719" s="4" t="s">
        <v>2934</v>
      </c>
      <c r="AI2719" s="4" t="s">
        <v>2934</v>
      </c>
      <c r="AJ2719" s="4" t="s">
        <v>2934</v>
      </c>
    </row>
    <row r="2720" spans="1:36" x14ac:dyDescent="0.3">
      <c r="A2720" s="1" t="s">
        <v>2714</v>
      </c>
      <c r="B2720" s="2">
        <v>7919925</v>
      </c>
      <c r="C2720" s="3" t="s">
        <v>2940</v>
      </c>
      <c r="D2720" s="4">
        <v>1106.8185000000001</v>
      </c>
      <c r="E2720" s="3" t="s">
        <v>2930</v>
      </c>
      <c r="F2720" s="3" t="s">
        <v>2953</v>
      </c>
      <c r="G2720" s="3" t="s">
        <v>2954</v>
      </c>
      <c r="H2720" s="3" t="s">
        <v>2955</v>
      </c>
      <c r="I2720" s="3"/>
      <c r="J2720" s="4">
        <v>-1.4509650000000001</v>
      </c>
      <c r="K2720" s="4">
        <v>-4.3866259999999997</v>
      </c>
      <c r="L2720" s="4">
        <v>-0.73078399999999999</v>
      </c>
      <c r="M2720" s="4">
        <v>-0.95052099999999995</v>
      </c>
      <c r="N2720" s="4" t="s">
        <v>2934</v>
      </c>
      <c r="O2720" s="4" t="s">
        <v>2934</v>
      </c>
      <c r="P2720" s="4" t="s">
        <v>2934</v>
      </c>
      <c r="Q2720" s="4" t="s">
        <v>2934</v>
      </c>
      <c r="R2720" s="4" t="s">
        <v>2934</v>
      </c>
      <c r="S2720" s="3" t="s">
        <v>6454</v>
      </c>
      <c r="T2720" s="4">
        <v>76.069999999999993</v>
      </c>
      <c r="U2720" s="4">
        <v>1106.8185000000001</v>
      </c>
      <c r="V2720" s="10" t="s">
        <v>2934</v>
      </c>
      <c r="W2720" s="4">
        <v>4.5936637307742902</v>
      </c>
      <c r="X2720" s="4">
        <v>79.92</v>
      </c>
      <c r="Y2720" s="4">
        <v>73.95</v>
      </c>
      <c r="Z2720" s="4" t="s">
        <v>2934</v>
      </c>
      <c r="AA2720" s="10" t="s">
        <v>2934</v>
      </c>
      <c r="AB2720" s="10" t="s">
        <v>2934</v>
      </c>
      <c r="AC2720" s="4" t="s">
        <v>2934</v>
      </c>
      <c r="AD2720" s="4" t="s">
        <v>2934</v>
      </c>
      <c r="AE2720" s="4" t="s">
        <v>2934</v>
      </c>
      <c r="AF2720" s="4" t="s">
        <v>2934</v>
      </c>
      <c r="AG2720" s="4" t="s">
        <v>2934</v>
      </c>
      <c r="AH2720" s="4" t="s">
        <v>2934</v>
      </c>
      <c r="AI2720" s="4" t="s">
        <v>2934</v>
      </c>
      <c r="AJ2720" s="4" t="s">
        <v>2934</v>
      </c>
    </row>
    <row r="2721" spans="1:36" x14ac:dyDescent="0.3">
      <c r="A2721" s="1" t="s">
        <v>2715</v>
      </c>
      <c r="B2721" s="2">
        <v>10726901</v>
      </c>
      <c r="C2721" s="3" t="s">
        <v>2940</v>
      </c>
      <c r="D2721" s="4">
        <v>1088.5432000000001</v>
      </c>
      <c r="E2721" s="3" t="s">
        <v>2930</v>
      </c>
      <c r="F2721" s="3" t="s">
        <v>2953</v>
      </c>
      <c r="G2721" s="3" t="s">
        <v>2954</v>
      </c>
      <c r="H2721" s="3" t="s">
        <v>2955</v>
      </c>
      <c r="I2721" s="3"/>
      <c r="J2721" s="4">
        <v>-8.6792999999999995E-2</v>
      </c>
      <c r="K2721" s="4">
        <v>-2.1394160000000002</v>
      </c>
      <c r="L2721" s="4">
        <v>-1.4475999999999999E-2</v>
      </c>
      <c r="M2721" s="4">
        <v>-0.50417800000000002</v>
      </c>
      <c r="N2721" s="4" t="s">
        <v>2934</v>
      </c>
      <c r="O2721" s="4" t="s">
        <v>2934</v>
      </c>
      <c r="P2721" s="4" t="s">
        <v>2934</v>
      </c>
      <c r="Q2721" s="4" t="s">
        <v>2934</v>
      </c>
      <c r="R2721" s="4" t="s">
        <v>2934</v>
      </c>
      <c r="S2721" s="3" t="s">
        <v>6455</v>
      </c>
      <c r="T2721" s="4">
        <v>69.069999999999993</v>
      </c>
      <c r="U2721" s="4">
        <v>1088.5432000000001</v>
      </c>
      <c r="V2721" s="10" t="s">
        <v>2934</v>
      </c>
      <c r="W2721" s="4">
        <v>3.0595048501520199</v>
      </c>
      <c r="X2721" s="4">
        <v>70.900000000000006</v>
      </c>
      <c r="Y2721" s="4">
        <v>66.88</v>
      </c>
      <c r="Z2721" s="4" t="s">
        <v>2934</v>
      </c>
      <c r="AA2721" s="10" t="s">
        <v>2934</v>
      </c>
      <c r="AB2721" s="10" t="s">
        <v>2934</v>
      </c>
      <c r="AC2721" s="4" t="s">
        <v>2934</v>
      </c>
      <c r="AD2721" s="4" t="s">
        <v>2934</v>
      </c>
      <c r="AE2721" s="4" t="s">
        <v>2934</v>
      </c>
      <c r="AF2721" s="4" t="s">
        <v>2934</v>
      </c>
      <c r="AG2721" s="4" t="s">
        <v>2934</v>
      </c>
      <c r="AH2721" s="4" t="s">
        <v>2934</v>
      </c>
      <c r="AI2721" s="4" t="s">
        <v>2934</v>
      </c>
      <c r="AJ2721" s="4" t="s">
        <v>2934</v>
      </c>
    </row>
    <row r="2722" spans="1:36" x14ac:dyDescent="0.3">
      <c r="A2722" s="1" t="s">
        <v>2716</v>
      </c>
      <c r="B2722" s="2">
        <v>5731827</v>
      </c>
      <c r="C2722" s="3" t="s">
        <v>2940</v>
      </c>
      <c r="D2722" s="4">
        <v>73693.957583359996</v>
      </c>
      <c r="E2722" s="3" t="s">
        <v>2930</v>
      </c>
      <c r="F2722" s="3" t="s">
        <v>2953</v>
      </c>
      <c r="G2722" s="3" t="s">
        <v>2954</v>
      </c>
      <c r="H2722" s="3" t="s">
        <v>2955</v>
      </c>
      <c r="I2722" s="3" t="s">
        <v>3001</v>
      </c>
      <c r="J2722" s="4">
        <v>2.8292000000000002</v>
      </c>
      <c r="K2722" s="4">
        <v>-6.6582119999999998</v>
      </c>
      <c r="L2722" s="4">
        <v>-2.9503870000000001</v>
      </c>
      <c r="M2722" s="4">
        <v>-4.5705020000000003</v>
      </c>
      <c r="N2722" s="4" t="s">
        <v>2934</v>
      </c>
      <c r="O2722" s="4" t="s">
        <v>2934</v>
      </c>
      <c r="P2722" s="4" t="s">
        <v>2934</v>
      </c>
      <c r="Q2722" s="4" t="s">
        <v>2934</v>
      </c>
      <c r="R2722" s="4" t="s">
        <v>2934</v>
      </c>
      <c r="S2722" s="3" t="s">
        <v>6456</v>
      </c>
      <c r="T2722" s="4">
        <v>58.88</v>
      </c>
      <c r="U2722" s="4">
        <v>73693.957583359996</v>
      </c>
      <c r="V2722" s="10" t="s">
        <v>2934</v>
      </c>
      <c r="W2722" s="4">
        <v>6.8267663043478297</v>
      </c>
      <c r="X2722" s="4">
        <v>65.52</v>
      </c>
      <c r="Y2722" s="4">
        <v>55.395000000000003</v>
      </c>
      <c r="Z2722" s="4" t="s">
        <v>2934</v>
      </c>
      <c r="AA2722" s="10" t="s">
        <v>2934</v>
      </c>
      <c r="AB2722" s="10" t="s">
        <v>2934</v>
      </c>
      <c r="AC2722" s="4" t="s">
        <v>2934</v>
      </c>
      <c r="AD2722" s="4" t="s">
        <v>2934</v>
      </c>
      <c r="AE2722" s="4" t="s">
        <v>2934</v>
      </c>
      <c r="AF2722" s="4" t="s">
        <v>2934</v>
      </c>
      <c r="AG2722" s="4" t="s">
        <v>2934</v>
      </c>
      <c r="AH2722" s="4" t="s">
        <v>2934</v>
      </c>
      <c r="AI2722" s="4" t="s">
        <v>2934</v>
      </c>
      <c r="AJ2722" s="4" t="s">
        <v>2934</v>
      </c>
    </row>
    <row r="2723" spans="1:36" x14ac:dyDescent="0.3">
      <c r="A2723" s="1" t="s">
        <v>2717</v>
      </c>
      <c r="B2723" s="2">
        <v>6119863</v>
      </c>
      <c r="C2723" s="3" t="s">
        <v>2940</v>
      </c>
      <c r="D2723" s="4">
        <v>4986.9527981000001</v>
      </c>
      <c r="E2723" s="3" t="s">
        <v>2930</v>
      </c>
      <c r="F2723" s="3" t="s">
        <v>2953</v>
      </c>
      <c r="G2723" s="3" t="s">
        <v>2954</v>
      </c>
      <c r="H2723" s="3" t="s">
        <v>2955</v>
      </c>
      <c r="I2723" s="3"/>
      <c r="J2723" s="4">
        <v>3.1406999999999997E-2</v>
      </c>
      <c r="K2723" s="4">
        <v>-3.9215689999999999</v>
      </c>
      <c r="L2723" s="4">
        <v>-1.1176649999999999</v>
      </c>
      <c r="M2723" s="4">
        <v>-1.1790259999999999</v>
      </c>
      <c r="N2723" s="4" t="s">
        <v>2934</v>
      </c>
      <c r="O2723" s="4" t="s">
        <v>2934</v>
      </c>
      <c r="P2723" s="4" t="s">
        <v>2934</v>
      </c>
      <c r="Q2723" s="4" t="s">
        <v>2934</v>
      </c>
      <c r="R2723" s="4" t="s">
        <v>2934</v>
      </c>
      <c r="S2723" s="3" t="s">
        <v>6457</v>
      </c>
      <c r="T2723" s="4">
        <v>63.7</v>
      </c>
      <c r="U2723" s="4">
        <v>4986.9527981000001</v>
      </c>
      <c r="V2723" s="10" t="s">
        <v>2934</v>
      </c>
      <c r="W2723" s="4">
        <v>6.29010989010989</v>
      </c>
      <c r="X2723" s="4">
        <v>66.647599999999997</v>
      </c>
      <c r="Y2723" s="4">
        <v>61.48</v>
      </c>
      <c r="Z2723" s="4" t="s">
        <v>2934</v>
      </c>
      <c r="AA2723" s="10" t="s">
        <v>2934</v>
      </c>
      <c r="AB2723" s="10" t="s">
        <v>2934</v>
      </c>
      <c r="AC2723" s="4" t="s">
        <v>2934</v>
      </c>
      <c r="AD2723" s="4" t="s">
        <v>2934</v>
      </c>
      <c r="AE2723" s="4" t="s">
        <v>2934</v>
      </c>
      <c r="AF2723" s="4" t="s">
        <v>2934</v>
      </c>
      <c r="AG2723" s="4" t="s">
        <v>2934</v>
      </c>
      <c r="AH2723" s="4" t="s">
        <v>2934</v>
      </c>
      <c r="AI2723" s="4" t="s">
        <v>2934</v>
      </c>
      <c r="AJ2723" s="4" t="s">
        <v>2934</v>
      </c>
    </row>
    <row r="2724" spans="1:36" x14ac:dyDescent="0.3">
      <c r="A2724" s="1" t="s">
        <v>2718</v>
      </c>
      <c r="B2724" s="2">
        <v>5737610</v>
      </c>
      <c r="C2724" s="3" t="s">
        <v>2940</v>
      </c>
      <c r="D2724" s="4">
        <v>6925.8961336000002</v>
      </c>
      <c r="E2724" s="3" t="s">
        <v>2930</v>
      </c>
      <c r="F2724" s="3" t="s">
        <v>2953</v>
      </c>
      <c r="G2724" s="3" t="s">
        <v>2954</v>
      </c>
      <c r="H2724" s="3" t="s">
        <v>2955</v>
      </c>
      <c r="I2724" s="3"/>
      <c r="J2724" s="4">
        <v>1.8735660000000001</v>
      </c>
      <c r="K2724" s="4">
        <v>-8.2740419999999997</v>
      </c>
      <c r="L2724" s="4">
        <v>-2.2860640000000001</v>
      </c>
      <c r="M2724" s="4">
        <v>-3.73359</v>
      </c>
      <c r="N2724" s="4" t="s">
        <v>2934</v>
      </c>
      <c r="O2724" s="4" t="s">
        <v>2934</v>
      </c>
      <c r="P2724" s="4" t="s">
        <v>2934</v>
      </c>
      <c r="Q2724" s="4" t="s">
        <v>2934</v>
      </c>
      <c r="R2724" s="4" t="s">
        <v>2934</v>
      </c>
      <c r="S2724" s="3" t="s">
        <v>6458</v>
      </c>
      <c r="T2724" s="4">
        <v>79.930000000000007</v>
      </c>
      <c r="U2724" s="4">
        <v>6925.8961336000002</v>
      </c>
      <c r="V2724" s="10" t="s">
        <v>2934</v>
      </c>
      <c r="W2724" s="4">
        <v>1.3106468159639699</v>
      </c>
      <c r="X2724" s="4">
        <v>89.09</v>
      </c>
      <c r="Y2724" s="4">
        <v>77.28</v>
      </c>
      <c r="Z2724" s="4" t="s">
        <v>2934</v>
      </c>
      <c r="AA2724" s="10" t="s">
        <v>2934</v>
      </c>
      <c r="AB2724" s="10" t="s">
        <v>2934</v>
      </c>
      <c r="AC2724" s="4" t="s">
        <v>2934</v>
      </c>
      <c r="AD2724" s="4" t="s">
        <v>2934</v>
      </c>
      <c r="AE2724" s="4" t="s">
        <v>2934</v>
      </c>
      <c r="AF2724" s="4" t="s">
        <v>2934</v>
      </c>
      <c r="AG2724" s="4" t="s">
        <v>2934</v>
      </c>
      <c r="AH2724" s="4" t="s">
        <v>2934</v>
      </c>
      <c r="AI2724" s="4" t="s">
        <v>2934</v>
      </c>
      <c r="AJ2724" s="4" t="s">
        <v>2934</v>
      </c>
    </row>
    <row r="2725" spans="1:36" x14ac:dyDescent="0.3">
      <c r="A2725" s="1" t="s">
        <v>2719</v>
      </c>
      <c r="B2725" s="2">
        <v>5737609</v>
      </c>
      <c r="C2725" s="3" t="s">
        <v>2940</v>
      </c>
      <c r="D2725" s="4">
        <v>7630.7760340200002</v>
      </c>
      <c r="E2725" s="3" t="s">
        <v>2930</v>
      </c>
      <c r="F2725" s="3" t="s">
        <v>2953</v>
      </c>
      <c r="G2725" s="3" t="s">
        <v>2954</v>
      </c>
      <c r="H2725" s="3" t="s">
        <v>2955</v>
      </c>
      <c r="I2725" s="3"/>
      <c r="J2725" s="4">
        <v>2.2178339999999999</v>
      </c>
      <c r="K2725" s="4">
        <v>-6.5935589999999999</v>
      </c>
      <c r="L2725" s="4">
        <v>-3.8027160000000002</v>
      </c>
      <c r="M2725" s="4">
        <v>-4.2680319999999998</v>
      </c>
      <c r="N2725" s="4" t="s">
        <v>2934</v>
      </c>
      <c r="O2725" s="4" t="s">
        <v>2934</v>
      </c>
      <c r="P2725" s="4" t="s">
        <v>2934</v>
      </c>
      <c r="Q2725" s="4" t="s">
        <v>2934</v>
      </c>
      <c r="R2725" s="4" t="s">
        <v>2934</v>
      </c>
      <c r="S2725" s="3" t="s">
        <v>6459</v>
      </c>
      <c r="T2725" s="4">
        <v>67.290000000000006</v>
      </c>
      <c r="U2725" s="4">
        <v>7630.7760340200002</v>
      </c>
      <c r="V2725" s="10" t="s">
        <v>2934</v>
      </c>
      <c r="W2725" s="4">
        <v>5.7345816614652998</v>
      </c>
      <c r="X2725" s="4">
        <v>74.28</v>
      </c>
      <c r="Y2725" s="4">
        <v>64.089200000000005</v>
      </c>
      <c r="Z2725" s="4" t="s">
        <v>2934</v>
      </c>
      <c r="AA2725" s="10" t="s">
        <v>2934</v>
      </c>
      <c r="AB2725" s="10" t="s">
        <v>2934</v>
      </c>
      <c r="AC2725" s="4" t="s">
        <v>2934</v>
      </c>
      <c r="AD2725" s="4" t="s">
        <v>2934</v>
      </c>
      <c r="AE2725" s="4" t="s">
        <v>2934</v>
      </c>
      <c r="AF2725" s="4" t="s">
        <v>2934</v>
      </c>
      <c r="AG2725" s="4" t="s">
        <v>2934</v>
      </c>
      <c r="AH2725" s="4" t="s">
        <v>2934</v>
      </c>
      <c r="AI2725" s="4" t="s">
        <v>2934</v>
      </c>
      <c r="AJ2725" s="4" t="s">
        <v>2934</v>
      </c>
    </row>
    <row r="2726" spans="1:36" x14ac:dyDescent="0.3">
      <c r="A2726" s="1" t="s">
        <v>2720</v>
      </c>
      <c r="B2726" s="2">
        <v>5327992</v>
      </c>
      <c r="C2726" s="3" t="s">
        <v>2919</v>
      </c>
      <c r="D2726" s="4">
        <v>581.89357464</v>
      </c>
      <c r="E2726" s="3" t="s">
        <v>2920</v>
      </c>
      <c r="F2726" s="3" t="s">
        <v>2960</v>
      </c>
      <c r="G2726" s="3" t="s">
        <v>2961</v>
      </c>
      <c r="H2726" s="3" t="s">
        <v>2962</v>
      </c>
      <c r="I2726" s="3" t="s">
        <v>3263</v>
      </c>
      <c r="J2726" s="4">
        <v>-30.486008999999999</v>
      </c>
      <c r="K2726" s="4">
        <v>31.232623</v>
      </c>
      <c r="L2726" s="4">
        <v>-8.1712059999999997</v>
      </c>
      <c r="M2726" s="4">
        <v>-8.2901550000000004</v>
      </c>
      <c r="N2726" s="4" t="s">
        <v>2924</v>
      </c>
      <c r="O2726" s="4">
        <v>28.32</v>
      </c>
      <c r="P2726" s="4">
        <v>1.0874740000000001</v>
      </c>
      <c r="Q2726" s="4">
        <v>12.732753000000001</v>
      </c>
      <c r="R2726" s="4">
        <v>20.588812999999998</v>
      </c>
      <c r="S2726" s="3" t="s">
        <v>6460</v>
      </c>
      <c r="T2726" s="4">
        <v>14.16</v>
      </c>
      <c r="U2726" s="4">
        <v>581.89357464</v>
      </c>
      <c r="V2726" s="10">
        <v>872.19357400000001</v>
      </c>
      <c r="W2726" s="4">
        <v>0</v>
      </c>
      <c r="X2726" s="4">
        <v>21.06</v>
      </c>
      <c r="Y2726" s="5">
        <v>10.19</v>
      </c>
      <c r="Z2726" s="4" t="s">
        <v>2924</v>
      </c>
      <c r="AA2726" s="10">
        <v>24</v>
      </c>
      <c r="AB2726" s="10">
        <v>24</v>
      </c>
      <c r="AC2726" s="4">
        <v>1.0754539999999999</v>
      </c>
      <c r="AD2726" s="4">
        <v>1.0577171646859</v>
      </c>
      <c r="AE2726" s="4">
        <v>1.0577171646859</v>
      </c>
      <c r="AF2726" s="4">
        <v>12.732753000000001</v>
      </c>
      <c r="AG2726" s="4">
        <v>9.1955042066421004</v>
      </c>
      <c r="AH2726" s="4">
        <v>9.1955042066421004</v>
      </c>
      <c r="AI2726" s="4">
        <v>1.0874740000000001</v>
      </c>
      <c r="AJ2726" s="4">
        <v>2.5522710000000002</v>
      </c>
    </row>
    <row r="2727" spans="1:36" x14ac:dyDescent="0.3">
      <c r="A2727" s="1" t="s">
        <v>2721</v>
      </c>
      <c r="B2727" s="2">
        <v>4970138</v>
      </c>
      <c r="C2727" s="3" t="s">
        <v>2919</v>
      </c>
      <c r="D2727" s="4">
        <v>5094.9327212999997</v>
      </c>
      <c r="E2727" s="3" t="s">
        <v>2945</v>
      </c>
      <c r="F2727" s="3" t="s">
        <v>2946</v>
      </c>
      <c r="G2727" s="3" t="s">
        <v>2947</v>
      </c>
      <c r="H2727" s="3" t="s">
        <v>2948</v>
      </c>
      <c r="I2727" s="3" t="s">
        <v>2949</v>
      </c>
      <c r="J2727" s="4">
        <v>0.46573500000000001</v>
      </c>
      <c r="K2727" s="4">
        <v>-18.933429</v>
      </c>
      <c r="L2727" s="4">
        <v>-9.3456069999999993</v>
      </c>
      <c r="M2727" s="4">
        <v>-3.8216559999999999</v>
      </c>
      <c r="N2727" s="4" t="s">
        <v>2924</v>
      </c>
      <c r="O2727" s="4">
        <v>55.651105999999999</v>
      </c>
      <c r="P2727" s="4">
        <v>11.883526</v>
      </c>
      <c r="Q2727" s="4" t="s">
        <v>2924</v>
      </c>
      <c r="R2727" s="4">
        <v>37.198566999999997</v>
      </c>
      <c r="S2727" s="3" t="s">
        <v>6461</v>
      </c>
      <c r="T2727" s="4">
        <v>45.3</v>
      </c>
      <c r="U2727" s="4">
        <v>5094.9327212999997</v>
      </c>
      <c r="V2727" s="10">
        <v>4639.0937210000002</v>
      </c>
      <c r="W2727" s="4">
        <v>0</v>
      </c>
      <c r="X2727" s="4">
        <v>60.58</v>
      </c>
      <c r="Y2727" s="4">
        <v>41.13</v>
      </c>
      <c r="Z2727" s="4" t="s">
        <v>2924</v>
      </c>
      <c r="AA2727" s="10">
        <v>157.01906412470001</v>
      </c>
      <c r="AB2727" s="10">
        <v>169.96848266539999</v>
      </c>
      <c r="AC2727" s="4">
        <v>8.4881910000000005</v>
      </c>
      <c r="AD2727" s="4">
        <v>7.6439996819870002</v>
      </c>
      <c r="AE2727" s="4">
        <v>8.3145785114516997</v>
      </c>
      <c r="AF2727" s="4" t="s">
        <v>2924</v>
      </c>
      <c r="AG2727" s="4">
        <v>104.493271278333</v>
      </c>
      <c r="AH2727" s="4">
        <v>140.9944886218926</v>
      </c>
      <c r="AI2727" s="4">
        <v>11.883526</v>
      </c>
      <c r="AJ2727" s="4">
        <v>12.565880999999999</v>
      </c>
    </row>
    <row r="2728" spans="1:36" x14ac:dyDescent="0.3">
      <c r="A2728" s="1" t="s">
        <v>2722</v>
      </c>
      <c r="B2728" s="2">
        <v>5301653</v>
      </c>
      <c r="C2728" s="3" t="s">
        <v>2919</v>
      </c>
      <c r="D2728" s="4">
        <v>10784.80032538</v>
      </c>
      <c r="E2728" s="3" t="s">
        <v>2920</v>
      </c>
      <c r="F2728" s="3" t="s">
        <v>2921</v>
      </c>
      <c r="G2728" s="3" t="s">
        <v>2941</v>
      </c>
      <c r="H2728" s="3" t="s">
        <v>2941</v>
      </c>
      <c r="I2728" s="3" t="s">
        <v>2942</v>
      </c>
      <c r="J2728" s="4">
        <v>41.736282000000003</v>
      </c>
      <c r="K2728" s="4">
        <v>-24.874110000000002</v>
      </c>
      <c r="L2728" s="4">
        <v>0.66309899999999999</v>
      </c>
      <c r="M2728" s="4">
        <v>-1.356589</v>
      </c>
      <c r="N2728" s="4" t="s">
        <v>2924</v>
      </c>
      <c r="O2728" s="4" t="s">
        <v>2924</v>
      </c>
      <c r="P2728" s="4">
        <v>3.1504409999999998</v>
      </c>
      <c r="Q2728" s="4" t="s">
        <v>2924</v>
      </c>
      <c r="R2728" s="4" t="s">
        <v>2924</v>
      </c>
      <c r="S2728" s="3" t="s">
        <v>6462</v>
      </c>
      <c r="T2728" s="4">
        <v>86.53</v>
      </c>
      <c r="U2728" s="4">
        <v>10784.80032538</v>
      </c>
      <c r="V2728" s="10">
        <v>8632.2943250000008</v>
      </c>
      <c r="W2728" s="4">
        <v>0</v>
      </c>
      <c r="X2728" s="4">
        <v>121.05500000000001</v>
      </c>
      <c r="Y2728" s="4">
        <v>53.83</v>
      </c>
      <c r="Z2728" s="4" t="s">
        <v>2924</v>
      </c>
      <c r="AA2728" s="10" t="s">
        <v>2924</v>
      </c>
      <c r="AB2728" s="10" t="s">
        <v>2924</v>
      </c>
      <c r="AC2728" s="4" t="s">
        <v>2934</v>
      </c>
      <c r="AD2728" s="4" t="s">
        <v>2934</v>
      </c>
      <c r="AE2728" s="4" t="s">
        <v>2934</v>
      </c>
      <c r="AF2728" s="4" t="s">
        <v>2924</v>
      </c>
      <c r="AG2728" s="4" t="s">
        <v>2924</v>
      </c>
      <c r="AH2728" s="4" t="s">
        <v>2924</v>
      </c>
      <c r="AI2728" s="4">
        <v>3.1504409999999998</v>
      </c>
      <c r="AJ2728" s="4">
        <v>3.1504409999999998</v>
      </c>
    </row>
    <row r="2729" spans="1:36" x14ac:dyDescent="0.3">
      <c r="A2729" s="1" t="s">
        <v>1898</v>
      </c>
      <c r="B2729" s="2">
        <v>4094286</v>
      </c>
      <c r="C2729" s="3" t="s">
        <v>2919</v>
      </c>
      <c r="D2729" s="4">
        <v>3298803</v>
      </c>
      <c r="E2729" s="3" t="s">
        <v>2945</v>
      </c>
      <c r="F2729" s="3" t="s">
        <v>2990</v>
      </c>
      <c r="G2729" s="3" t="s">
        <v>2990</v>
      </c>
      <c r="H2729" s="3" t="s">
        <v>3029</v>
      </c>
      <c r="I2729" s="3" t="s">
        <v>3030</v>
      </c>
      <c r="J2729" s="18">
        <v>175.855007</v>
      </c>
      <c r="K2729" s="18">
        <v>16.12069</v>
      </c>
      <c r="L2729" s="18">
        <v>-7.6701629999999996</v>
      </c>
      <c r="M2729" s="18">
        <v>0.33519599999999999</v>
      </c>
      <c r="N2729" s="4">
        <v>67.349999999999994</v>
      </c>
      <c r="O2729" s="4">
        <v>58.590691999999997</v>
      </c>
      <c r="P2729" s="4">
        <v>50.092970999999999</v>
      </c>
      <c r="Q2729" s="4">
        <v>44.757173999999999</v>
      </c>
      <c r="R2729" s="4">
        <v>78.039806999999996</v>
      </c>
      <c r="S2729" s="3" t="s">
        <v>5640</v>
      </c>
      <c r="T2729" s="4">
        <v>134.69999999999999</v>
      </c>
      <c r="U2729" s="4">
        <v>3298803</v>
      </c>
      <c r="V2729" s="10">
        <v>3270541</v>
      </c>
      <c r="W2729" s="4">
        <v>2.9695619896065301E-2</v>
      </c>
      <c r="X2729" s="18">
        <v>152.88999999999999</v>
      </c>
      <c r="Y2729" s="18">
        <v>47.32</v>
      </c>
      <c r="Z2729" s="4">
        <v>67.349999999999994</v>
      </c>
      <c r="AA2729" s="10">
        <v>34.152278086199999</v>
      </c>
      <c r="AB2729" s="10">
        <v>45.607679154800003</v>
      </c>
      <c r="AC2729" s="4">
        <v>28.874105</v>
      </c>
      <c r="AD2729" s="4">
        <v>18.406686296681102</v>
      </c>
      <c r="AE2729" s="4">
        <v>25.328336553071601</v>
      </c>
      <c r="AF2729" s="4">
        <v>44.757173999999999</v>
      </c>
      <c r="AG2729" s="4">
        <v>28.453460079634802</v>
      </c>
      <c r="AH2729" s="4">
        <v>38.896272564765397</v>
      </c>
      <c r="AI2729" s="4">
        <v>50.092970999999999</v>
      </c>
      <c r="AJ2729" s="4">
        <v>54.711616999999997</v>
      </c>
    </row>
    <row r="2730" spans="1:36" x14ac:dyDescent="0.3">
      <c r="A2730" s="1" t="s">
        <v>2724</v>
      </c>
      <c r="B2730" s="2">
        <v>4627535</v>
      </c>
      <c r="C2730" s="3" t="s">
        <v>2935</v>
      </c>
      <c r="D2730" s="4">
        <v>36390.831624949999</v>
      </c>
      <c r="E2730" s="3" t="s">
        <v>2920</v>
      </c>
      <c r="F2730" s="3" t="s">
        <v>2960</v>
      </c>
      <c r="G2730" s="3" t="s">
        <v>3330</v>
      </c>
      <c r="H2730" s="3" t="s">
        <v>3330</v>
      </c>
      <c r="I2730" s="3" t="s">
        <v>3262</v>
      </c>
      <c r="J2730" s="4">
        <v>17.448257999999999</v>
      </c>
      <c r="K2730" s="4">
        <v>4.3140359999999998</v>
      </c>
      <c r="L2730" s="4">
        <v>6.4188390000000002</v>
      </c>
      <c r="M2730" s="4">
        <v>-2.0237780000000001</v>
      </c>
      <c r="N2730" s="4">
        <v>55.359347999999997</v>
      </c>
      <c r="O2730" s="4">
        <v>34.331443999999998</v>
      </c>
      <c r="P2730" s="4">
        <v>6.6070270000000004</v>
      </c>
      <c r="Q2730" s="4">
        <v>45.156137999999999</v>
      </c>
      <c r="R2730" s="4">
        <v>32.947778999999997</v>
      </c>
      <c r="S2730" s="3" t="s">
        <v>6464</v>
      </c>
      <c r="T2730" s="4">
        <v>224.15</v>
      </c>
      <c r="U2730" s="4">
        <v>36390.831624949999</v>
      </c>
      <c r="V2730" s="10">
        <v>31399.546623999999</v>
      </c>
      <c r="W2730" s="4">
        <v>0</v>
      </c>
      <c r="X2730" s="4">
        <v>258.93</v>
      </c>
      <c r="Y2730" s="5">
        <v>170.25</v>
      </c>
      <c r="Z2730" s="4">
        <v>55.359347999999997</v>
      </c>
      <c r="AA2730" s="10">
        <v>33.253716286299998</v>
      </c>
      <c r="AB2730" s="10">
        <v>34.737504416699998</v>
      </c>
      <c r="AC2730" s="4">
        <v>11.820556</v>
      </c>
      <c r="AD2730" s="4">
        <v>10.5894680904198</v>
      </c>
      <c r="AE2730" s="4">
        <v>11.523684447280999</v>
      </c>
      <c r="AF2730" s="4">
        <v>45.156137999999999</v>
      </c>
      <c r="AG2730" s="4">
        <v>25.596182937745699</v>
      </c>
      <c r="AH2730" s="4">
        <v>27.447135506523999</v>
      </c>
      <c r="AI2730" s="4">
        <v>6.6070270000000004</v>
      </c>
      <c r="AJ2730" s="4">
        <v>7.2507599999999996</v>
      </c>
    </row>
    <row r="2731" spans="1:36" x14ac:dyDescent="0.3">
      <c r="A2731" s="1" t="s">
        <v>2725</v>
      </c>
      <c r="B2731" s="2">
        <v>4681385</v>
      </c>
      <c r="C2731" s="3" t="s">
        <v>2935</v>
      </c>
      <c r="D2731" s="4">
        <v>669.91331434999995</v>
      </c>
      <c r="E2731" s="3" t="s">
        <v>2930</v>
      </c>
      <c r="F2731" s="3" t="s">
        <v>2953</v>
      </c>
      <c r="G2731" s="3" t="s">
        <v>2953</v>
      </c>
      <c r="H2731" s="3" t="s">
        <v>3414</v>
      </c>
      <c r="I2731" s="3" t="s">
        <v>3440</v>
      </c>
      <c r="J2731" s="4">
        <v>26.516573000000001</v>
      </c>
      <c r="K2731" s="4">
        <v>3.4253580000000001</v>
      </c>
      <c r="L2731" s="4">
        <v>0.44687199999999999</v>
      </c>
      <c r="M2731" s="4">
        <v>-1.3651880000000001</v>
      </c>
      <c r="N2731" s="4">
        <v>11.01252</v>
      </c>
      <c r="O2731" s="4">
        <v>25.737912999999999</v>
      </c>
      <c r="P2731" s="4">
        <v>1.3823030000000001</v>
      </c>
      <c r="Q2731" s="4" t="s">
        <v>2934</v>
      </c>
      <c r="R2731" s="4" t="s">
        <v>2934</v>
      </c>
      <c r="S2731" s="3" t="s">
        <v>6465</v>
      </c>
      <c r="T2731" s="4">
        <v>20.23</v>
      </c>
      <c r="U2731" s="4">
        <v>669.91331434999995</v>
      </c>
      <c r="V2731" s="10" t="s">
        <v>2934</v>
      </c>
      <c r="W2731" s="4">
        <v>0</v>
      </c>
      <c r="X2731" s="4">
        <v>20.85</v>
      </c>
      <c r="Y2731" s="4">
        <v>13.78</v>
      </c>
      <c r="Z2731" s="4">
        <v>11.01252</v>
      </c>
      <c r="AA2731" s="10">
        <v>9.7611580217</v>
      </c>
      <c r="AB2731" s="10">
        <v>10.563968668399999</v>
      </c>
      <c r="AC2731" s="4" t="s">
        <v>2934</v>
      </c>
      <c r="AD2731" s="4" t="s">
        <v>2934</v>
      </c>
      <c r="AE2731" s="4" t="s">
        <v>2934</v>
      </c>
      <c r="AF2731" s="4" t="s">
        <v>2934</v>
      </c>
      <c r="AG2731" s="4" t="s">
        <v>2934</v>
      </c>
      <c r="AH2731" s="4" t="s">
        <v>2934</v>
      </c>
      <c r="AI2731" s="4">
        <v>1.3823030000000001</v>
      </c>
      <c r="AJ2731" s="4">
        <v>1.40194</v>
      </c>
    </row>
    <row r="2732" spans="1:36" x14ac:dyDescent="0.3">
      <c r="A2732" s="1" t="s">
        <v>2726</v>
      </c>
      <c r="B2732" s="2">
        <v>4046115</v>
      </c>
      <c r="C2732" s="3" t="s">
        <v>2935</v>
      </c>
      <c r="D2732" s="4">
        <v>24650.269396479998</v>
      </c>
      <c r="E2732" s="3" t="s">
        <v>2976</v>
      </c>
      <c r="F2732" s="3" t="s">
        <v>2977</v>
      </c>
      <c r="G2732" s="3" t="s">
        <v>3078</v>
      </c>
      <c r="H2732" s="3" t="s">
        <v>3078</v>
      </c>
      <c r="I2732" s="3" t="s">
        <v>2979</v>
      </c>
      <c r="J2732" s="4">
        <v>17.755510999999998</v>
      </c>
      <c r="K2732" s="4">
        <v>-5.4849610000000002</v>
      </c>
      <c r="L2732" s="4">
        <v>-8.3450319999999998</v>
      </c>
      <c r="M2732" s="4">
        <v>-1.919546</v>
      </c>
      <c r="N2732" s="4" t="s">
        <v>2924</v>
      </c>
      <c r="O2732" s="4">
        <v>25.404236999999998</v>
      </c>
      <c r="P2732" s="4">
        <v>2.5243799999999998</v>
      </c>
      <c r="Q2732" s="4">
        <v>19.932786</v>
      </c>
      <c r="R2732" s="4">
        <v>26.680271000000001</v>
      </c>
      <c r="S2732" s="3" t="s">
        <v>6466</v>
      </c>
      <c r="T2732" s="4">
        <v>58.76</v>
      </c>
      <c r="U2732" s="4">
        <v>24650.269396479998</v>
      </c>
      <c r="V2732" s="10">
        <v>37829.119396000002</v>
      </c>
      <c r="W2732" s="4">
        <v>3.0633083730428901</v>
      </c>
      <c r="X2732" s="4">
        <v>67.61</v>
      </c>
      <c r="Y2732" s="4">
        <v>41.45</v>
      </c>
      <c r="Z2732" s="4" t="s">
        <v>2934</v>
      </c>
      <c r="AA2732" s="10">
        <v>298.27411167510002</v>
      </c>
      <c r="AB2732" s="10" t="s">
        <v>2924</v>
      </c>
      <c r="AC2732" s="4">
        <v>7.8858059999999996</v>
      </c>
      <c r="AD2732" s="4">
        <v>7.3037920143618997</v>
      </c>
      <c r="AE2732" s="4">
        <v>7.7653960007837997</v>
      </c>
      <c r="AF2732" s="4">
        <v>19.932786</v>
      </c>
      <c r="AG2732" s="4">
        <v>18.239450161555201</v>
      </c>
      <c r="AH2732" s="4">
        <v>19.770682855666799</v>
      </c>
      <c r="AI2732" s="4">
        <v>2.5243799999999998</v>
      </c>
      <c r="AJ2732" s="4">
        <v>2.902015</v>
      </c>
    </row>
    <row r="2733" spans="1:36" x14ac:dyDescent="0.3">
      <c r="A2733" s="1" t="s">
        <v>2727</v>
      </c>
      <c r="B2733" s="2">
        <v>4303090</v>
      </c>
      <c r="C2733" s="3" t="s">
        <v>2956</v>
      </c>
      <c r="D2733" s="4">
        <v>2761.5112652799999</v>
      </c>
      <c r="E2733" s="3" t="s">
        <v>3102</v>
      </c>
      <c r="F2733" s="3" t="s">
        <v>3142</v>
      </c>
      <c r="G2733" s="3" t="s">
        <v>3476</v>
      </c>
      <c r="H2733" s="3" t="s">
        <v>3476</v>
      </c>
      <c r="I2733" s="3" t="s">
        <v>3119</v>
      </c>
      <c r="J2733" s="4">
        <v>96.082370999999995</v>
      </c>
      <c r="K2733" s="4">
        <v>30.133333</v>
      </c>
      <c r="L2733" s="4">
        <v>26.138933999999999</v>
      </c>
      <c r="M2733" s="4">
        <v>7.046888</v>
      </c>
      <c r="N2733" s="4" t="s">
        <v>2934</v>
      </c>
      <c r="O2733" s="4" t="s">
        <v>2934</v>
      </c>
      <c r="P2733" s="4" t="s">
        <v>2934</v>
      </c>
      <c r="Q2733" s="4" t="s">
        <v>2934</v>
      </c>
      <c r="R2733" s="4" t="s">
        <v>2934</v>
      </c>
      <c r="S2733" s="3" t="s">
        <v>6467</v>
      </c>
      <c r="T2733" s="4">
        <v>39.04</v>
      </c>
      <c r="U2733" s="4">
        <v>2761.5112652799999</v>
      </c>
      <c r="V2733" s="10">
        <v>5672.5112650000001</v>
      </c>
      <c r="W2733" s="4">
        <v>0</v>
      </c>
      <c r="X2733" s="4">
        <v>39.865000000000002</v>
      </c>
      <c r="Y2733" s="4">
        <v>18.5</v>
      </c>
      <c r="Z2733" s="4" t="s">
        <v>2934</v>
      </c>
      <c r="AA2733" s="10">
        <v>9.4757281553000006</v>
      </c>
      <c r="AB2733" s="10">
        <v>6.9219858156000003</v>
      </c>
      <c r="AC2733" s="4" t="s">
        <v>2934</v>
      </c>
      <c r="AD2733" s="4">
        <v>1.3892998444771001</v>
      </c>
      <c r="AE2733" s="4">
        <v>1.4070473186159</v>
      </c>
      <c r="AF2733" s="4" t="s">
        <v>2934</v>
      </c>
      <c r="AG2733" s="4">
        <v>3.3529443580802001</v>
      </c>
      <c r="AH2733" s="4">
        <v>3.3654768703648998</v>
      </c>
      <c r="AI2733" s="4" t="s">
        <v>2934</v>
      </c>
      <c r="AJ2733" s="4" t="s">
        <v>2934</v>
      </c>
    </row>
    <row r="2734" spans="1:36" x14ac:dyDescent="0.3">
      <c r="A2734" s="1" t="s">
        <v>2728</v>
      </c>
      <c r="B2734" s="2">
        <v>23895669</v>
      </c>
      <c r="C2734" s="3" t="s">
        <v>2940</v>
      </c>
      <c r="D2734" s="4">
        <v>2697.5620577999998</v>
      </c>
      <c r="E2734" s="3" t="s">
        <v>2920</v>
      </c>
      <c r="F2734" s="3" t="s">
        <v>2921</v>
      </c>
      <c r="G2734" s="3" t="s">
        <v>2941</v>
      </c>
      <c r="H2734" s="3" t="s">
        <v>2941</v>
      </c>
      <c r="I2734" s="3" t="s">
        <v>3048</v>
      </c>
      <c r="J2734" s="4">
        <v>168.76971599999999</v>
      </c>
      <c r="K2734" s="4">
        <v>-0.42075699999999999</v>
      </c>
      <c r="L2734" s="4">
        <v>-6.8852460000000004</v>
      </c>
      <c r="M2734" s="4">
        <v>-3.2917139999999998</v>
      </c>
      <c r="N2734" s="4" t="s">
        <v>2924</v>
      </c>
      <c r="O2734" s="4" t="s">
        <v>2924</v>
      </c>
      <c r="P2734" s="4">
        <v>8.1096520000000005</v>
      </c>
      <c r="Q2734" s="4" t="s">
        <v>2924</v>
      </c>
      <c r="R2734" s="4" t="s">
        <v>2924</v>
      </c>
      <c r="S2734" s="3" t="s">
        <v>6468</v>
      </c>
      <c r="T2734" s="4">
        <v>42.6</v>
      </c>
      <c r="U2734" s="4">
        <v>2697.5620577999998</v>
      </c>
      <c r="V2734" s="10">
        <v>2399.1630570000002</v>
      </c>
      <c r="W2734" s="4">
        <v>0</v>
      </c>
      <c r="X2734" s="4">
        <v>51.61</v>
      </c>
      <c r="Y2734" s="5">
        <v>14.2</v>
      </c>
      <c r="Z2734" s="4" t="s">
        <v>2924</v>
      </c>
      <c r="AA2734" s="10" t="s">
        <v>2924</v>
      </c>
      <c r="AB2734" s="10" t="s">
        <v>2924</v>
      </c>
      <c r="AC2734" s="4" t="s">
        <v>2934</v>
      </c>
      <c r="AD2734" s="4" t="s">
        <v>2934</v>
      </c>
      <c r="AE2734" s="4" t="s">
        <v>2934</v>
      </c>
      <c r="AF2734" s="4" t="s">
        <v>2924</v>
      </c>
      <c r="AG2734" s="4" t="s">
        <v>2934</v>
      </c>
      <c r="AH2734" s="4" t="s">
        <v>2934</v>
      </c>
      <c r="AI2734" s="4">
        <v>8.1096520000000005</v>
      </c>
      <c r="AJ2734" s="4">
        <v>8.1096520000000005</v>
      </c>
    </row>
    <row r="2735" spans="1:36" x14ac:dyDescent="0.3">
      <c r="A2735" s="1" t="s">
        <v>2729</v>
      </c>
      <c r="B2735" s="2">
        <v>4270312</v>
      </c>
      <c r="C2735" s="3" t="s">
        <v>2940</v>
      </c>
      <c r="D2735" s="4">
        <v>3168.95982981</v>
      </c>
      <c r="E2735" s="3" t="s">
        <v>2920</v>
      </c>
      <c r="F2735" s="3" t="s">
        <v>2921</v>
      </c>
      <c r="G2735" s="3" t="s">
        <v>2941</v>
      </c>
      <c r="H2735" s="3" t="s">
        <v>2941</v>
      </c>
      <c r="I2735" s="3" t="s">
        <v>3306</v>
      </c>
      <c r="J2735" s="4">
        <v>44.640962000000002</v>
      </c>
      <c r="K2735" s="4">
        <v>17.398793999999999</v>
      </c>
      <c r="L2735" s="4">
        <v>4.3112250000000003</v>
      </c>
      <c r="M2735" s="4">
        <v>-5.3910229999999997</v>
      </c>
      <c r="N2735" s="4" t="s">
        <v>2924</v>
      </c>
      <c r="O2735" s="4">
        <v>54.592790000000001</v>
      </c>
      <c r="P2735" s="4">
        <v>2.6943860000000002</v>
      </c>
      <c r="Q2735" s="4">
        <v>54.004461999999997</v>
      </c>
      <c r="R2735" s="4">
        <v>50.898904000000002</v>
      </c>
      <c r="S2735" s="3" t="s">
        <v>6469</v>
      </c>
      <c r="T2735" s="4">
        <v>40.89</v>
      </c>
      <c r="U2735" s="4">
        <v>3168.95982981</v>
      </c>
      <c r="V2735" s="10">
        <v>2914.674829</v>
      </c>
      <c r="W2735" s="4">
        <v>0</v>
      </c>
      <c r="X2735" s="4">
        <v>46</v>
      </c>
      <c r="Y2735" s="4">
        <v>18.61</v>
      </c>
      <c r="Z2735" s="4" t="s">
        <v>2924</v>
      </c>
      <c r="AA2735" s="10">
        <v>44.943943723799997</v>
      </c>
      <c r="AB2735" s="10">
        <v>40.321467310899997</v>
      </c>
      <c r="AC2735" s="4">
        <v>6.8527209999999998</v>
      </c>
      <c r="AD2735" s="4">
        <v>6.1479058592599003</v>
      </c>
      <c r="AE2735" s="4">
        <v>6.5756538908852997</v>
      </c>
      <c r="AF2735" s="4">
        <v>54.004461999999997</v>
      </c>
      <c r="AG2735" s="4">
        <v>28.922856458157401</v>
      </c>
      <c r="AH2735" s="4">
        <v>31.966837084088599</v>
      </c>
      <c r="AI2735" s="4">
        <v>2.6943860000000002</v>
      </c>
      <c r="AJ2735" s="5">
        <v>10.386081000000001</v>
      </c>
    </row>
    <row r="2736" spans="1:36" x14ac:dyDescent="0.3">
      <c r="A2736" s="1" t="s">
        <v>2730</v>
      </c>
      <c r="B2736" s="2">
        <v>112268261</v>
      </c>
      <c r="C2736" s="3" t="s">
        <v>2935</v>
      </c>
      <c r="D2736" s="4">
        <v>25781.835543749999</v>
      </c>
      <c r="E2736" s="3" t="s">
        <v>2936</v>
      </c>
      <c r="F2736" s="3" t="s">
        <v>2966</v>
      </c>
      <c r="G2736" s="3" t="s">
        <v>2967</v>
      </c>
      <c r="H2736" s="3" t="s">
        <v>2968</v>
      </c>
      <c r="I2736" s="3" t="s">
        <v>3131</v>
      </c>
      <c r="J2736" s="4">
        <v>27.694758</v>
      </c>
      <c r="K2736" s="4">
        <v>-4.7684300000000004</v>
      </c>
      <c r="L2736" s="4">
        <v>-0.818191</v>
      </c>
      <c r="M2736" s="4">
        <v>2.8785000000000002E-2</v>
      </c>
      <c r="N2736" s="4">
        <v>34.75</v>
      </c>
      <c r="O2736" s="4">
        <v>32.275542000000002</v>
      </c>
      <c r="P2736" s="4">
        <v>13.187856</v>
      </c>
      <c r="Q2736" s="4">
        <v>20.683947</v>
      </c>
      <c r="R2736" s="4">
        <v>29.918002999999999</v>
      </c>
      <c r="S2736" s="3" t="s">
        <v>6470</v>
      </c>
      <c r="T2736" s="4">
        <v>104.25</v>
      </c>
      <c r="U2736" s="4">
        <v>25781.835543749999</v>
      </c>
      <c r="V2736" s="10">
        <v>27333.835543000001</v>
      </c>
      <c r="W2736" s="4">
        <v>0.42206235011990401</v>
      </c>
      <c r="X2736" s="4">
        <v>115</v>
      </c>
      <c r="Y2736" s="4">
        <v>73.910300000000007</v>
      </c>
      <c r="Z2736" s="4">
        <v>34.75</v>
      </c>
      <c r="AA2736" s="10">
        <v>28.625954198399999</v>
      </c>
      <c r="AB2736" s="10">
        <v>30.0441800748</v>
      </c>
      <c r="AC2736" s="4">
        <v>5.3220080000000003</v>
      </c>
      <c r="AD2736" s="4">
        <v>5.0576741976703996</v>
      </c>
      <c r="AE2736" s="4">
        <v>5.2678864830508001</v>
      </c>
      <c r="AF2736" s="4">
        <v>20.683947</v>
      </c>
      <c r="AG2736" s="4">
        <v>20.099083875833202</v>
      </c>
      <c r="AH2736" s="4">
        <v>21.106282518842999</v>
      </c>
      <c r="AI2736" s="4">
        <v>13.187856</v>
      </c>
      <c r="AJ2736" s="4" t="s">
        <v>2924</v>
      </c>
    </row>
    <row r="2737" spans="1:36" x14ac:dyDescent="0.3">
      <c r="A2737" s="1" t="s">
        <v>2731</v>
      </c>
      <c r="B2737" s="2">
        <v>4811337</v>
      </c>
      <c r="C2737" s="3" t="s">
        <v>2940</v>
      </c>
      <c r="D2737" s="4">
        <v>2788.7500519999999</v>
      </c>
      <c r="E2737" s="3" t="s">
        <v>2920</v>
      </c>
      <c r="F2737" s="3" t="s">
        <v>2921</v>
      </c>
      <c r="G2737" s="3" t="s">
        <v>2941</v>
      </c>
      <c r="H2737" s="3" t="s">
        <v>2941</v>
      </c>
      <c r="I2737" s="3" t="s">
        <v>2942</v>
      </c>
      <c r="J2737" s="4">
        <v>62.589928</v>
      </c>
      <c r="K2737" s="4">
        <v>21.32274</v>
      </c>
      <c r="L2737" s="4">
        <v>-1.3272790000000001</v>
      </c>
      <c r="M2737" s="4">
        <v>-1.687837</v>
      </c>
      <c r="N2737" s="4" t="s">
        <v>2924</v>
      </c>
      <c r="O2737" s="4" t="s">
        <v>2924</v>
      </c>
      <c r="P2737" s="4">
        <v>10.811328</v>
      </c>
      <c r="Q2737" s="4">
        <v>166.267335</v>
      </c>
      <c r="R2737" s="4" t="s">
        <v>2924</v>
      </c>
      <c r="S2737" s="3" t="s">
        <v>6471</v>
      </c>
      <c r="T2737" s="4">
        <v>56.5</v>
      </c>
      <c r="U2737" s="4">
        <v>2788.7500519999999</v>
      </c>
      <c r="V2737" s="10">
        <v>2784.4790520000001</v>
      </c>
      <c r="W2737" s="4">
        <v>0</v>
      </c>
      <c r="X2737" s="4">
        <v>61.49</v>
      </c>
      <c r="Y2737" s="4">
        <v>32.31</v>
      </c>
      <c r="Z2737" s="4" t="s">
        <v>2924</v>
      </c>
      <c r="AA2737" s="10">
        <v>133.98150343840001</v>
      </c>
      <c r="AB2737" s="10" t="s">
        <v>2924</v>
      </c>
      <c r="AC2737" s="4">
        <v>12.274863</v>
      </c>
      <c r="AD2737" s="4">
        <v>10.0459206184105</v>
      </c>
      <c r="AE2737" s="4">
        <v>11.6136697236839</v>
      </c>
      <c r="AF2737" s="4">
        <v>166.267335</v>
      </c>
      <c r="AG2737" s="4">
        <v>43.031316772835602</v>
      </c>
      <c r="AH2737" s="4">
        <v>53.545326320307502</v>
      </c>
      <c r="AI2737" s="4">
        <v>10.811328</v>
      </c>
      <c r="AJ2737" s="4">
        <v>11.087127000000001</v>
      </c>
    </row>
    <row r="2738" spans="1:36" x14ac:dyDescent="0.3">
      <c r="A2738" s="1" t="s">
        <v>2732</v>
      </c>
      <c r="B2738" s="2">
        <v>4409461</v>
      </c>
      <c r="C2738" s="3" t="s">
        <v>2919</v>
      </c>
      <c r="D2738" s="4">
        <v>1673.58951282</v>
      </c>
      <c r="E2738" s="3" t="s">
        <v>2945</v>
      </c>
      <c r="F2738" s="3" t="s">
        <v>2946</v>
      </c>
      <c r="G2738" s="3" t="s">
        <v>2947</v>
      </c>
      <c r="H2738" s="3" t="s">
        <v>2989</v>
      </c>
      <c r="I2738" s="3" t="s">
        <v>2949</v>
      </c>
      <c r="J2738" s="4">
        <v>-2.0058349999999998</v>
      </c>
      <c r="K2738" s="4">
        <v>7.0944599999999998</v>
      </c>
      <c r="L2738" s="4">
        <v>15.371404</v>
      </c>
      <c r="M2738" s="4">
        <v>-7.3767670000000001</v>
      </c>
      <c r="N2738" s="4">
        <v>28.165617999999998</v>
      </c>
      <c r="O2738" s="4">
        <v>13.929497</v>
      </c>
      <c r="P2738" s="4">
        <v>1.903783</v>
      </c>
      <c r="Q2738" s="4">
        <v>16.402270999999999</v>
      </c>
      <c r="R2738" s="4">
        <v>16.031924</v>
      </c>
      <c r="S2738" s="3" t="s">
        <v>6472</v>
      </c>
      <c r="T2738" s="4">
        <v>26.87</v>
      </c>
      <c r="U2738" s="4">
        <v>1673.58951282</v>
      </c>
      <c r="V2738" s="10">
        <v>2376.5865119999999</v>
      </c>
      <c r="W2738" s="4">
        <v>0</v>
      </c>
      <c r="X2738" s="4">
        <v>38.17</v>
      </c>
      <c r="Y2738" s="4">
        <v>21.274999999999999</v>
      </c>
      <c r="Z2738" s="4">
        <v>28.165617999999998</v>
      </c>
      <c r="AA2738" s="10">
        <v>8.5526944011000001</v>
      </c>
      <c r="AB2738" s="10">
        <v>9.2563885271000004</v>
      </c>
      <c r="AC2738" s="4">
        <v>2.5811449999999998</v>
      </c>
      <c r="AD2738" s="4">
        <v>2.4610316447221998</v>
      </c>
      <c r="AE2738" s="4">
        <v>2.5468029260045002</v>
      </c>
      <c r="AF2738" s="4">
        <v>16.402270999999999</v>
      </c>
      <c r="AG2738" s="4">
        <v>8.0110998892004002</v>
      </c>
      <c r="AH2738" s="4">
        <v>8.7886042891634997</v>
      </c>
      <c r="AI2738" s="4">
        <v>1.903783</v>
      </c>
      <c r="AJ2738" s="4" t="s">
        <v>2924</v>
      </c>
    </row>
    <row r="2739" spans="1:36" x14ac:dyDescent="0.3">
      <c r="A2739" s="1" t="s">
        <v>2733</v>
      </c>
      <c r="B2739" s="2">
        <v>103187</v>
      </c>
      <c r="C2739" s="3" t="s">
        <v>2935</v>
      </c>
      <c r="D2739" s="4">
        <v>1523.6236022400001</v>
      </c>
      <c r="E2739" s="3" t="s">
        <v>2976</v>
      </c>
      <c r="F2739" s="3" t="s">
        <v>2977</v>
      </c>
      <c r="G2739" s="3" t="s">
        <v>3127</v>
      </c>
      <c r="H2739" s="3" t="s">
        <v>3150</v>
      </c>
      <c r="I2739" s="3" t="s">
        <v>2979</v>
      </c>
      <c r="J2739" s="4">
        <v>3.663929</v>
      </c>
      <c r="K2739" s="4">
        <v>-7.6013510000000002</v>
      </c>
      <c r="L2739" s="4">
        <v>-10.082191999999999</v>
      </c>
      <c r="M2739" s="4">
        <v>-6.2285709999999996</v>
      </c>
      <c r="N2739" s="4" t="s">
        <v>2924</v>
      </c>
      <c r="O2739" s="4">
        <v>28.789473999999998</v>
      </c>
      <c r="P2739" s="4">
        <v>1.3677280000000001</v>
      </c>
      <c r="Q2739" s="4">
        <v>25.716322999999999</v>
      </c>
      <c r="R2739" s="4">
        <v>14.289453999999999</v>
      </c>
      <c r="S2739" s="3" t="s">
        <v>6473</v>
      </c>
      <c r="T2739" s="4">
        <v>16.41</v>
      </c>
      <c r="U2739" s="4">
        <v>1523.6236022400001</v>
      </c>
      <c r="V2739" s="10">
        <v>3340.7046019999998</v>
      </c>
      <c r="W2739" s="4">
        <v>1.9500304692260799</v>
      </c>
      <c r="X2739" s="4">
        <v>18.850000000000001</v>
      </c>
      <c r="Y2739" s="4">
        <v>13.84</v>
      </c>
      <c r="Z2739" s="4" t="s">
        <v>2924</v>
      </c>
      <c r="AA2739" s="10" t="s">
        <v>2924</v>
      </c>
      <c r="AB2739" s="10" t="s">
        <v>2924</v>
      </c>
      <c r="AC2739" s="4">
        <v>11.387381</v>
      </c>
      <c r="AD2739" s="4">
        <v>12.294984270155799</v>
      </c>
      <c r="AE2739" s="4">
        <v>12.7188682153153</v>
      </c>
      <c r="AF2739" s="4">
        <v>25.716322999999999</v>
      </c>
      <c r="AG2739" s="4">
        <v>23.014169343049598</v>
      </c>
      <c r="AH2739" s="4">
        <v>22.824573861481898</v>
      </c>
      <c r="AI2739" s="4">
        <v>1.3677280000000001</v>
      </c>
      <c r="AJ2739" s="4">
        <v>1.3796870000000001</v>
      </c>
    </row>
    <row r="2740" spans="1:36" x14ac:dyDescent="0.3">
      <c r="A2740" s="1" t="s">
        <v>2734</v>
      </c>
      <c r="B2740" s="2">
        <v>4087927</v>
      </c>
      <c r="C2740" s="3" t="s">
        <v>2919</v>
      </c>
      <c r="D2740" s="4">
        <v>19108.524000000001</v>
      </c>
      <c r="E2740" s="3" t="s">
        <v>2945</v>
      </c>
      <c r="F2740" s="3" t="s">
        <v>2946</v>
      </c>
      <c r="G2740" s="3" t="s">
        <v>2984</v>
      </c>
      <c r="H2740" s="3" t="s">
        <v>3061</v>
      </c>
      <c r="I2740" s="3" t="s">
        <v>3063</v>
      </c>
      <c r="J2740" s="4">
        <v>-3.6581229999999998</v>
      </c>
      <c r="K2740" s="4">
        <v>9.7229890000000001</v>
      </c>
      <c r="L2740" s="4">
        <v>9.6080699999999997</v>
      </c>
      <c r="M2740" s="4">
        <v>0.72948299999999999</v>
      </c>
      <c r="N2740" s="4">
        <v>24.855</v>
      </c>
      <c r="O2740" s="4">
        <v>23.283372</v>
      </c>
      <c r="P2740" s="4" t="s">
        <v>2924</v>
      </c>
      <c r="Q2740" s="4">
        <v>18.606062999999999</v>
      </c>
      <c r="R2740" s="4">
        <v>26.142996</v>
      </c>
      <c r="S2740" s="3" t="s">
        <v>6474</v>
      </c>
      <c r="T2740" s="4">
        <v>198.84</v>
      </c>
      <c r="U2740" s="4">
        <v>19108.524000000001</v>
      </c>
      <c r="V2740" s="10">
        <v>20265.723999999998</v>
      </c>
      <c r="W2740" s="4">
        <v>0</v>
      </c>
      <c r="X2740" s="4">
        <v>208.035</v>
      </c>
      <c r="Y2740" s="4">
        <v>167.04499999999999</v>
      </c>
      <c r="Z2740" s="4">
        <v>24.855</v>
      </c>
      <c r="AA2740" s="10">
        <v>23.643281807299999</v>
      </c>
      <c r="AB2740" s="10">
        <v>24.762141967600002</v>
      </c>
      <c r="AC2740" s="4">
        <v>13.139085</v>
      </c>
      <c r="AD2740" s="4">
        <v>12.7065868931771</v>
      </c>
      <c r="AE2740" s="4">
        <v>13.012455483212699</v>
      </c>
      <c r="AF2740" s="4">
        <v>18.606062999999999</v>
      </c>
      <c r="AG2740" s="4">
        <v>16.994038504692099</v>
      </c>
      <c r="AH2740" s="4">
        <v>17.980446153770401</v>
      </c>
      <c r="AI2740" s="4" t="s">
        <v>2924</v>
      </c>
      <c r="AJ2740" s="4" t="s">
        <v>2924</v>
      </c>
    </row>
    <row r="2741" spans="1:36" x14ac:dyDescent="0.3">
      <c r="A2741" s="1" t="s">
        <v>938</v>
      </c>
      <c r="B2741" s="2">
        <v>4611141</v>
      </c>
      <c r="C2741" s="3" t="s">
        <v>2919</v>
      </c>
      <c r="D2741" s="4">
        <v>4602.8133161899996</v>
      </c>
      <c r="E2741" s="3" t="s">
        <v>2936</v>
      </c>
      <c r="F2741" s="3" t="s">
        <v>2966</v>
      </c>
      <c r="G2741" s="3" t="s">
        <v>3082</v>
      </c>
      <c r="H2741" s="3" t="s">
        <v>3118</v>
      </c>
      <c r="I2741" s="3" t="s">
        <v>3437</v>
      </c>
      <c r="J2741" s="10">
        <v>1.773488</v>
      </c>
      <c r="K2741" s="10">
        <v>-18.145707000000002</v>
      </c>
      <c r="L2741" s="10">
        <v>-4.6081009999999996</v>
      </c>
      <c r="M2741" s="10">
        <v>-2.6728209999999999</v>
      </c>
      <c r="N2741" s="4">
        <v>44.014563000000003</v>
      </c>
      <c r="O2741" s="4">
        <v>30.163007</v>
      </c>
      <c r="P2741" s="4">
        <v>11.218757999999999</v>
      </c>
      <c r="Q2741" s="4">
        <v>33.599536999999998</v>
      </c>
      <c r="R2741" s="4">
        <v>38.403931</v>
      </c>
      <c r="S2741" s="3" t="s">
        <v>4681</v>
      </c>
      <c r="T2741" s="4">
        <v>90.67</v>
      </c>
      <c r="U2741" s="4">
        <v>4602.8133161899996</v>
      </c>
      <c r="V2741" s="10">
        <v>4463.9673160000002</v>
      </c>
      <c r="W2741" s="4">
        <v>1.2352487040917599</v>
      </c>
      <c r="X2741" s="4">
        <v>115.75</v>
      </c>
      <c r="Y2741" s="4">
        <v>68.7</v>
      </c>
      <c r="Z2741" s="4">
        <v>44.014563000000003</v>
      </c>
      <c r="AA2741" s="10">
        <v>43.8994867822</v>
      </c>
      <c r="AB2741" s="10">
        <v>41.741284141800001</v>
      </c>
      <c r="AC2741" s="4">
        <v>8.7770050000000008</v>
      </c>
      <c r="AD2741" s="4">
        <v>8.3652855274253994</v>
      </c>
      <c r="AE2741" s="4">
        <v>8.6793026417023995</v>
      </c>
      <c r="AF2741" s="4">
        <v>33.599536999999998</v>
      </c>
      <c r="AG2741" s="4" t="s">
        <v>2934</v>
      </c>
      <c r="AH2741" s="4">
        <v>30.824160933128201</v>
      </c>
      <c r="AI2741" s="4">
        <v>11.218757999999999</v>
      </c>
      <c r="AJ2741" s="4">
        <v>11.459808000000001</v>
      </c>
    </row>
    <row r="2742" spans="1:36" x14ac:dyDescent="0.3">
      <c r="A2742" s="1" t="s">
        <v>2736</v>
      </c>
      <c r="B2742" s="2">
        <v>4253133</v>
      </c>
      <c r="C2742" s="3" t="s">
        <v>2940</v>
      </c>
      <c r="D2742" s="4">
        <v>1510.83774283</v>
      </c>
      <c r="E2742" s="3" t="s">
        <v>2930</v>
      </c>
      <c r="F2742" s="3" t="s">
        <v>2931</v>
      </c>
      <c r="G2742" s="3" t="s">
        <v>2931</v>
      </c>
      <c r="H2742" s="3" t="s">
        <v>2932</v>
      </c>
      <c r="I2742" s="3" t="s">
        <v>2933</v>
      </c>
      <c r="J2742" s="4">
        <v>16.708753999999999</v>
      </c>
      <c r="K2742" s="4">
        <v>6.0826320000000003</v>
      </c>
      <c r="L2742" s="4">
        <v>-4.31332</v>
      </c>
      <c r="M2742" s="4">
        <v>-6.4439950000000001</v>
      </c>
      <c r="N2742" s="4">
        <v>17.775641025641001</v>
      </c>
      <c r="O2742" s="4">
        <v>11.083133</v>
      </c>
      <c r="P2742" s="4">
        <v>0.93891800000000003</v>
      </c>
      <c r="Q2742" s="4" t="s">
        <v>2934</v>
      </c>
      <c r="R2742" s="4" t="s">
        <v>2934</v>
      </c>
      <c r="S2742" s="3" t="s">
        <v>6476</v>
      </c>
      <c r="T2742" s="4">
        <v>27.73</v>
      </c>
      <c r="U2742" s="4">
        <v>1510.83774283</v>
      </c>
      <c r="V2742" s="10" t="s">
        <v>2934</v>
      </c>
      <c r="W2742" s="4">
        <v>2.8849621348719801</v>
      </c>
      <c r="X2742" s="4">
        <v>31.62</v>
      </c>
      <c r="Y2742" s="4">
        <v>18.079999999999998</v>
      </c>
      <c r="Z2742" s="4">
        <v>17.752880999999999</v>
      </c>
      <c r="AA2742" s="10">
        <v>12.818379327800001</v>
      </c>
      <c r="AB2742" s="10">
        <v>12.7886437949</v>
      </c>
      <c r="AC2742" s="4" t="s">
        <v>2934</v>
      </c>
      <c r="AD2742" s="4" t="s">
        <v>2934</v>
      </c>
      <c r="AE2742" s="4" t="s">
        <v>2934</v>
      </c>
      <c r="AF2742" s="4" t="s">
        <v>2934</v>
      </c>
      <c r="AG2742" s="4" t="s">
        <v>2934</v>
      </c>
      <c r="AH2742" s="4" t="s">
        <v>2934</v>
      </c>
      <c r="AI2742" s="4">
        <v>0.93891800000000003</v>
      </c>
      <c r="AJ2742" s="4">
        <v>1.289587</v>
      </c>
    </row>
    <row r="2743" spans="1:36" x14ac:dyDescent="0.3">
      <c r="A2743" s="1" t="s">
        <v>2737</v>
      </c>
      <c r="B2743" s="2">
        <v>4057229</v>
      </c>
      <c r="C2743" s="3" t="s">
        <v>2935</v>
      </c>
      <c r="D2743" s="4">
        <v>168090.3769611</v>
      </c>
      <c r="E2743" s="3" t="s">
        <v>3102</v>
      </c>
      <c r="F2743" s="3" t="s">
        <v>3142</v>
      </c>
      <c r="G2743" s="3" t="s">
        <v>3143</v>
      </c>
      <c r="H2743" s="3" t="s">
        <v>3192</v>
      </c>
      <c r="I2743" s="3" t="s">
        <v>3409</v>
      </c>
      <c r="J2743" s="4">
        <v>6.5084020000000002</v>
      </c>
      <c r="K2743" s="4">
        <v>-9.9255580000000005</v>
      </c>
      <c r="L2743" s="4">
        <v>-5.4239699999999997</v>
      </c>
      <c r="M2743" s="4">
        <v>-5.5581839999999998</v>
      </c>
      <c r="N2743" s="4">
        <v>19.965</v>
      </c>
      <c r="O2743" s="4">
        <v>12.173780000000001</v>
      </c>
      <c r="P2743" s="4">
        <v>1.7450399999999999</v>
      </c>
      <c r="Q2743" s="4">
        <v>6.3464289999999997</v>
      </c>
      <c r="R2743" s="4">
        <v>31.743237000000001</v>
      </c>
      <c r="S2743" s="3" t="s">
        <v>6477</v>
      </c>
      <c r="T2743" s="4">
        <v>39.93</v>
      </c>
      <c r="U2743" s="4">
        <v>168090.3769611</v>
      </c>
      <c r="V2743" s="10">
        <v>342775.37696099997</v>
      </c>
      <c r="W2743" s="4">
        <v>6.78687703481092</v>
      </c>
      <c r="X2743" s="4">
        <v>45.36</v>
      </c>
      <c r="Y2743" s="4">
        <v>37.15</v>
      </c>
      <c r="Z2743" s="4">
        <v>19.965</v>
      </c>
      <c r="AA2743" s="10">
        <v>8.5245831642999992</v>
      </c>
      <c r="AB2743" s="10">
        <v>8.6769262863000005</v>
      </c>
      <c r="AC2743" s="4">
        <v>2.553509</v>
      </c>
      <c r="AD2743" s="4">
        <v>2.5069715744645</v>
      </c>
      <c r="AE2743" s="4">
        <v>2.5495753555578</v>
      </c>
      <c r="AF2743" s="4">
        <v>6.3464289999999997</v>
      </c>
      <c r="AG2743" s="4">
        <v>6.8947857685759999</v>
      </c>
      <c r="AH2743" s="4">
        <v>7.1234229068103003</v>
      </c>
      <c r="AI2743" s="4">
        <v>1.7450399999999999</v>
      </c>
      <c r="AJ2743" s="4" t="s">
        <v>2924</v>
      </c>
    </row>
    <row r="2744" spans="1:36" x14ac:dyDescent="0.3">
      <c r="A2744" s="1" t="s">
        <v>2738</v>
      </c>
      <c r="B2744" s="2">
        <v>4812717</v>
      </c>
      <c r="C2744" s="3" t="s">
        <v>2940</v>
      </c>
      <c r="D2744" s="4">
        <v>3438.54572138</v>
      </c>
      <c r="E2744" s="3" t="s">
        <v>2920</v>
      </c>
      <c r="F2744" s="3" t="s">
        <v>2921</v>
      </c>
      <c r="G2744" s="3" t="s">
        <v>3109</v>
      </c>
      <c r="H2744" s="3" t="s">
        <v>3109</v>
      </c>
      <c r="I2744" s="3" t="s">
        <v>3048</v>
      </c>
      <c r="J2744" s="4">
        <v>139.29384999999999</v>
      </c>
      <c r="K2744" s="4">
        <v>40.113371000000001</v>
      </c>
      <c r="L2744" s="4">
        <v>8.1595879999999994</v>
      </c>
      <c r="M2744" s="4">
        <v>1.4485760000000001</v>
      </c>
      <c r="N2744" s="4" t="s">
        <v>2924</v>
      </c>
      <c r="O2744" s="4" t="s">
        <v>2924</v>
      </c>
      <c r="P2744" s="4">
        <v>26.344828</v>
      </c>
      <c r="Q2744" s="4" t="s">
        <v>2924</v>
      </c>
      <c r="R2744" s="4" t="s">
        <v>2924</v>
      </c>
      <c r="S2744" s="3" t="s">
        <v>6478</v>
      </c>
      <c r="T2744" s="4">
        <v>42.02</v>
      </c>
      <c r="U2744" s="4">
        <v>3438.54572138</v>
      </c>
      <c r="V2744" s="10">
        <v>3224.8157209999999</v>
      </c>
      <c r="W2744" s="4">
        <v>0</v>
      </c>
      <c r="X2744" s="4">
        <v>43.73</v>
      </c>
      <c r="Y2744" s="4">
        <v>11.39</v>
      </c>
      <c r="Z2744" s="4" t="s">
        <v>2924</v>
      </c>
      <c r="AA2744" s="10" t="s">
        <v>2924</v>
      </c>
      <c r="AB2744" s="10" t="s">
        <v>2924</v>
      </c>
      <c r="AC2744" s="4" t="s">
        <v>2924</v>
      </c>
      <c r="AD2744" s="4">
        <v>25.5239267088803</v>
      </c>
      <c r="AE2744" s="4">
        <v>148.32185358363671</v>
      </c>
      <c r="AF2744" s="4" t="s">
        <v>2924</v>
      </c>
      <c r="AG2744" s="4" t="s">
        <v>2934</v>
      </c>
      <c r="AH2744" s="4" t="s">
        <v>2934</v>
      </c>
      <c r="AI2744" s="4">
        <v>26.344828</v>
      </c>
      <c r="AJ2744" s="4">
        <v>26.460957000000001</v>
      </c>
    </row>
    <row r="2745" spans="1:36" x14ac:dyDescent="0.3">
      <c r="A2745" s="1" t="s">
        <v>2739</v>
      </c>
      <c r="B2745" s="2">
        <v>7580829</v>
      </c>
      <c r="C2745" s="3" t="s">
        <v>2956</v>
      </c>
      <c r="D2745" s="4">
        <v>3899.2663546200001</v>
      </c>
      <c r="E2745" s="3" t="s">
        <v>2936</v>
      </c>
      <c r="F2745" s="3" t="s">
        <v>2966</v>
      </c>
      <c r="G2745" s="3" t="s">
        <v>3082</v>
      </c>
      <c r="H2745" s="3" t="s">
        <v>3275</v>
      </c>
      <c r="I2745" s="3" t="s">
        <v>3660</v>
      </c>
      <c r="J2745" s="4">
        <v>3.0039180000000001</v>
      </c>
      <c r="K2745" s="4">
        <v>-14.892086000000001</v>
      </c>
      <c r="L2745" s="4">
        <v>3.0039180000000001</v>
      </c>
      <c r="M2745" s="4">
        <v>-0.54644800000000004</v>
      </c>
      <c r="N2745" s="4">
        <v>39.107438000000002</v>
      </c>
      <c r="O2745" s="4">
        <v>26.172566</v>
      </c>
      <c r="P2745" s="5">
        <v>8.0149050000000006</v>
      </c>
      <c r="Q2745" s="4">
        <v>13.38106</v>
      </c>
      <c r="R2745" s="4">
        <v>23.981978000000002</v>
      </c>
      <c r="S2745" s="3" t="s">
        <v>6479</v>
      </c>
      <c r="T2745" s="4">
        <v>23.66</v>
      </c>
      <c r="U2745" s="4">
        <v>3899.2663546200001</v>
      </c>
      <c r="V2745" s="10">
        <v>4760.7133540000004</v>
      </c>
      <c r="W2745" s="4">
        <v>0</v>
      </c>
      <c r="X2745" s="4">
        <v>31.03</v>
      </c>
      <c r="Y2745" s="4">
        <v>20.260000000000002</v>
      </c>
      <c r="Z2745" s="4">
        <v>39.107438000000002</v>
      </c>
      <c r="AA2745" s="10">
        <v>26.659154929500001</v>
      </c>
      <c r="AB2745" s="10">
        <v>29.920582730500001</v>
      </c>
      <c r="AC2745" s="4">
        <v>5.4801469999999997</v>
      </c>
      <c r="AD2745" s="4">
        <v>5.1935205855144</v>
      </c>
      <c r="AE2745" s="4">
        <v>5.4196524788372002</v>
      </c>
      <c r="AF2745" s="4">
        <v>13.38106</v>
      </c>
      <c r="AG2745" s="4">
        <v>11.442432647579301</v>
      </c>
      <c r="AH2745" s="4">
        <v>11.8420550199929</v>
      </c>
      <c r="AI2745" s="5">
        <v>8.0149050000000006</v>
      </c>
      <c r="AJ2745" s="4" t="s">
        <v>2924</v>
      </c>
    </row>
    <row r="2746" spans="1:36" x14ac:dyDescent="0.3">
      <c r="A2746" s="1" t="s">
        <v>2740</v>
      </c>
      <c r="B2746" s="2">
        <v>4159057</v>
      </c>
      <c r="C2746" s="3" t="s">
        <v>2919</v>
      </c>
      <c r="D2746" s="4">
        <v>102308.66103829999</v>
      </c>
      <c r="E2746" s="3" t="s">
        <v>2920</v>
      </c>
      <c r="F2746" s="3" t="s">
        <v>2921</v>
      </c>
      <c r="G2746" s="3" t="s">
        <v>2941</v>
      </c>
      <c r="H2746" s="3" t="s">
        <v>2941</v>
      </c>
      <c r="I2746" s="3" t="s">
        <v>3048</v>
      </c>
      <c r="J2746" s="4">
        <v>-1.969155</v>
      </c>
      <c r="K2746" s="4">
        <v>-14.550891</v>
      </c>
      <c r="L2746" s="4">
        <v>-11.958425</v>
      </c>
      <c r="M2746" s="4">
        <v>-14.331614999999999</v>
      </c>
      <c r="N2746" s="4" t="s">
        <v>2924</v>
      </c>
      <c r="O2746" s="4" t="s">
        <v>2924</v>
      </c>
      <c r="P2746" s="4">
        <v>6.5506380000000002</v>
      </c>
      <c r="Q2746" s="4">
        <v>20.629463000000001</v>
      </c>
      <c r="R2746" s="4">
        <v>30.075512</v>
      </c>
      <c r="S2746" s="3" t="s">
        <v>6480</v>
      </c>
      <c r="T2746" s="4">
        <v>397.27</v>
      </c>
      <c r="U2746" s="4">
        <v>102308.66103829999</v>
      </c>
      <c r="V2746" s="10">
        <v>92854.761037999997</v>
      </c>
      <c r="W2746" s="4">
        <v>0</v>
      </c>
      <c r="X2746" s="4">
        <v>519.88</v>
      </c>
      <c r="Y2746" s="4">
        <v>377.85</v>
      </c>
      <c r="Z2746" s="4" t="s">
        <v>2924</v>
      </c>
      <c r="AA2746" s="10">
        <v>21.908674791799999</v>
      </c>
      <c r="AB2746" s="10" t="s">
        <v>2924</v>
      </c>
      <c r="AC2746" s="4">
        <v>8.7386140000000001</v>
      </c>
      <c r="AD2746" s="4">
        <v>8.1882061255134992</v>
      </c>
      <c r="AE2746" s="4">
        <v>8.5334554204629995</v>
      </c>
      <c r="AF2746" s="4">
        <v>20.629463000000001</v>
      </c>
      <c r="AG2746" s="4">
        <v>20.026720127898699</v>
      </c>
      <c r="AH2746" s="4">
        <v>107.1877319870614</v>
      </c>
      <c r="AI2746" s="4">
        <v>6.5506380000000002</v>
      </c>
      <c r="AJ2746" s="4">
        <v>7.4677619999999996</v>
      </c>
    </row>
    <row r="2747" spans="1:36" x14ac:dyDescent="0.3">
      <c r="A2747" s="1" t="s">
        <v>2741</v>
      </c>
      <c r="B2747" s="2">
        <v>6216370</v>
      </c>
      <c r="C2747" s="3" t="s">
        <v>2940</v>
      </c>
      <c r="D2747" s="4">
        <v>8348.5366587999997</v>
      </c>
      <c r="E2747" s="3" t="s">
        <v>2945</v>
      </c>
      <c r="F2747" s="3" t="s">
        <v>2946</v>
      </c>
      <c r="G2747" s="3" t="s">
        <v>2947</v>
      </c>
      <c r="H2747" s="3" t="s">
        <v>2989</v>
      </c>
      <c r="I2747" s="3" t="s">
        <v>2949</v>
      </c>
      <c r="J2747" s="4">
        <v>98.700817000000001</v>
      </c>
      <c r="K2747" s="4">
        <v>43.090083</v>
      </c>
      <c r="L2747" s="4">
        <v>2.3322500000000002</v>
      </c>
      <c r="M2747" s="4">
        <v>2.1759879999999998</v>
      </c>
      <c r="N2747" s="4">
        <v>280.26177999999999</v>
      </c>
      <c r="O2747" s="4">
        <v>93.257840000000002</v>
      </c>
      <c r="P2747" s="4">
        <v>32.208182999999998</v>
      </c>
      <c r="Q2747" s="4">
        <v>297.56922800000001</v>
      </c>
      <c r="R2747" s="4">
        <v>112.664484</v>
      </c>
      <c r="S2747" s="3" t="s">
        <v>6481</v>
      </c>
      <c r="T2747" s="4">
        <v>53.53</v>
      </c>
      <c r="U2747" s="4">
        <v>8348.5366587999997</v>
      </c>
      <c r="V2747" s="10">
        <v>8414.2906579999999</v>
      </c>
      <c r="W2747" s="4">
        <v>0</v>
      </c>
      <c r="X2747" s="4">
        <v>57.74</v>
      </c>
      <c r="Y2747" s="4">
        <v>23.31</v>
      </c>
      <c r="Z2747" s="4">
        <v>280.26177999999999</v>
      </c>
      <c r="AA2747" s="10">
        <v>82.850951864999999</v>
      </c>
      <c r="AB2747" s="10">
        <v>89.337271983799994</v>
      </c>
      <c r="AC2747" s="4">
        <v>13.081227999999999</v>
      </c>
      <c r="AD2747" s="4">
        <v>11.4105862254002</v>
      </c>
      <c r="AE2747" s="4">
        <v>12.6498093829479</v>
      </c>
      <c r="AF2747" s="4">
        <v>297.56922800000001</v>
      </c>
      <c r="AG2747" s="4">
        <v>53.574416190197198</v>
      </c>
      <c r="AH2747" s="4">
        <v>56.286193822780199</v>
      </c>
      <c r="AI2747" s="4">
        <v>32.208182999999998</v>
      </c>
      <c r="AJ2747" s="4" t="s">
        <v>2924</v>
      </c>
    </row>
    <row r="2748" spans="1:36" x14ac:dyDescent="0.3">
      <c r="A2748" s="1" t="s">
        <v>2742</v>
      </c>
      <c r="B2748" s="2">
        <v>11078438</v>
      </c>
      <c r="C2748" s="3" t="s">
        <v>2935</v>
      </c>
      <c r="D2748" s="4">
        <v>45055.332479680001</v>
      </c>
      <c r="E2748" s="3" t="s">
        <v>2936</v>
      </c>
      <c r="F2748" s="3" t="s">
        <v>2937</v>
      </c>
      <c r="G2748" s="3" t="s">
        <v>2993</v>
      </c>
      <c r="H2748" s="3" t="s">
        <v>2994</v>
      </c>
      <c r="I2748" s="3" t="s">
        <v>3234</v>
      </c>
      <c r="J2748" s="4">
        <v>146.084461</v>
      </c>
      <c r="K2748" s="4">
        <v>26.972709999999999</v>
      </c>
      <c r="L2748" s="4">
        <v>-12.723571</v>
      </c>
      <c r="M2748" s="4">
        <v>-4.5635240000000001</v>
      </c>
      <c r="N2748" s="4">
        <v>80.187040999999994</v>
      </c>
      <c r="O2748" s="4">
        <v>42.030811999999997</v>
      </c>
      <c r="P2748" s="4">
        <v>24.837575000000001</v>
      </c>
      <c r="Q2748" s="4">
        <v>29.694562000000001</v>
      </c>
      <c r="R2748" s="4">
        <v>31.572796</v>
      </c>
      <c r="S2748" s="3" t="s">
        <v>6482</v>
      </c>
      <c r="T2748" s="4">
        <v>120.04</v>
      </c>
      <c r="U2748" s="4">
        <v>45055.332479680001</v>
      </c>
      <c r="V2748" s="10">
        <v>47245.532479000001</v>
      </c>
      <c r="W2748" s="4">
        <v>0.124958347217594</v>
      </c>
      <c r="X2748" s="4">
        <v>145.66999999999999</v>
      </c>
      <c r="Y2748" s="4">
        <v>44.31</v>
      </c>
      <c r="Z2748" s="4">
        <v>80.187040999999994</v>
      </c>
      <c r="AA2748" s="10">
        <v>36.177330399900001</v>
      </c>
      <c r="AB2748" s="10">
        <v>44.627853371900002</v>
      </c>
      <c r="AC2748" s="4">
        <v>6.2736409999999996</v>
      </c>
      <c r="AD2748" s="4">
        <v>5.3814786319832999</v>
      </c>
      <c r="AE2748" s="4">
        <v>6.0345471239210999</v>
      </c>
      <c r="AF2748" s="4">
        <v>29.694562000000001</v>
      </c>
      <c r="AG2748" s="4">
        <v>24.572799826387801</v>
      </c>
      <c r="AH2748" s="4">
        <v>30.0065478122259</v>
      </c>
      <c r="AI2748" s="4">
        <v>24.837575000000001</v>
      </c>
      <c r="AJ2748" s="4" t="s">
        <v>2924</v>
      </c>
    </row>
    <row r="2749" spans="1:36" x14ac:dyDescent="0.3">
      <c r="A2749" s="1" t="s">
        <v>2743</v>
      </c>
      <c r="B2749" s="2">
        <v>5017926</v>
      </c>
      <c r="C2749" s="3" t="s">
        <v>2935</v>
      </c>
      <c r="D2749" s="4">
        <v>2155.7774375499998</v>
      </c>
      <c r="E2749" s="3" t="s">
        <v>2936</v>
      </c>
      <c r="F2749" s="3" t="s">
        <v>2966</v>
      </c>
      <c r="G2749" s="3" t="s">
        <v>2967</v>
      </c>
      <c r="H2749" s="3" t="s">
        <v>2999</v>
      </c>
      <c r="I2749" s="3" t="s">
        <v>3715</v>
      </c>
      <c r="J2749" s="4">
        <v>-21.164021000000002</v>
      </c>
      <c r="K2749" s="4">
        <v>4.3284529999999997</v>
      </c>
      <c r="L2749" s="4">
        <v>23.140495999999999</v>
      </c>
      <c r="M2749" s="4">
        <v>2.1183800000000002</v>
      </c>
      <c r="N2749" s="4" t="s">
        <v>2934</v>
      </c>
      <c r="O2749" s="4" t="s">
        <v>2934</v>
      </c>
      <c r="P2749" s="4" t="s">
        <v>2934</v>
      </c>
      <c r="Q2749" s="4" t="s">
        <v>2934</v>
      </c>
      <c r="R2749" s="4" t="s">
        <v>2934</v>
      </c>
      <c r="S2749" s="3" t="s">
        <v>6483</v>
      </c>
      <c r="T2749" s="4">
        <v>16.39</v>
      </c>
      <c r="U2749" s="4">
        <v>2155.7774375499998</v>
      </c>
      <c r="V2749" s="10">
        <v>3505.169437</v>
      </c>
      <c r="W2749" s="4">
        <v>0.85417937766931096</v>
      </c>
      <c r="X2749" s="4">
        <v>22.37</v>
      </c>
      <c r="Y2749" s="4">
        <v>8.92</v>
      </c>
      <c r="Z2749" s="4" t="s">
        <v>2934</v>
      </c>
      <c r="AA2749" s="10">
        <v>24.72133818</v>
      </c>
      <c r="AB2749" s="10">
        <v>24.72133818</v>
      </c>
      <c r="AC2749" s="4" t="s">
        <v>2934</v>
      </c>
      <c r="AD2749" s="4">
        <v>1.2403234498911999</v>
      </c>
      <c r="AE2749" s="4">
        <v>1.2403234498911999</v>
      </c>
      <c r="AF2749" s="4" t="s">
        <v>2934</v>
      </c>
      <c r="AG2749" s="4">
        <v>9.9565258506069991</v>
      </c>
      <c r="AH2749" s="4">
        <v>9.9565258506069991</v>
      </c>
      <c r="AI2749" s="4" t="s">
        <v>2934</v>
      </c>
      <c r="AJ2749" s="4" t="s">
        <v>2934</v>
      </c>
    </row>
    <row r="2750" spans="1:36" x14ac:dyDescent="0.3">
      <c r="A2750" s="1" t="s">
        <v>2744</v>
      </c>
      <c r="B2750" s="2">
        <v>4090265</v>
      </c>
      <c r="C2750" s="3" t="s">
        <v>2935</v>
      </c>
      <c r="D2750" s="4">
        <v>909.77378646</v>
      </c>
      <c r="E2750" s="3" t="s">
        <v>2936</v>
      </c>
      <c r="F2750" s="3" t="s">
        <v>2966</v>
      </c>
      <c r="G2750" s="3" t="s">
        <v>2967</v>
      </c>
      <c r="H2750" s="3" t="s">
        <v>2999</v>
      </c>
      <c r="I2750" s="3" t="s">
        <v>3716</v>
      </c>
      <c r="J2750" s="4">
        <v>16.192796999999999</v>
      </c>
      <c r="K2750" s="4">
        <v>22.6</v>
      </c>
      <c r="L2750" s="4">
        <v>1.778937</v>
      </c>
      <c r="M2750" s="4">
        <v>-4.644444</v>
      </c>
      <c r="N2750" s="4">
        <v>41.986300999999997</v>
      </c>
      <c r="O2750" s="4">
        <v>23.008043000000001</v>
      </c>
      <c r="P2750" s="4">
        <v>9.3956649999999993</v>
      </c>
      <c r="Q2750" s="4">
        <v>7.5681070000000004</v>
      </c>
      <c r="R2750" s="4">
        <v>20.901703999999999</v>
      </c>
      <c r="S2750" s="3" t="s">
        <v>6484</v>
      </c>
      <c r="T2750" s="4">
        <v>42.91</v>
      </c>
      <c r="U2750" s="4">
        <v>909.77378646</v>
      </c>
      <c r="V2750" s="10">
        <v>1579.6227859999999</v>
      </c>
      <c r="W2750" s="4">
        <v>0</v>
      </c>
      <c r="X2750" s="4">
        <v>47.49</v>
      </c>
      <c r="Y2750" s="4">
        <v>29.46</v>
      </c>
      <c r="Z2750" s="4">
        <v>40.557656000000001</v>
      </c>
      <c r="AA2750" s="10">
        <v>43.897698209700003</v>
      </c>
      <c r="AB2750" s="10">
        <v>63.728038257599998</v>
      </c>
      <c r="AC2750" s="4">
        <v>1.128771</v>
      </c>
      <c r="AD2750" s="4">
        <v>1.1640875375894999</v>
      </c>
      <c r="AE2750" s="4">
        <v>1.1627709477257</v>
      </c>
      <c r="AF2750" s="4">
        <v>7.5681070000000004</v>
      </c>
      <c r="AG2750" s="4">
        <v>9.4208086534688</v>
      </c>
      <c r="AH2750" s="4">
        <v>9.4198564082992</v>
      </c>
      <c r="AI2750" s="4">
        <v>9.3956649999999993</v>
      </c>
      <c r="AJ2750" s="4" t="s">
        <v>2924</v>
      </c>
    </row>
    <row r="2751" spans="1:36" x14ac:dyDescent="0.3">
      <c r="A2751" s="1" t="s">
        <v>2745</v>
      </c>
      <c r="B2751" s="2">
        <v>4242781</v>
      </c>
      <c r="C2751" s="3" t="s">
        <v>2919</v>
      </c>
      <c r="D2751" s="4">
        <v>1128.5866265699999</v>
      </c>
      <c r="E2751" s="3" t="s">
        <v>2945</v>
      </c>
      <c r="F2751" s="3" t="s">
        <v>3021</v>
      </c>
      <c r="G2751" s="3" t="s">
        <v>3022</v>
      </c>
      <c r="H2751" s="3" t="s">
        <v>3022</v>
      </c>
      <c r="I2751" s="3" t="s">
        <v>3158</v>
      </c>
      <c r="J2751" s="4">
        <v>-66.954886999999999</v>
      </c>
      <c r="K2751" s="4">
        <v>-31.166796999999999</v>
      </c>
      <c r="L2751" s="4">
        <v>26.839827</v>
      </c>
      <c r="M2751" s="4">
        <v>-5.8382430000000003</v>
      </c>
      <c r="N2751" s="4" t="s">
        <v>2924</v>
      </c>
      <c r="O2751" s="4" t="s">
        <v>2924</v>
      </c>
      <c r="P2751" s="4">
        <v>0.22866800000000001</v>
      </c>
      <c r="Q2751" s="4">
        <v>4.8625809999999996</v>
      </c>
      <c r="R2751" s="4">
        <v>22.407319999999999</v>
      </c>
      <c r="S2751" s="3" t="s">
        <v>6485</v>
      </c>
      <c r="T2751" s="4">
        <v>8.7899999999999991</v>
      </c>
      <c r="U2751" s="4">
        <v>1128.5866265699999</v>
      </c>
      <c r="V2751" s="10">
        <v>6936.0906260000002</v>
      </c>
      <c r="W2751" s="4">
        <v>0</v>
      </c>
      <c r="X2751" s="4">
        <v>29.11</v>
      </c>
      <c r="Y2751" s="4">
        <v>6.69</v>
      </c>
      <c r="Z2751" s="4" t="s">
        <v>2924</v>
      </c>
      <c r="AA2751" s="10">
        <v>37.404255319100002</v>
      </c>
      <c r="AB2751" s="10">
        <v>47.513513513500001</v>
      </c>
      <c r="AC2751" s="4">
        <v>1.532068</v>
      </c>
      <c r="AD2751" s="4">
        <v>1.5378727537784</v>
      </c>
      <c r="AE2751" s="4">
        <v>1.5360118580869</v>
      </c>
      <c r="AF2751" s="4">
        <v>4.8625809999999996</v>
      </c>
      <c r="AG2751" s="4">
        <v>4.4516192303073998</v>
      </c>
      <c r="AH2751" s="4">
        <v>4.4710814417793996</v>
      </c>
      <c r="AI2751" s="4">
        <v>0.22866800000000001</v>
      </c>
      <c r="AJ2751" s="4">
        <v>2.1104440000000002</v>
      </c>
    </row>
    <row r="2752" spans="1:36" x14ac:dyDescent="0.3">
      <c r="A2752" s="1" t="s">
        <v>2746</v>
      </c>
      <c r="B2752" s="2">
        <v>4761964</v>
      </c>
      <c r="C2752" s="3" t="s">
        <v>2919</v>
      </c>
      <c r="D2752" s="4">
        <v>14943.78313304</v>
      </c>
      <c r="E2752" s="3" t="s">
        <v>2920</v>
      </c>
      <c r="F2752" s="3" t="s">
        <v>2921</v>
      </c>
      <c r="G2752" s="3" t="s">
        <v>3109</v>
      </c>
      <c r="H2752" s="3" t="s">
        <v>3109</v>
      </c>
      <c r="I2752" s="3" t="s">
        <v>3048</v>
      </c>
      <c r="J2752" s="4">
        <v>17.558685000000001</v>
      </c>
      <c r="K2752" s="4">
        <v>9.9209829999999997</v>
      </c>
      <c r="L2752" s="4">
        <v>-4.6458490000000001</v>
      </c>
      <c r="M2752" s="4">
        <v>-0.87094199999999999</v>
      </c>
      <c r="N2752" s="4" t="s">
        <v>2934</v>
      </c>
      <c r="O2752" s="4">
        <v>7.8495299999999997</v>
      </c>
      <c r="P2752" s="4">
        <v>0.75503600000000004</v>
      </c>
      <c r="Q2752" s="4">
        <v>6.1882630000000001</v>
      </c>
      <c r="R2752" s="5">
        <v>6.421163</v>
      </c>
      <c r="S2752" s="3" t="s">
        <v>6486</v>
      </c>
      <c r="T2752" s="4">
        <v>12.52</v>
      </c>
      <c r="U2752" s="4">
        <v>14943.78313304</v>
      </c>
      <c r="V2752" s="10">
        <v>28910.483133000002</v>
      </c>
      <c r="W2752" s="4">
        <v>3.8338658146964901</v>
      </c>
      <c r="X2752" s="4">
        <v>13.6175</v>
      </c>
      <c r="Y2752" s="5">
        <v>9.9250000000000007</v>
      </c>
      <c r="Z2752" s="4" t="s">
        <v>2934</v>
      </c>
      <c r="AA2752" s="10">
        <v>5.0266993213999998</v>
      </c>
      <c r="AB2752" s="10">
        <v>4.6599224338000003</v>
      </c>
      <c r="AC2752" s="4">
        <v>1.921154</v>
      </c>
      <c r="AD2752" s="4">
        <v>2.0017420426735</v>
      </c>
      <c r="AE2752" s="4">
        <v>1.9492804918694</v>
      </c>
      <c r="AF2752" s="4">
        <v>6.1882630000000001</v>
      </c>
      <c r="AG2752" s="4">
        <v>6.2762103674576002</v>
      </c>
      <c r="AH2752" s="4">
        <v>6.0833849790971</v>
      </c>
      <c r="AI2752" s="4">
        <v>0.75503600000000004</v>
      </c>
      <c r="AJ2752" s="4" t="s">
        <v>2924</v>
      </c>
    </row>
    <row r="2753" spans="1:36" x14ac:dyDescent="0.3">
      <c r="A2753" s="1" t="s">
        <v>2747</v>
      </c>
      <c r="B2753" s="2">
        <v>4963684</v>
      </c>
      <c r="C2753" s="3" t="s">
        <v>2919</v>
      </c>
      <c r="D2753" s="4">
        <v>2262.4949357999999</v>
      </c>
      <c r="E2753" s="3" t="s">
        <v>2945</v>
      </c>
      <c r="F2753" s="3" t="s">
        <v>3021</v>
      </c>
      <c r="G2753" s="3" t="s">
        <v>3022</v>
      </c>
      <c r="H2753" s="3" t="s">
        <v>3022</v>
      </c>
      <c r="I2753" s="3" t="s">
        <v>3160</v>
      </c>
      <c r="J2753" s="4">
        <v>3.9755349999999998</v>
      </c>
      <c r="K2753" s="4">
        <v>21.718377</v>
      </c>
      <c r="L2753" s="4">
        <v>3.8696540000000001</v>
      </c>
      <c r="M2753" s="4">
        <v>-7.6923079999999997</v>
      </c>
      <c r="N2753" s="4" t="s">
        <v>2924</v>
      </c>
      <c r="O2753" s="4">
        <v>38.202247</v>
      </c>
      <c r="P2753" s="4">
        <v>3.2227489999999999</v>
      </c>
      <c r="Q2753" s="4">
        <v>27.868423</v>
      </c>
      <c r="R2753" s="4">
        <v>20.166094999999999</v>
      </c>
      <c r="S2753" s="3" t="s">
        <v>6487</v>
      </c>
      <c r="T2753" s="5">
        <v>10.199999999999999</v>
      </c>
      <c r="U2753" s="4">
        <v>2262.4949357999999</v>
      </c>
      <c r="V2753" s="10">
        <v>2457.9949350000002</v>
      </c>
      <c r="W2753" s="4">
        <v>0</v>
      </c>
      <c r="X2753" s="4">
        <v>11.49</v>
      </c>
      <c r="Y2753" s="5">
        <v>6.6</v>
      </c>
      <c r="Z2753" s="4" t="s">
        <v>2924</v>
      </c>
      <c r="AA2753" s="10">
        <v>24.222274993999999</v>
      </c>
      <c r="AB2753" s="10">
        <v>26.7934539914</v>
      </c>
      <c r="AC2753" s="4">
        <v>2.4810690000000002</v>
      </c>
      <c r="AD2753" s="4">
        <v>2.3490989304315</v>
      </c>
      <c r="AE2753" s="4">
        <v>2.3944165432430999</v>
      </c>
      <c r="AF2753" s="4">
        <v>27.868423</v>
      </c>
      <c r="AG2753" s="4">
        <v>13.452234263097299</v>
      </c>
      <c r="AH2753" s="4">
        <v>14.5142912623905</v>
      </c>
      <c r="AI2753" s="4">
        <v>3.2227489999999999</v>
      </c>
      <c r="AJ2753" s="4">
        <v>10.932475999999999</v>
      </c>
    </row>
    <row r="2754" spans="1:36" x14ac:dyDescent="0.3">
      <c r="A2754" s="1" t="s">
        <v>2748</v>
      </c>
      <c r="B2754" s="2">
        <v>6614190</v>
      </c>
      <c r="C2754" s="3" t="s">
        <v>2935</v>
      </c>
      <c r="D2754" s="4">
        <v>30349.673634549999</v>
      </c>
      <c r="E2754" s="3" t="s">
        <v>2976</v>
      </c>
      <c r="F2754" s="3" t="s">
        <v>2977</v>
      </c>
      <c r="G2754" s="3" t="s">
        <v>3133</v>
      </c>
      <c r="H2754" s="3" t="s">
        <v>3423</v>
      </c>
      <c r="I2754" s="3" t="s">
        <v>3386</v>
      </c>
      <c r="J2754" s="4">
        <v>-8.1365669999999994</v>
      </c>
      <c r="K2754" s="4">
        <v>-12.942244000000001</v>
      </c>
      <c r="L2754" s="4">
        <v>-10.367372</v>
      </c>
      <c r="M2754" s="4">
        <v>-7.5168650000000001</v>
      </c>
      <c r="N2754" s="4">
        <v>10.662962962963</v>
      </c>
      <c r="O2754" s="4">
        <v>12.968468</v>
      </c>
      <c r="P2754" s="4">
        <v>1.1546019999999999</v>
      </c>
      <c r="Q2754" s="4">
        <v>13.087567</v>
      </c>
      <c r="R2754" s="4">
        <v>75.193330000000003</v>
      </c>
      <c r="S2754" s="3" t="s">
        <v>6488</v>
      </c>
      <c r="T2754" s="4">
        <v>28.79</v>
      </c>
      <c r="U2754" s="4">
        <v>30349.673634549999</v>
      </c>
      <c r="V2754" s="10">
        <v>48056.132634000001</v>
      </c>
      <c r="W2754" s="4">
        <v>6.0090309135116398</v>
      </c>
      <c r="X2754" s="4">
        <v>34.29</v>
      </c>
      <c r="Y2754" s="4">
        <v>27.074999999999999</v>
      </c>
      <c r="Z2754" s="4">
        <v>14.395</v>
      </c>
      <c r="AA2754" s="10">
        <v>10.592737039599999</v>
      </c>
      <c r="AB2754" s="10">
        <v>10.851088689399999</v>
      </c>
      <c r="AC2754" s="4">
        <v>12.629673</v>
      </c>
      <c r="AD2754" s="4">
        <v>12.2957157096934</v>
      </c>
      <c r="AE2754" s="4">
        <v>12.5211637030496</v>
      </c>
      <c r="AF2754" s="4">
        <v>13.087567</v>
      </c>
      <c r="AG2754" s="4">
        <v>15.010193489343401</v>
      </c>
      <c r="AH2754" s="4">
        <v>15.459077533628699</v>
      </c>
      <c r="AI2754" s="4">
        <v>1.1546019999999999</v>
      </c>
      <c r="AJ2754" s="4">
        <v>1.1546019999999999</v>
      </c>
    </row>
    <row r="2755" spans="1:36" x14ac:dyDescent="0.3">
      <c r="A2755" s="1" t="s">
        <v>2749</v>
      </c>
      <c r="B2755" s="2">
        <v>4991114</v>
      </c>
      <c r="C2755" s="3" t="s">
        <v>2919</v>
      </c>
      <c r="D2755" s="4">
        <v>2219.2186694699999</v>
      </c>
      <c r="E2755" s="3" t="s">
        <v>2936</v>
      </c>
      <c r="F2755" s="3" t="s">
        <v>2937</v>
      </c>
      <c r="G2755" s="3" t="s">
        <v>2993</v>
      </c>
      <c r="H2755" s="3" t="s">
        <v>2994</v>
      </c>
      <c r="I2755" s="3" t="s">
        <v>3508</v>
      </c>
      <c r="J2755" s="4">
        <v>7.9947290000000004</v>
      </c>
      <c r="K2755" s="4">
        <v>32.748379999999997</v>
      </c>
      <c r="L2755" s="4">
        <v>-8.7247079999999997</v>
      </c>
      <c r="M2755" s="4">
        <v>-9.8625120000000006</v>
      </c>
      <c r="N2755" s="4" t="s">
        <v>2924</v>
      </c>
      <c r="O2755" s="4">
        <v>66.177657999999994</v>
      </c>
      <c r="P2755" s="4">
        <v>4.0011390000000002</v>
      </c>
      <c r="Q2755" s="4">
        <v>52.834412</v>
      </c>
      <c r="R2755" s="4">
        <v>74.877440000000007</v>
      </c>
      <c r="S2755" s="3" t="s">
        <v>6489</v>
      </c>
      <c r="T2755" s="4">
        <v>49.17</v>
      </c>
      <c r="U2755" s="4">
        <v>2219.2186694699999</v>
      </c>
      <c r="V2755" s="10">
        <v>1959.2056689999999</v>
      </c>
      <c r="W2755" s="4">
        <v>0</v>
      </c>
      <c r="X2755" s="4">
        <v>61.05</v>
      </c>
      <c r="Y2755" s="4">
        <v>30.9</v>
      </c>
      <c r="Z2755" s="4" t="s">
        <v>2924</v>
      </c>
      <c r="AA2755" s="10">
        <v>65.125827814499999</v>
      </c>
      <c r="AB2755" s="10" t="s">
        <v>2924</v>
      </c>
      <c r="AC2755" s="4">
        <v>5.5104449999999998</v>
      </c>
      <c r="AD2755" s="4">
        <v>5.2023517498671996</v>
      </c>
      <c r="AE2755" s="4">
        <v>5.5355218142354996</v>
      </c>
      <c r="AF2755" s="4">
        <v>52.834412</v>
      </c>
      <c r="AG2755" s="4">
        <v>23.435474509569399</v>
      </c>
      <c r="AH2755" s="4">
        <v>70.222425412186396</v>
      </c>
      <c r="AI2755" s="4">
        <v>4.0011390000000002</v>
      </c>
      <c r="AJ2755" s="4">
        <v>4.0011390000000002</v>
      </c>
    </row>
    <row r="2756" spans="1:36" x14ac:dyDescent="0.3">
      <c r="A2756" s="1" t="s">
        <v>2750</v>
      </c>
      <c r="B2756" s="2">
        <v>29443409</v>
      </c>
      <c r="C2756" s="3" t="s">
        <v>2935</v>
      </c>
      <c r="D2756" s="4">
        <v>3534.8266864000002</v>
      </c>
      <c r="E2756" s="3" t="s">
        <v>2925</v>
      </c>
      <c r="F2756" s="3" t="s">
        <v>2926</v>
      </c>
      <c r="G2756" s="3" t="s">
        <v>2927</v>
      </c>
      <c r="H2756" s="3" t="s">
        <v>2964</v>
      </c>
      <c r="I2756" s="3" t="s">
        <v>2965</v>
      </c>
      <c r="J2756" s="4">
        <v>60.858676000000003</v>
      </c>
      <c r="K2756" s="4">
        <v>75.693629999999999</v>
      </c>
      <c r="L2756" s="4">
        <v>24.715672999999999</v>
      </c>
      <c r="M2756" s="4">
        <v>-7.6986249999999998</v>
      </c>
      <c r="N2756" s="4">
        <v>23.020993000000001</v>
      </c>
      <c r="O2756" s="4">
        <v>22.191510000000001</v>
      </c>
      <c r="P2756" s="4">
        <v>8.2799259999999997</v>
      </c>
      <c r="Q2756" s="4">
        <v>6.1180380000000003</v>
      </c>
      <c r="R2756" s="4">
        <v>16.382916999999999</v>
      </c>
      <c r="S2756" s="3" t="s">
        <v>6490</v>
      </c>
      <c r="T2756" s="4">
        <v>44.96</v>
      </c>
      <c r="U2756" s="4">
        <v>3534.8266864000002</v>
      </c>
      <c r="V2756" s="10">
        <v>6495.8266860000003</v>
      </c>
      <c r="W2756" s="4">
        <v>0</v>
      </c>
      <c r="X2756" s="4">
        <v>48.73</v>
      </c>
      <c r="Y2756" s="4">
        <v>15.12</v>
      </c>
      <c r="Z2756" s="4">
        <v>23.020993000000001</v>
      </c>
      <c r="AA2756" s="10">
        <v>17.618245228999999</v>
      </c>
      <c r="AB2756" s="10">
        <v>19.419656355000001</v>
      </c>
      <c r="AC2756" s="4">
        <v>1.046532</v>
      </c>
      <c r="AD2756" s="4">
        <v>1.0275560337095</v>
      </c>
      <c r="AE2756" s="4">
        <v>1.0471575322341</v>
      </c>
      <c r="AF2756" s="4">
        <v>6.1180380000000003</v>
      </c>
      <c r="AG2756" s="4">
        <v>10.5574256324426</v>
      </c>
      <c r="AH2756" s="4">
        <v>11.2807669132531</v>
      </c>
      <c r="AI2756" s="4">
        <v>8.2799259999999997</v>
      </c>
      <c r="AJ2756" s="4" t="s">
        <v>2924</v>
      </c>
    </row>
    <row r="2757" spans="1:36" x14ac:dyDescent="0.3">
      <c r="A2757" s="1" t="s">
        <v>2751</v>
      </c>
      <c r="B2757" s="2">
        <v>4415853</v>
      </c>
      <c r="C2757" s="3" t="s">
        <v>2919</v>
      </c>
      <c r="D2757" s="4">
        <v>4257.1262291399999</v>
      </c>
      <c r="E2757" s="3" t="s">
        <v>2930</v>
      </c>
      <c r="F2757" s="3" t="s">
        <v>2953</v>
      </c>
      <c r="G2757" s="3" t="s">
        <v>2954</v>
      </c>
      <c r="H2757" s="3" t="s">
        <v>2955</v>
      </c>
      <c r="I2757" s="3" t="s">
        <v>3097</v>
      </c>
      <c r="J2757" s="4">
        <v>90.734266000000005</v>
      </c>
      <c r="K2757" s="4">
        <v>18.694469999999999</v>
      </c>
      <c r="L2757" s="4">
        <v>-1.2222729999999999</v>
      </c>
      <c r="M2757" s="4">
        <v>1.804044</v>
      </c>
      <c r="N2757" s="4">
        <v>16.251241</v>
      </c>
      <c r="O2757" s="4">
        <v>12.357938000000001</v>
      </c>
      <c r="P2757" s="4">
        <v>3.6179739999999998</v>
      </c>
      <c r="Q2757" s="4">
        <v>11.448574000000001</v>
      </c>
      <c r="R2757" s="4">
        <v>17.481691999999999</v>
      </c>
      <c r="S2757" s="3" t="s">
        <v>6491</v>
      </c>
      <c r="T2757" s="4">
        <v>65.459999999999994</v>
      </c>
      <c r="U2757" s="4">
        <v>4257.1262291399999</v>
      </c>
      <c r="V2757" s="10">
        <v>5073.3552289999998</v>
      </c>
      <c r="W2757" s="4">
        <v>2.6886648334860999</v>
      </c>
      <c r="X2757" s="4">
        <v>73.419899999999998</v>
      </c>
      <c r="Y2757" s="4">
        <v>32.546500000000002</v>
      </c>
      <c r="Z2757" s="4">
        <v>16.251241</v>
      </c>
      <c r="AA2757" s="10">
        <v>11.120171236299999</v>
      </c>
      <c r="AB2757" s="10">
        <v>12.3719056061</v>
      </c>
      <c r="AC2757" s="4">
        <v>5.8522959999999999</v>
      </c>
      <c r="AD2757" s="4">
        <v>3.9883993338510999</v>
      </c>
      <c r="AE2757" s="4">
        <v>5.6759037189345003</v>
      </c>
      <c r="AF2757" s="4">
        <v>11.448574000000001</v>
      </c>
      <c r="AG2757" s="4">
        <v>8.1361218017081001</v>
      </c>
      <c r="AH2757" s="4">
        <v>10.879675035516801</v>
      </c>
      <c r="AI2757" s="4">
        <v>3.6179739999999998</v>
      </c>
      <c r="AJ2757" s="4" t="s">
        <v>2924</v>
      </c>
    </row>
    <row r="2758" spans="1:36" x14ac:dyDescent="0.3">
      <c r="A2758" s="1" t="s">
        <v>2752</v>
      </c>
      <c r="B2758" s="2">
        <v>8894628</v>
      </c>
      <c r="C2758" s="3" t="s">
        <v>2940</v>
      </c>
      <c r="D2758" s="4">
        <v>2361.5864999999999</v>
      </c>
      <c r="E2758" s="3" t="s">
        <v>2930</v>
      </c>
      <c r="F2758" s="3" t="s">
        <v>2953</v>
      </c>
      <c r="G2758" s="3" t="s">
        <v>2954</v>
      </c>
      <c r="H2758" s="3" t="s">
        <v>2955</v>
      </c>
      <c r="I2758" s="3"/>
      <c r="J2758" s="4">
        <v>-1.5625</v>
      </c>
      <c r="K2758" s="4">
        <v>-4.2872009999999996</v>
      </c>
      <c r="L2758" s="4">
        <v>-0.84087999999999996</v>
      </c>
      <c r="M2758" s="4">
        <v>-0.75528700000000004</v>
      </c>
      <c r="N2758" s="4" t="s">
        <v>2934</v>
      </c>
      <c r="O2758" s="4" t="s">
        <v>2934</v>
      </c>
      <c r="P2758" s="4" t="s">
        <v>2934</v>
      </c>
      <c r="Q2758" s="4" t="s">
        <v>2934</v>
      </c>
      <c r="R2758" s="4" t="s">
        <v>2934</v>
      </c>
      <c r="S2758" s="3" t="s">
        <v>6492</v>
      </c>
      <c r="T2758" s="4">
        <v>45.98</v>
      </c>
      <c r="U2758" s="4">
        <v>2361.5864999999999</v>
      </c>
      <c r="V2758" s="10" t="s">
        <v>2934</v>
      </c>
      <c r="W2758" s="4">
        <v>7.4183431180691501</v>
      </c>
      <c r="X2758" s="4">
        <v>48.31</v>
      </c>
      <c r="Y2758" s="4">
        <v>44.999200000000002</v>
      </c>
      <c r="Z2758" s="4" t="s">
        <v>2934</v>
      </c>
      <c r="AA2758" s="10" t="s">
        <v>2934</v>
      </c>
      <c r="AB2758" s="10" t="s">
        <v>2934</v>
      </c>
      <c r="AC2758" s="4" t="s">
        <v>2934</v>
      </c>
      <c r="AD2758" s="4" t="s">
        <v>2934</v>
      </c>
      <c r="AE2758" s="4" t="s">
        <v>2934</v>
      </c>
      <c r="AF2758" s="4" t="s">
        <v>2934</v>
      </c>
      <c r="AG2758" s="4" t="s">
        <v>2934</v>
      </c>
      <c r="AH2758" s="4" t="s">
        <v>2934</v>
      </c>
      <c r="AI2758" s="4" t="s">
        <v>2934</v>
      </c>
      <c r="AJ2758" s="4" t="s">
        <v>2934</v>
      </c>
    </row>
    <row r="2759" spans="1:36" x14ac:dyDescent="0.3">
      <c r="A2759" s="1" t="s">
        <v>2753</v>
      </c>
      <c r="B2759" s="2">
        <v>29322786</v>
      </c>
      <c r="C2759" s="3" t="s">
        <v>2940</v>
      </c>
      <c r="D2759" s="4">
        <v>530.22400000000005</v>
      </c>
      <c r="E2759" s="3" t="s">
        <v>2930</v>
      </c>
      <c r="F2759" s="3" t="s">
        <v>2953</v>
      </c>
      <c r="G2759" s="3" t="s">
        <v>2954</v>
      </c>
      <c r="H2759" s="3" t="s">
        <v>2955</v>
      </c>
      <c r="I2759" s="3"/>
      <c r="J2759" s="4">
        <v>-1.2471129999999999</v>
      </c>
      <c r="K2759" s="4">
        <v>-4.1685340000000002</v>
      </c>
      <c r="L2759" s="4">
        <v>-0.78886299999999998</v>
      </c>
      <c r="M2759" s="4">
        <v>-0.60436999999999996</v>
      </c>
      <c r="N2759" s="4" t="s">
        <v>2934</v>
      </c>
      <c r="O2759" s="4" t="s">
        <v>2934</v>
      </c>
      <c r="P2759" s="4" t="s">
        <v>2934</v>
      </c>
      <c r="Q2759" s="4" t="s">
        <v>2934</v>
      </c>
      <c r="R2759" s="4" t="s">
        <v>2934</v>
      </c>
      <c r="S2759" s="3" t="s">
        <v>6493</v>
      </c>
      <c r="T2759" s="4">
        <v>21.38</v>
      </c>
      <c r="U2759" s="4">
        <v>530.22400000000005</v>
      </c>
      <c r="V2759" s="10" t="s">
        <v>2934</v>
      </c>
      <c r="W2759" s="4">
        <v>8.7157717492984101</v>
      </c>
      <c r="X2759" s="4">
        <v>22.43</v>
      </c>
      <c r="Y2759" s="4">
        <v>20.9</v>
      </c>
      <c r="Z2759" s="4" t="s">
        <v>2934</v>
      </c>
      <c r="AA2759" s="10" t="s">
        <v>2934</v>
      </c>
      <c r="AB2759" s="10" t="s">
        <v>2934</v>
      </c>
      <c r="AC2759" s="4" t="s">
        <v>2934</v>
      </c>
      <c r="AD2759" s="4" t="s">
        <v>2934</v>
      </c>
      <c r="AE2759" s="4" t="s">
        <v>2934</v>
      </c>
      <c r="AF2759" s="4" t="s">
        <v>2934</v>
      </c>
      <c r="AG2759" s="4" t="s">
        <v>2934</v>
      </c>
      <c r="AH2759" s="4" t="s">
        <v>2934</v>
      </c>
      <c r="AI2759" s="4" t="s">
        <v>2934</v>
      </c>
      <c r="AJ2759" s="4" t="s">
        <v>2934</v>
      </c>
    </row>
    <row r="2760" spans="1:36" x14ac:dyDescent="0.3">
      <c r="A2760" s="1" t="s">
        <v>2754</v>
      </c>
      <c r="B2760" s="2">
        <v>110713979</v>
      </c>
      <c r="C2760" s="3" t="s">
        <v>2940</v>
      </c>
      <c r="D2760" s="4">
        <v>1577.7059999999999</v>
      </c>
      <c r="E2760" s="3" t="s">
        <v>2930</v>
      </c>
      <c r="F2760" s="3" t="s">
        <v>2953</v>
      </c>
      <c r="G2760" s="3" t="s">
        <v>2954</v>
      </c>
      <c r="H2760" s="3" t="s">
        <v>2955</v>
      </c>
      <c r="I2760" s="3"/>
      <c r="J2760" s="4">
        <v>19.338463999999998</v>
      </c>
      <c r="K2760" s="4">
        <v>2.293301</v>
      </c>
      <c r="L2760" s="4">
        <v>-5.4393310000000001</v>
      </c>
      <c r="M2760" s="4">
        <v>-3.0597660000000002</v>
      </c>
      <c r="N2760" s="4" t="s">
        <v>2934</v>
      </c>
      <c r="O2760" s="4" t="s">
        <v>2934</v>
      </c>
      <c r="P2760" s="4" t="s">
        <v>2934</v>
      </c>
      <c r="Q2760" s="4" t="s">
        <v>2934</v>
      </c>
      <c r="R2760" s="4" t="s">
        <v>2934</v>
      </c>
      <c r="S2760" s="3" t="s">
        <v>6494</v>
      </c>
      <c r="T2760" s="4">
        <v>33.9</v>
      </c>
      <c r="U2760" s="4">
        <v>1577.7059999999999</v>
      </c>
      <c r="V2760" s="10" t="s">
        <v>2934</v>
      </c>
      <c r="W2760" s="4">
        <v>3.2882123893805302</v>
      </c>
      <c r="X2760" s="4">
        <v>37.04</v>
      </c>
      <c r="Y2760" s="4">
        <v>27.58</v>
      </c>
      <c r="Z2760" s="4" t="s">
        <v>2934</v>
      </c>
      <c r="AA2760" s="10" t="s">
        <v>2934</v>
      </c>
      <c r="AB2760" s="10" t="s">
        <v>2934</v>
      </c>
      <c r="AC2760" s="4" t="s">
        <v>2934</v>
      </c>
      <c r="AD2760" s="4" t="s">
        <v>2934</v>
      </c>
      <c r="AE2760" s="4" t="s">
        <v>2934</v>
      </c>
      <c r="AF2760" s="4" t="s">
        <v>2934</v>
      </c>
      <c r="AG2760" s="4" t="s">
        <v>2934</v>
      </c>
      <c r="AH2760" s="4" t="s">
        <v>2934</v>
      </c>
      <c r="AI2760" s="4" t="s">
        <v>2934</v>
      </c>
      <c r="AJ2760" s="4" t="s">
        <v>2934</v>
      </c>
    </row>
    <row r="2761" spans="1:36" x14ac:dyDescent="0.3">
      <c r="A2761" s="1" t="s">
        <v>2755</v>
      </c>
      <c r="B2761" s="2">
        <v>8894585</v>
      </c>
      <c r="C2761" s="3" t="s">
        <v>2940</v>
      </c>
      <c r="D2761" s="4">
        <v>886.947</v>
      </c>
      <c r="E2761" s="3" t="s">
        <v>2930</v>
      </c>
      <c r="F2761" s="3" t="s">
        <v>2953</v>
      </c>
      <c r="G2761" s="3" t="s">
        <v>2954</v>
      </c>
      <c r="H2761" s="3" t="s">
        <v>2955</v>
      </c>
      <c r="I2761" s="3"/>
      <c r="J2761" s="4">
        <v>1.211876</v>
      </c>
      <c r="K2761" s="4">
        <v>-1.338846</v>
      </c>
      <c r="L2761" s="4">
        <v>-0.33810699999999999</v>
      </c>
      <c r="M2761" s="4">
        <v>-9.9681000000000006E-2</v>
      </c>
      <c r="N2761" s="4" t="s">
        <v>2934</v>
      </c>
      <c r="O2761" s="4" t="s">
        <v>2934</v>
      </c>
      <c r="P2761" s="4" t="s">
        <v>2934</v>
      </c>
      <c r="Q2761" s="4" t="s">
        <v>2934</v>
      </c>
      <c r="R2761" s="4" t="s">
        <v>2934</v>
      </c>
      <c r="S2761" s="3" t="s">
        <v>6495</v>
      </c>
      <c r="T2761" s="4">
        <v>50.11</v>
      </c>
      <c r="U2761" s="4">
        <v>886.947</v>
      </c>
      <c r="V2761" s="10" t="s">
        <v>2934</v>
      </c>
      <c r="W2761" s="4">
        <v>8.6152624226701295</v>
      </c>
      <c r="X2761" s="4">
        <v>50.92</v>
      </c>
      <c r="Y2761" s="4">
        <v>49.29</v>
      </c>
      <c r="Z2761" s="4" t="s">
        <v>2934</v>
      </c>
      <c r="AA2761" s="10" t="s">
        <v>2934</v>
      </c>
      <c r="AB2761" s="10" t="s">
        <v>2934</v>
      </c>
      <c r="AC2761" s="4" t="s">
        <v>2934</v>
      </c>
      <c r="AD2761" s="4" t="s">
        <v>2934</v>
      </c>
      <c r="AE2761" s="4" t="s">
        <v>2934</v>
      </c>
      <c r="AF2761" s="4" t="s">
        <v>2934</v>
      </c>
      <c r="AG2761" s="4" t="s">
        <v>2934</v>
      </c>
      <c r="AH2761" s="4" t="s">
        <v>2934</v>
      </c>
      <c r="AI2761" s="4" t="s">
        <v>2934</v>
      </c>
      <c r="AJ2761" s="4" t="s">
        <v>2934</v>
      </c>
    </row>
    <row r="2762" spans="1:36" x14ac:dyDescent="0.3">
      <c r="A2762" s="1" t="s">
        <v>2756</v>
      </c>
      <c r="B2762" s="2">
        <v>5736049</v>
      </c>
      <c r="C2762" s="3" t="s">
        <v>2940</v>
      </c>
      <c r="D2762" s="4">
        <v>535.25</v>
      </c>
      <c r="E2762" s="3" t="s">
        <v>2930</v>
      </c>
      <c r="F2762" s="3" t="s">
        <v>2953</v>
      </c>
      <c r="G2762" s="3" t="s">
        <v>2954</v>
      </c>
      <c r="H2762" s="3" t="s">
        <v>2955</v>
      </c>
      <c r="I2762" s="3"/>
      <c r="J2762" s="4">
        <v>15.146219</v>
      </c>
      <c r="K2762" s="5">
        <v>0.61527600000000005</v>
      </c>
      <c r="L2762" s="5">
        <v>-3.0433119999999998</v>
      </c>
      <c r="M2762" s="5">
        <v>-2.6376729999999999</v>
      </c>
      <c r="N2762" s="4" t="s">
        <v>2934</v>
      </c>
      <c r="O2762" s="4" t="s">
        <v>2934</v>
      </c>
      <c r="P2762" s="4" t="s">
        <v>2934</v>
      </c>
      <c r="Q2762" s="4" t="s">
        <v>2934</v>
      </c>
      <c r="R2762" s="4" t="s">
        <v>2934</v>
      </c>
      <c r="S2762" s="3" t="s">
        <v>6496</v>
      </c>
      <c r="T2762" s="4">
        <v>85.43</v>
      </c>
      <c r="U2762" s="4">
        <v>535.25</v>
      </c>
      <c r="V2762" s="10" t="s">
        <v>2934</v>
      </c>
      <c r="W2762" s="4">
        <v>3.3010929472209201</v>
      </c>
      <c r="X2762" s="4">
        <v>91.344999999999999</v>
      </c>
      <c r="Y2762" s="4">
        <v>73.3</v>
      </c>
      <c r="Z2762" s="4" t="s">
        <v>2934</v>
      </c>
      <c r="AA2762" s="10" t="s">
        <v>2934</v>
      </c>
      <c r="AB2762" s="10" t="s">
        <v>2934</v>
      </c>
      <c r="AC2762" s="4" t="s">
        <v>2934</v>
      </c>
      <c r="AD2762" s="4" t="s">
        <v>2934</v>
      </c>
      <c r="AE2762" s="4" t="s">
        <v>2934</v>
      </c>
      <c r="AF2762" s="4" t="s">
        <v>2934</v>
      </c>
      <c r="AG2762" s="4" t="s">
        <v>2934</v>
      </c>
      <c r="AH2762" s="4" t="s">
        <v>2934</v>
      </c>
      <c r="AI2762" s="4" t="s">
        <v>2934</v>
      </c>
      <c r="AJ2762" s="4" t="s">
        <v>2934</v>
      </c>
    </row>
    <row r="2763" spans="1:36" x14ac:dyDescent="0.3">
      <c r="A2763" s="1" t="s">
        <v>2757</v>
      </c>
      <c r="B2763" s="2">
        <v>5735601</v>
      </c>
      <c r="C2763" s="3" t="s">
        <v>2940</v>
      </c>
      <c r="D2763" s="4">
        <v>773.94600000000003</v>
      </c>
      <c r="E2763" s="3" t="s">
        <v>2930</v>
      </c>
      <c r="F2763" s="3" t="s">
        <v>2953</v>
      </c>
      <c r="G2763" s="3" t="s">
        <v>2954</v>
      </c>
      <c r="H2763" s="3" t="s">
        <v>2955</v>
      </c>
      <c r="I2763" s="3"/>
      <c r="J2763" s="4">
        <v>10.566872999999999</v>
      </c>
      <c r="K2763" s="4">
        <v>-3.142458</v>
      </c>
      <c r="L2763" s="4">
        <v>-5.1155369999999998</v>
      </c>
      <c r="M2763" s="4">
        <v>-2.5679050000000001</v>
      </c>
      <c r="N2763" s="4" t="s">
        <v>2934</v>
      </c>
      <c r="O2763" s="4" t="s">
        <v>2934</v>
      </c>
      <c r="P2763" s="4" t="s">
        <v>2934</v>
      </c>
      <c r="Q2763" s="4" t="s">
        <v>2934</v>
      </c>
      <c r="R2763" s="4" t="s">
        <v>2934</v>
      </c>
      <c r="S2763" s="3" t="s">
        <v>6497</v>
      </c>
      <c r="T2763" s="4">
        <v>62.445</v>
      </c>
      <c r="U2763" s="4">
        <v>773.94600000000003</v>
      </c>
      <c r="V2763" s="10" t="s">
        <v>2934</v>
      </c>
      <c r="W2763" s="4">
        <v>7.9635087719298303</v>
      </c>
      <c r="X2763" s="4">
        <v>67.759900000000002</v>
      </c>
      <c r="Y2763" s="4">
        <v>54.500100000000003</v>
      </c>
      <c r="Z2763" s="4" t="s">
        <v>2934</v>
      </c>
      <c r="AA2763" s="10" t="s">
        <v>2934</v>
      </c>
      <c r="AB2763" s="10" t="s">
        <v>2934</v>
      </c>
      <c r="AC2763" s="4" t="s">
        <v>2934</v>
      </c>
      <c r="AD2763" s="4" t="s">
        <v>2934</v>
      </c>
      <c r="AE2763" s="4" t="s">
        <v>2934</v>
      </c>
      <c r="AF2763" s="4" t="s">
        <v>2934</v>
      </c>
      <c r="AG2763" s="4" t="s">
        <v>2934</v>
      </c>
      <c r="AH2763" s="4" t="s">
        <v>2934</v>
      </c>
      <c r="AI2763" s="4" t="s">
        <v>2934</v>
      </c>
      <c r="AJ2763" s="4" t="s">
        <v>2934</v>
      </c>
    </row>
    <row r="2764" spans="1:36" x14ac:dyDescent="0.3">
      <c r="A2764" s="1" t="s">
        <v>2758</v>
      </c>
      <c r="B2764" s="2">
        <v>5827239</v>
      </c>
      <c r="C2764" s="3" t="s">
        <v>2935</v>
      </c>
      <c r="D2764" s="4">
        <v>19953.031099439999</v>
      </c>
      <c r="E2764" s="3" t="s">
        <v>2925</v>
      </c>
      <c r="F2764" s="3" t="s">
        <v>2980</v>
      </c>
      <c r="G2764" s="3" t="s">
        <v>2981</v>
      </c>
      <c r="H2764" s="3" t="s">
        <v>3059</v>
      </c>
      <c r="I2764" s="3" t="s">
        <v>3717</v>
      </c>
      <c r="J2764" s="4">
        <v>77.126436999999996</v>
      </c>
      <c r="K2764" s="4">
        <v>34.272436999999996</v>
      </c>
      <c r="L2764" s="4">
        <v>4.1920219999999997</v>
      </c>
      <c r="M2764" s="4">
        <v>1.6267309999999999</v>
      </c>
      <c r="N2764" s="4" t="s">
        <v>2924</v>
      </c>
      <c r="O2764" s="4">
        <v>10.617823</v>
      </c>
      <c r="P2764" s="4" t="s">
        <v>2924</v>
      </c>
      <c r="Q2764" s="4">
        <v>18.345935000000001</v>
      </c>
      <c r="R2764" s="4">
        <v>17.990603</v>
      </c>
      <c r="S2764" s="3" t="s">
        <v>6498</v>
      </c>
      <c r="T2764" s="4">
        <v>46.23</v>
      </c>
      <c r="U2764" s="4">
        <v>19953.031099439999</v>
      </c>
      <c r="V2764" s="10">
        <v>22872.978099</v>
      </c>
      <c r="W2764" s="4">
        <v>0</v>
      </c>
      <c r="X2764" s="4">
        <v>47.624499999999998</v>
      </c>
      <c r="Y2764" s="4">
        <v>25.71</v>
      </c>
      <c r="Z2764" s="4" t="s">
        <v>2924</v>
      </c>
      <c r="AA2764" s="10">
        <v>22.0038077106</v>
      </c>
      <c r="AB2764" s="10">
        <v>32.081664943299998</v>
      </c>
      <c r="AC2764" s="4">
        <v>4.4813099999999997</v>
      </c>
      <c r="AD2764" s="4">
        <v>3.7983155607654</v>
      </c>
      <c r="AE2764" s="4">
        <v>4.2962452820122001</v>
      </c>
      <c r="AF2764" s="4">
        <v>18.345935000000001</v>
      </c>
      <c r="AG2764" s="4">
        <v>14.6471127230016</v>
      </c>
      <c r="AH2764" s="4">
        <v>17.044391676635801</v>
      </c>
      <c r="AI2764" s="4" t="s">
        <v>2924</v>
      </c>
      <c r="AJ2764" s="4" t="s">
        <v>2924</v>
      </c>
    </row>
    <row r="2765" spans="1:36" x14ac:dyDescent="0.3">
      <c r="A2765" s="1" t="s">
        <v>2759</v>
      </c>
      <c r="B2765" s="2">
        <v>4811113</v>
      </c>
      <c r="C2765" s="3" t="s">
        <v>2956</v>
      </c>
      <c r="D2765" s="4">
        <v>4708.1872240000002</v>
      </c>
      <c r="E2765" s="3" t="s">
        <v>2920</v>
      </c>
      <c r="F2765" s="3" t="s">
        <v>2921</v>
      </c>
      <c r="G2765" s="3" t="s">
        <v>2941</v>
      </c>
      <c r="H2765" s="3" t="s">
        <v>2941</v>
      </c>
      <c r="I2765" s="3" t="s">
        <v>3246</v>
      </c>
      <c r="J2765" s="4">
        <v>122.368421</v>
      </c>
      <c r="K2765" s="4">
        <v>-40.045408999999999</v>
      </c>
      <c r="L2765" s="4">
        <v>-18.008927</v>
      </c>
      <c r="M2765" s="4">
        <v>-10.163724999999999</v>
      </c>
      <c r="N2765" s="4" t="s">
        <v>2924</v>
      </c>
      <c r="O2765" s="4" t="s">
        <v>2924</v>
      </c>
      <c r="P2765" s="4">
        <v>5.1656680000000001</v>
      </c>
      <c r="Q2765" s="4" t="s">
        <v>2924</v>
      </c>
      <c r="R2765" s="4" t="s">
        <v>2924</v>
      </c>
      <c r="S2765" s="3" t="s">
        <v>6499</v>
      </c>
      <c r="T2765" s="4">
        <v>42.25</v>
      </c>
      <c r="U2765" s="4">
        <v>4708.1872240000002</v>
      </c>
      <c r="V2765" s="10">
        <v>3778.9822239999999</v>
      </c>
      <c r="W2765" s="4">
        <v>0</v>
      </c>
      <c r="X2765" s="4">
        <v>99.41</v>
      </c>
      <c r="Y2765" s="5">
        <v>17.23</v>
      </c>
      <c r="Z2765" s="4" t="s">
        <v>2924</v>
      </c>
      <c r="AA2765" s="10" t="s">
        <v>2924</v>
      </c>
      <c r="AB2765" s="10" t="s">
        <v>2924</v>
      </c>
      <c r="AC2765" s="4" t="s">
        <v>2934</v>
      </c>
      <c r="AD2765" s="4" t="s">
        <v>2934</v>
      </c>
      <c r="AE2765" s="4" t="s">
        <v>2934</v>
      </c>
      <c r="AF2765" s="4" t="s">
        <v>2924</v>
      </c>
      <c r="AG2765" s="4" t="s">
        <v>2924</v>
      </c>
      <c r="AH2765" s="4" t="s">
        <v>2924</v>
      </c>
      <c r="AI2765" s="4">
        <v>5.1656680000000001</v>
      </c>
      <c r="AJ2765" s="4">
        <v>5.1656680000000001</v>
      </c>
    </row>
    <row r="2766" spans="1:36" x14ac:dyDescent="0.3">
      <c r="A2766" s="1" t="s">
        <v>2760</v>
      </c>
      <c r="B2766" s="2">
        <v>4437014</v>
      </c>
      <c r="C2766" s="3" t="s">
        <v>2919</v>
      </c>
      <c r="D2766" s="4">
        <v>1114.51814208</v>
      </c>
      <c r="E2766" s="3" t="s">
        <v>3102</v>
      </c>
      <c r="F2766" s="3" t="s">
        <v>3103</v>
      </c>
      <c r="G2766" s="3" t="s">
        <v>3104</v>
      </c>
      <c r="H2766" s="3" t="s">
        <v>3104</v>
      </c>
      <c r="I2766" s="3" t="s">
        <v>3205</v>
      </c>
      <c r="J2766" s="4">
        <v>68.421053000000001</v>
      </c>
      <c r="K2766" s="4">
        <v>31.764706</v>
      </c>
      <c r="L2766" s="4">
        <v>2.9096479999999998</v>
      </c>
      <c r="M2766" s="4">
        <v>-1.754386</v>
      </c>
      <c r="N2766" s="4">
        <v>33.939394</v>
      </c>
      <c r="O2766" s="4">
        <v>19.764706</v>
      </c>
      <c r="P2766" s="4">
        <v>2.7239559999999998</v>
      </c>
      <c r="Q2766" s="4">
        <v>23.209050000000001</v>
      </c>
      <c r="R2766" s="4">
        <v>18.834084000000001</v>
      </c>
      <c r="S2766" s="3" t="s">
        <v>6500</v>
      </c>
      <c r="T2766" s="4">
        <v>6.72</v>
      </c>
      <c r="U2766" s="4">
        <v>1114.51814208</v>
      </c>
      <c r="V2766" s="10">
        <v>801.03714200000002</v>
      </c>
      <c r="W2766" s="4">
        <v>0</v>
      </c>
      <c r="X2766" s="5">
        <v>7.9</v>
      </c>
      <c r="Y2766" s="4">
        <v>3.43</v>
      </c>
      <c r="Z2766" s="4">
        <v>33.939394</v>
      </c>
      <c r="AA2766" s="10">
        <v>42</v>
      </c>
      <c r="AB2766" s="10">
        <v>36.821917808199998</v>
      </c>
      <c r="AC2766" s="4">
        <v>1.9099870000000001</v>
      </c>
      <c r="AD2766" s="4">
        <v>1.9345854068985999</v>
      </c>
      <c r="AE2766" s="4">
        <v>1.9328542650819001</v>
      </c>
      <c r="AF2766" s="4">
        <v>23.209050000000001</v>
      </c>
      <c r="AG2766" s="4">
        <v>16.151375162312799</v>
      </c>
      <c r="AH2766" s="4">
        <v>14.495851718475</v>
      </c>
      <c r="AI2766" s="4">
        <v>2.7239559999999998</v>
      </c>
      <c r="AJ2766" s="4">
        <v>6.864147</v>
      </c>
    </row>
    <row r="2767" spans="1:36" x14ac:dyDescent="0.3">
      <c r="A2767" s="1" t="s">
        <v>2761</v>
      </c>
      <c r="B2767" s="2">
        <v>27491243</v>
      </c>
      <c r="C2767" s="3" t="s">
        <v>2919</v>
      </c>
      <c r="D2767" s="4">
        <v>643.47036288000004</v>
      </c>
      <c r="E2767" s="3" t="s">
        <v>2930</v>
      </c>
      <c r="F2767" s="3" t="s">
        <v>2953</v>
      </c>
      <c r="G2767" s="3" t="s">
        <v>2954</v>
      </c>
      <c r="H2767" s="3" t="s">
        <v>2955</v>
      </c>
      <c r="I2767" s="3" t="s">
        <v>3097</v>
      </c>
      <c r="J2767" s="4">
        <v>-6.5913370000000002</v>
      </c>
      <c r="K2767" s="4">
        <v>1.121305</v>
      </c>
      <c r="L2767" s="4">
        <v>-1.879327</v>
      </c>
      <c r="M2767" s="4">
        <v>-7.2029940000000003</v>
      </c>
      <c r="N2767" s="4">
        <v>16.579613999999999</v>
      </c>
      <c r="O2767" s="4">
        <v>11.286332</v>
      </c>
      <c r="P2767" s="4">
        <v>2.1830980000000002</v>
      </c>
      <c r="Q2767" s="4">
        <v>10.818578</v>
      </c>
      <c r="R2767" s="4">
        <v>17.260679</v>
      </c>
      <c r="S2767" s="3" t="s">
        <v>6501</v>
      </c>
      <c r="T2767" s="5">
        <v>9.92</v>
      </c>
      <c r="U2767" s="4">
        <v>643.47036288000004</v>
      </c>
      <c r="V2767" s="10">
        <v>424.43029200000001</v>
      </c>
      <c r="W2767" s="4">
        <v>7.0564516129032304</v>
      </c>
      <c r="X2767" s="4">
        <v>11.85</v>
      </c>
      <c r="Y2767" s="5">
        <v>9.01</v>
      </c>
      <c r="Z2767" s="4">
        <v>16.579613999999999</v>
      </c>
      <c r="AA2767" s="10">
        <v>14.3283656898623</v>
      </c>
      <c r="AB2767" s="10">
        <v>16.894592264589502</v>
      </c>
      <c r="AC2767" s="4">
        <v>4.8111699999999997</v>
      </c>
      <c r="AD2767" s="4">
        <v>3.2189829563917001</v>
      </c>
      <c r="AE2767" s="4">
        <v>4.8366823864035</v>
      </c>
      <c r="AF2767" s="4">
        <v>10.818578</v>
      </c>
      <c r="AG2767" s="4">
        <v>11.218231796106799</v>
      </c>
      <c r="AH2767" s="4">
        <v>12.8507356768836</v>
      </c>
      <c r="AI2767" s="4">
        <v>2.1830980000000002</v>
      </c>
      <c r="AJ2767" s="4">
        <v>2.6577630000000001</v>
      </c>
    </row>
    <row r="2768" spans="1:36" x14ac:dyDescent="0.3">
      <c r="A2768" s="1" t="s">
        <v>2762</v>
      </c>
      <c r="B2768" s="2">
        <v>4897155</v>
      </c>
      <c r="C2768" s="3" t="s">
        <v>2919</v>
      </c>
      <c r="D2768" s="4">
        <v>4905.8310448800003</v>
      </c>
      <c r="E2768" s="3" t="s">
        <v>3093</v>
      </c>
      <c r="F2768" s="3" t="s">
        <v>3093</v>
      </c>
      <c r="G2768" s="3" t="s">
        <v>3094</v>
      </c>
      <c r="H2768" s="3" t="s">
        <v>3147</v>
      </c>
      <c r="I2768" s="3" t="s">
        <v>3148</v>
      </c>
      <c r="J2768" s="4">
        <v>51.478537000000003</v>
      </c>
      <c r="K2768" s="4">
        <v>4.3364000000000003</v>
      </c>
      <c r="L2768" s="4">
        <v>-11.794112</v>
      </c>
      <c r="M2768" s="4">
        <v>-6.9349480000000003</v>
      </c>
      <c r="N2768" s="4">
        <v>20.499139</v>
      </c>
      <c r="O2768" s="4" t="s">
        <v>2924</v>
      </c>
      <c r="P2768" s="4">
        <v>3.5006249999999999</v>
      </c>
      <c r="Q2768" s="4">
        <v>9.7210990000000006</v>
      </c>
      <c r="R2768" s="4" t="s">
        <v>2924</v>
      </c>
      <c r="S2768" s="3" t="s">
        <v>6502</v>
      </c>
      <c r="T2768" s="4">
        <v>47.64</v>
      </c>
      <c r="U2768" s="4">
        <v>4905.8310448800003</v>
      </c>
      <c r="V2768" s="10">
        <v>7493.2370440000004</v>
      </c>
      <c r="W2768" s="4">
        <v>5.1217458624872396</v>
      </c>
      <c r="X2768" s="4">
        <v>56.759900000000002</v>
      </c>
      <c r="Y2768" s="4">
        <v>30.21</v>
      </c>
      <c r="Z2768" s="4">
        <v>20.499139</v>
      </c>
      <c r="AA2768" s="10">
        <v>25.075003947500001</v>
      </c>
      <c r="AB2768" s="10">
        <v>24.159072583699999</v>
      </c>
      <c r="AC2768" s="4">
        <v>9.4324320000000004</v>
      </c>
      <c r="AD2768" s="4">
        <v>8.1956465726371999</v>
      </c>
      <c r="AE2768" s="4">
        <v>8.7910542255851993</v>
      </c>
      <c r="AF2768" s="4">
        <v>9.7210990000000006</v>
      </c>
      <c r="AG2768" s="4">
        <v>8.3531653448578993</v>
      </c>
      <c r="AH2768" s="4">
        <v>9.6402308935298002</v>
      </c>
      <c r="AI2768" s="4">
        <v>3.5006249999999999</v>
      </c>
      <c r="AJ2768" s="4">
        <v>3.5006249999999999</v>
      </c>
    </row>
    <row r="2769" spans="1:36" x14ac:dyDescent="0.3">
      <c r="A2769" s="1" t="s">
        <v>2763</v>
      </c>
      <c r="B2769" s="2">
        <v>4420308</v>
      </c>
      <c r="C2769" s="3" t="s">
        <v>2935</v>
      </c>
      <c r="D2769" s="4">
        <v>6978.5517136999997</v>
      </c>
      <c r="E2769" s="3" t="s">
        <v>2925</v>
      </c>
      <c r="F2769" s="3" t="s">
        <v>2926</v>
      </c>
      <c r="G2769" s="3" t="s">
        <v>3081</v>
      </c>
      <c r="H2769" s="3" t="s">
        <v>3081</v>
      </c>
      <c r="I2769" s="3" t="s">
        <v>3718</v>
      </c>
      <c r="J2769" s="4">
        <v>-19.692489999999999</v>
      </c>
      <c r="K2769" s="4">
        <v>3.348554</v>
      </c>
      <c r="L2769" s="4">
        <v>0.29542099999999999</v>
      </c>
      <c r="M2769" s="4">
        <v>-0.22042600000000001</v>
      </c>
      <c r="N2769" s="4">
        <v>6.3239000000000001</v>
      </c>
      <c r="O2769" s="4" t="s">
        <v>2934</v>
      </c>
      <c r="P2769" s="4">
        <v>1.301769</v>
      </c>
      <c r="Q2769" s="4">
        <v>2.783547</v>
      </c>
      <c r="R2769" s="4" t="s">
        <v>2934</v>
      </c>
      <c r="S2769" s="3" t="s">
        <v>6503</v>
      </c>
      <c r="T2769" s="4">
        <v>13.58</v>
      </c>
      <c r="U2769" s="4">
        <v>6978.5517136999997</v>
      </c>
      <c r="V2769" s="10">
        <v>4720.8626430000004</v>
      </c>
      <c r="W2769" s="4">
        <v>3.16642120765832</v>
      </c>
      <c r="X2769" s="4">
        <v>20.190000000000001</v>
      </c>
      <c r="Y2769" s="5">
        <v>11.5</v>
      </c>
      <c r="Z2769" s="4">
        <v>6.3239000000000001</v>
      </c>
      <c r="AA2769" s="10">
        <v>5.8932959404662002</v>
      </c>
      <c r="AB2769" s="10">
        <v>6.1401129596548998</v>
      </c>
      <c r="AC2769" s="4">
        <v>0.30139300000000002</v>
      </c>
      <c r="AD2769" s="4">
        <v>0.31913808409939998</v>
      </c>
      <c r="AE2769" s="4">
        <v>0.32160148520929999</v>
      </c>
      <c r="AF2769" s="4">
        <v>2.783547</v>
      </c>
      <c r="AG2769" s="4">
        <v>3.3015567124944001</v>
      </c>
      <c r="AH2769" s="4">
        <v>3.2372958234801001</v>
      </c>
      <c r="AI2769" s="4">
        <v>1.301769</v>
      </c>
      <c r="AJ2769" s="4">
        <v>1.8991370000000001</v>
      </c>
    </row>
    <row r="2770" spans="1:36" x14ac:dyDescent="0.3">
      <c r="A2770" s="1" t="s">
        <v>2764</v>
      </c>
      <c r="B2770" s="2">
        <v>6599902</v>
      </c>
      <c r="C2770" s="3" t="s">
        <v>2919</v>
      </c>
      <c r="D2770" s="4">
        <v>1010.8656808</v>
      </c>
      <c r="E2770" s="3" t="s">
        <v>2920</v>
      </c>
      <c r="F2770" s="3" t="s">
        <v>2921</v>
      </c>
      <c r="G2770" s="3" t="s">
        <v>2941</v>
      </c>
      <c r="H2770" s="3" t="s">
        <v>2941</v>
      </c>
      <c r="I2770" s="3" t="s">
        <v>2942</v>
      </c>
      <c r="J2770" s="4">
        <v>-27.398614999999999</v>
      </c>
      <c r="K2770" s="4">
        <v>-5.4123710000000003</v>
      </c>
      <c r="L2770" s="4">
        <v>8.9020770000000002</v>
      </c>
      <c r="M2770" s="4">
        <v>-1.47651</v>
      </c>
      <c r="N2770" s="4" t="s">
        <v>2924</v>
      </c>
      <c r="O2770" s="4" t="s">
        <v>2924</v>
      </c>
      <c r="P2770" s="4">
        <v>0.80872599999999994</v>
      </c>
      <c r="Q2770" s="4" t="s">
        <v>2924</v>
      </c>
      <c r="R2770" s="4" t="s">
        <v>2924</v>
      </c>
      <c r="S2770" s="3" t="s">
        <v>6504</v>
      </c>
      <c r="T2770" s="5">
        <v>7.34</v>
      </c>
      <c r="U2770" s="4">
        <v>1010.8656808</v>
      </c>
      <c r="V2770" s="10">
        <v>209.20468</v>
      </c>
      <c r="W2770" s="4">
        <v>0</v>
      </c>
      <c r="X2770" s="4">
        <v>13.09</v>
      </c>
      <c r="Y2770" s="4">
        <v>6.56</v>
      </c>
      <c r="Z2770" s="4" t="s">
        <v>2924</v>
      </c>
      <c r="AA2770" s="10" t="s">
        <v>2924</v>
      </c>
      <c r="AB2770" s="10" t="s">
        <v>2924</v>
      </c>
      <c r="AC2770" s="4">
        <v>2.6610279999999999</v>
      </c>
      <c r="AD2770" s="4">
        <v>3.9341418327951998</v>
      </c>
      <c r="AE2770" s="4">
        <v>2.7828637954327</v>
      </c>
      <c r="AF2770" s="4" t="s">
        <v>2924</v>
      </c>
      <c r="AG2770" s="4" t="s">
        <v>2924</v>
      </c>
      <c r="AH2770" s="4" t="s">
        <v>2924</v>
      </c>
      <c r="AI2770" s="4">
        <v>0.80872599999999994</v>
      </c>
      <c r="AJ2770" s="4">
        <v>0.83304999999999996</v>
      </c>
    </row>
    <row r="2771" spans="1:36" x14ac:dyDescent="0.3">
      <c r="A2771" s="1" t="s">
        <v>2765</v>
      </c>
      <c r="B2771" s="2">
        <v>4890649</v>
      </c>
      <c r="C2771" s="3" t="s">
        <v>2956</v>
      </c>
      <c r="D2771" s="4">
        <v>1507.4185754099999</v>
      </c>
      <c r="E2771" s="3" t="s">
        <v>2920</v>
      </c>
      <c r="F2771" s="3" t="s">
        <v>2921</v>
      </c>
      <c r="G2771" s="3" t="s">
        <v>2941</v>
      </c>
      <c r="H2771" s="3" t="s">
        <v>2941</v>
      </c>
      <c r="I2771" s="3" t="s">
        <v>3048</v>
      </c>
      <c r="J2771" s="4">
        <v>-15.271594</v>
      </c>
      <c r="K2771" s="4">
        <v>-14.663677</v>
      </c>
      <c r="L2771" s="4">
        <v>-3.8403230000000002</v>
      </c>
      <c r="M2771" s="4">
        <v>6.6106439999999997</v>
      </c>
      <c r="N2771" s="4" t="s">
        <v>2924</v>
      </c>
      <c r="O2771" s="4" t="s">
        <v>2924</v>
      </c>
      <c r="P2771" s="4">
        <v>2.9053439999999999</v>
      </c>
      <c r="Q2771" s="4" t="s">
        <v>2924</v>
      </c>
      <c r="R2771" s="4" t="s">
        <v>2924</v>
      </c>
      <c r="S2771" s="3" t="s">
        <v>6505</v>
      </c>
      <c r="T2771" s="4">
        <v>19.03</v>
      </c>
      <c r="U2771" s="4">
        <v>1507.4185754099999</v>
      </c>
      <c r="V2771" s="10">
        <v>966.33657500000004</v>
      </c>
      <c r="W2771" s="4">
        <v>0</v>
      </c>
      <c r="X2771" s="4">
        <v>27.2</v>
      </c>
      <c r="Y2771" s="5">
        <v>11.4</v>
      </c>
      <c r="Z2771" s="4" t="s">
        <v>2924</v>
      </c>
      <c r="AA2771" s="10" t="s">
        <v>2924</v>
      </c>
      <c r="AB2771" s="10" t="s">
        <v>2924</v>
      </c>
      <c r="AC2771" s="4" t="s">
        <v>2924</v>
      </c>
      <c r="AD2771" s="4" t="s">
        <v>2924</v>
      </c>
      <c r="AE2771" s="4" t="s">
        <v>2924</v>
      </c>
      <c r="AF2771" s="4" t="s">
        <v>2924</v>
      </c>
      <c r="AG2771" s="4" t="s">
        <v>2924</v>
      </c>
      <c r="AH2771" s="4" t="s">
        <v>2924</v>
      </c>
      <c r="AI2771" s="4">
        <v>2.9053439999999999</v>
      </c>
      <c r="AJ2771" s="4">
        <v>2.9053439999999999</v>
      </c>
    </row>
    <row r="2772" spans="1:36" x14ac:dyDescent="0.3">
      <c r="A2772" s="1" t="s">
        <v>2766</v>
      </c>
      <c r="B2772" s="2">
        <v>4435552</v>
      </c>
      <c r="C2772" s="3" t="s">
        <v>2919</v>
      </c>
      <c r="D2772" s="4">
        <v>3043.6249432499999</v>
      </c>
      <c r="E2772" s="3" t="s">
        <v>2930</v>
      </c>
      <c r="F2772" s="3" t="s">
        <v>2953</v>
      </c>
      <c r="G2772" s="3" t="s">
        <v>2954</v>
      </c>
      <c r="H2772" s="3" t="s">
        <v>3244</v>
      </c>
      <c r="I2772" s="3" t="s">
        <v>3646</v>
      </c>
      <c r="J2772" s="4">
        <v>72.731707</v>
      </c>
      <c r="K2772" s="4">
        <v>14.410339</v>
      </c>
      <c r="L2772" s="4">
        <v>-4.2714249999999998</v>
      </c>
      <c r="M2772" s="4">
        <v>-2.9597150000000001</v>
      </c>
      <c r="N2772" s="4">
        <v>17.793969849246199</v>
      </c>
      <c r="O2772" s="4">
        <v>5.8066094865205402</v>
      </c>
      <c r="P2772" s="4">
        <v>2.4822989999999998</v>
      </c>
      <c r="Q2772" s="4" t="s">
        <v>2934</v>
      </c>
      <c r="R2772" s="4" t="s">
        <v>2934</v>
      </c>
      <c r="S2772" s="3" t="s">
        <v>6506</v>
      </c>
      <c r="T2772" s="4">
        <v>35.409999999999997</v>
      </c>
      <c r="U2772" s="4">
        <v>3043.6249432499999</v>
      </c>
      <c r="V2772" s="10" t="s">
        <v>2934</v>
      </c>
      <c r="W2772" s="4">
        <v>2.7110985597288901</v>
      </c>
      <c r="X2772" s="4">
        <v>38.450000000000003</v>
      </c>
      <c r="Y2772" s="4">
        <v>16.02</v>
      </c>
      <c r="Z2772" s="4">
        <v>17.847781999999999</v>
      </c>
      <c r="AA2772" s="10">
        <v>11.2255896525</v>
      </c>
      <c r="AB2772" s="10">
        <v>11.0988521887</v>
      </c>
      <c r="AC2772" s="4" t="s">
        <v>2934</v>
      </c>
      <c r="AD2772" s="4" t="s">
        <v>2934</v>
      </c>
      <c r="AE2772" s="4" t="s">
        <v>2934</v>
      </c>
      <c r="AF2772" s="4" t="s">
        <v>2934</v>
      </c>
      <c r="AG2772" s="4" t="s">
        <v>2934</v>
      </c>
      <c r="AH2772" s="4" t="s">
        <v>2934</v>
      </c>
      <c r="AI2772" s="4">
        <v>2.4822989999999998</v>
      </c>
      <c r="AJ2772" s="4" t="s">
        <v>2924</v>
      </c>
    </row>
    <row r="2773" spans="1:36" x14ac:dyDescent="0.3">
      <c r="A2773" s="1" t="s">
        <v>2767</v>
      </c>
      <c r="B2773" s="2">
        <v>15086866</v>
      </c>
      <c r="C2773" s="3" t="s">
        <v>2935</v>
      </c>
      <c r="D2773" s="4">
        <v>814.22444612000004</v>
      </c>
      <c r="E2773" s="3" t="s">
        <v>2930</v>
      </c>
      <c r="F2773" s="3" t="s">
        <v>2953</v>
      </c>
      <c r="G2773" s="3" t="s">
        <v>2954</v>
      </c>
      <c r="H2773" s="3" t="s">
        <v>2955</v>
      </c>
      <c r="I2773" s="3" t="s">
        <v>2971</v>
      </c>
      <c r="J2773" s="4">
        <v>35.253850999999997</v>
      </c>
      <c r="K2773" s="4">
        <v>9.9211869999999998</v>
      </c>
      <c r="L2773" s="4">
        <v>3.6729340000000001</v>
      </c>
      <c r="M2773" s="4">
        <v>-2.867677</v>
      </c>
      <c r="N2773" s="4" t="s">
        <v>2934</v>
      </c>
      <c r="O2773" s="4" t="s">
        <v>2934</v>
      </c>
      <c r="P2773" s="4" t="s">
        <v>2934</v>
      </c>
      <c r="Q2773" s="4" t="s">
        <v>2934</v>
      </c>
      <c r="R2773" s="4" t="s">
        <v>2934</v>
      </c>
      <c r="S2773" s="3" t="s">
        <v>6507</v>
      </c>
      <c r="T2773" s="4">
        <v>23.71</v>
      </c>
      <c r="U2773" s="4">
        <v>814.22444612000004</v>
      </c>
      <c r="V2773" s="10" t="s">
        <v>2934</v>
      </c>
      <c r="W2773" s="4">
        <v>7.5917334458034604</v>
      </c>
      <c r="X2773" s="4">
        <v>25.65</v>
      </c>
      <c r="Y2773" s="4">
        <v>17.100000000000001</v>
      </c>
      <c r="Z2773" s="4" t="s">
        <v>2934</v>
      </c>
      <c r="AA2773" s="10" t="s">
        <v>2934</v>
      </c>
      <c r="AB2773" s="10" t="s">
        <v>2934</v>
      </c>
      <c r="AC2773" s="4" t="s">
        <v>2934</v>
      </c>
      <c r="AD2773" s="4" t="s">
        <v>2934</v>
      </c>
      <c r="AE2773" s="4" t="s">
        <v>2934</v>
      </c>
      <c r="AF2773" s="4" t="s">
        <v>2934</v>
      </c>
      <c r="AG2773" s="4" t="s">
        <v>2934</v>
      </c>
      <c r="AH2773" s="4" t="s">
        <v>2934</v>
      </c>
      <c r="AI2773" s="4" t="s">
        <v>2934</v>
      </c>
      <c r="AJ2773" s="4" t="s">
        <v>2934</v>
      </c>
    </row>
    <row r="2774" spans="1:36" x14ac:dyDescent="0.3">
      <c r="A2774" s="1" t="s">
        <v>2768</v>
      </c>
      <c r="B2774" s="2">
        <v>5724200</v>
      </c>
      <c r="C2774" s="3" t="s">
        <v>2935</v>
      </c>
      <c r="D2774" s="4">
        <v>1166.0594463</v>
      </c>
      <c r="E2774" s="3" t="s">
        <v>2930</v>
      </c>
      <c r="F2774" s="3" t="s">
        <v>2953</v>
      </c>
      <c r="G2774" s="3" t="s">
        <v>2954</v>
      </c>
      <c r="H2774" s="3" t="s">
        <v>2955</v>
      </c>
      <c r="I2774" s="3"/>
      <c r="J2774" s="4">
        <v>-0.80645199999999995</v>
      </c>
      <c r="K2774" s="4">
        <v>-3.90625</v>
      </c>
      <c r="L2774" s="4">
        <v>-4.3545879999999997</v>
      </c>
      <c r="M2774" s="4">
        <v>-3.1496059999999999</v>
      </c>
      <c r="N2774" s="4">
        <v>12.214499</v>
      </c>
      <c r="O2774" s="4" t="s">
        <v>2934</v>
      </c>
      <c r="P2774" s="4">
        <v>0.86510100000000001</v>
      </c>
      <c r="Q2774" s="4" t="s">
        <v>2934</v>
      </c>
      <c r="R2774" s="4" t="s">
        <v>2934</v>
      </c>
      <c r="S2774" s="3" t="s">
        <v>6508</v>
      </c>
      <c r="T2774" s="4">
        <v>12.3</v>
      </c>
      <c r="U2774" s="4">
        <v>1166.0594463</v>
      </c>
      <c r="V2774" s="10">
        <v>1127.463446</v>
      </c>
      <c r="W2774" s="4">
        <v>9.9186991869918693</v>
      </c>
      <c r="X2774" s="4">
        <v>13.295</v>
      </c>
      <c r="Y2774" s="4">
        <v>11.72</v>
      </c>
      <c r="Z2774" s="4">
        <v>12.214499</v>
      </c>
      <c r="AA2774" s="10" t="s">
        <v>2934</v>
      </c>
      <c r="AB2774" s="10" t="s">
        <v>2934</v>
      </c>
      <c r="AC2774" s="4">
        <v>36.539521000000001</v>
      </c>
      <c r="AD2774" s="4" t="s">
        <v>2934</v>
      </c>
      <c r="AE2774" s="4" t="s">
        <v>2934</v>
      </c>
      <c r="AF2774" s="4" t="s">
        <v>2934</v>
      </c>
      <c r="AG2774" s="4" t="s">
        <v>2934</v>
      </c>
      <c r="AH2774" s="4" t="s">
        <v>2934</v>
      </c>
      <c r="AI2774" s="4">
        <v>0.86510100000000001</v>
      </c>
      <c r="AJ2774" s="4">
        <v>0.86510100000000001</v>
      </c>
    </row>
    <row r="2775" spans="1:36" x14ac:dyDescent="0.3">
      <c r="A2775" s="1" t="s">
        <v>2769</v>
      </c>
      <c r="B2775" s="2">
        <v>5726877</v>
      </c>
      <c r="C2775" s="3" t="s">
        <v>2935</v>
      </c>
      <c r="D2775" s="4">
        <v>660.58172560000003</v>
      </c>
      <c r="E2775" s="3" t="s">
        <v>2930</v>
      </c>
      <c r="F2775" s="3" t="s">
        <v>2953</v>
      </c>
      <c r="G2775" s="3" t="s">
        <v>2954</v>
      </c>
      <c r="H2775" s="3" t="s">
        <v>2955</v>
      </c>
      <c r="I2775" s="3"/>
      <c r="J2775" s="4">
        <v>13.740458</v>
      </c>
      <c r="K2775" s="4">
        <v>4.6072839999999999</v>
      </c>
      <c r="L2775" s="4">
        <v>-0.16750399999999999</v>
      </c>
      <c r="M2775" s="4">
        <v>-2.614379</v>
      </c>
      <c r="N2775" s="4" t="s">
        <v>2934</v>
      </c>
      <c r="O2775" s="4" t="s">
        <v>2934</v>
      </c>
      <c r="P2775" s="4" t="s">
        <v>2934</v>
      </c>
      <c r="Q2775" s="4" t="s">
        <v>2934</v>
      </c>
      <c r="R2775" s="4" t="s">
        <v>2934</v>
      </c>
      <c r="S2775" s="3" t="s">
        <v>6509</v>
      </c>
      <c r="T2775" s="4">
        <v>23.84</v>
      </c>
      <c r="U2775" s="4">
        <v>660.58172560000003</v>
      </c>
      <c r="V2775" s="10" t="s">
        <v>2934</v>
      </c>
      <c r="W2775" s="4">
        <v>8.3892617449664399</v>
      </c>
      <c r="X2775" s="4">
        <v>25.44</v>
      </c>
      <c r="Y2775" s="4">
        <v>20.39</v>
      </c>
      <c r="Z2775" s="4" t="s">
        <v>2934</v>
      </c>
      <c r="AA2775" s="10" t="s">
        <v>2934</v>
      </c>
      <c r="AB2775" s="10" t="s">
        <v>2934</v>
      </c>
      <c r="AC2775" s="4" t="s">
        <v>2934</v>
      </c>
      <c r="AD2775" s="4" t="s">
        <v>2934</v>
      </c>
      <c r="AE2775" s="4" t="s">
        <v>2934</v>
      </c>
      <c r="AF2775" s="4" t="s">
        <v>2934</v>
      </c>
      <c r="AG2775" s="4" t="s">
        <v>2934</v>
      </c>
      <c r="AH2775" s="4" t="s">
        <v>2934</v>
      </c>
      <c r="AI2775" s="4" t="s">
        <v>2934</v>
      </c>
      <c r="AJ2775" s="4" t="s">
        <v>2934</v>
      </c>
    </row>
    <row r="2776" spans="1:36" x14ac:dyDescent="0.3">
      <c r="A2776" s="1" t="s">
        <v>2770</v>
      </c>
      <c r="B2776" s="2">
        <v>102723</v>
      </c>
      <c r="C2776" s="3" t="s">
        <v>2935</v>
      </c>
      <c r="D2776" s="4">
        <v>1551.0840800000001</v>
      </c>
      <c r="E2776" s="3" t="s">
        <v>2930</v>
      </c>
      <c r="F2776" s="3" t="s">
        <v>2953</v>
      </c>
      <c r="G2776" s="3" t="s">
        <v>2954</v>
      </c>
      <c r="H2776" s="3" t="s">
        <v>2955</v>
      </c>
      <c r="I2776" s="3" t="s">
        <v>3001</v>
      </c>
      <c r="J2776" s="4">
        <v>-8.0431069999999991</v>
      </c>
      <c r="K2776" s="4">
        <v>6.6550840000000004</v>
      </c>
      <c r="L2776" s="4">
        <v>-5.7488910000000004</v>
      </c>
      <c r="M2776" s="4">
        <v>-7.801418</v>
      </c>
      <c r="N2776" s="4">
        <v>13.44364</v>
      </c>
      <c r="O2776" s="4">
        <v>14.875143</v>
      </c>
      <c r="P2776" s="4">
        <v>1.744154</v>
      </c>
      <c r="Q2776" s="4">
        <v>6.4759539999999998</v>
      </c>
      <c r="R2776" s="4">
        <v>7.7363039999999996</v>
      </c>
      <c r="S2776" s="3" t="s">
        <v>6510</v>
      </c>
      <c r="T2776" s="5">
        <v>221</v>
      </c>
      <c r="U2776" s="4">
        <v>1551.0840800000001</v>
      </c>
      <c r="V2776" s="10">
        <v>1640.22308</v>
      </c>
      <c r="W2776" s="4">
        <v>4.0723981900452504</v>
      </c>
      <c r="X2776" s="4">
        <v>263.39</v>
      </c>
      <c r="Y2776" s="4">
        <v>190.42</v>
      </c>
      <c r="Z2776" s="4">
        <v>13.44364</v>
      </c>
      <c r="AA2776" s="10">
        <v>7.4534748031999998</v>
      </c>
      <c r="AB2776" s="10">
        <v>8.3515196174999993</v>
      </c>
      <c r="AC2776" s="4">
        <v>1.847011</v>
      </c>
      <c r="AD2776" s="4">
        <v>1.9065954347898999</v>
      </c>
      <c r="AE2776" s="4">
        <v>1.9937030888641001</v>
      </c>
      <c r="AF2776" s="4">
        <v>6.4759539999999998</v>
      </c>
      <c r="AG2776" s="4">
        <v>5.1388493676001996</v>
      </c>
      <c r="AH2776" s="4">
        <v>5.6573532623518998</v>
      </c>
      <c r="AI2776" s="4">
        <v>1.744154</v>
      </c>
      <c r="AJ2776" s="4">
        <v>15.018687999999999</v>
      </c>
    </row>
    <row r="2777" spans="1:36" x14ac:dyDescent="0.3">
      <c r="A2777" s="1" t="s">
        <v>2771</v>
      </c>
      <c r="B2777" s="2">
        <v>4163620</v>
      </c>
      <c r="C2777" s="3" t="s">
        <v>2935</v>
      </c>
      <c r="D2777" s="4">
        <v>622628.97633740003</v>
      </c>
      <c r="E2777" s="3" t="s">
        <v>2930</v>
      </c>
      <c r="F2777" s="3" t="s">
        <v>2953</v>
      </c>
      <c r="G2777" s="3" t="s">
        <v>2953</v>
      </c>
      <c r="H2777" s="3" t="s">
        <v>3040</v>
      </c>
      <c r="I2777" s="3" t="s">
        <v>3211</v>
      </c>
      <c r="J2777" s="4">
        <v>22.938513</v>
      </c>
      <c r="K2777" s="4">
        <v>11.56723</v>
      </c>
      <c r="L2777" s="4">
        <v>3.3572989999999998</v>
      </c>
      <c r="M2777" s="4">
        <v>0.94363600000000003</v>
      </c>
      <c r="N2777" s="4">
        <v>32.652621000000003</v>
      </c>
      <c r="O2777" s="4">
        <v>31.985302000000001</v>
      </c>
      <c r="P2777" s="4">
        <v>16.391168</v>
      </c>
      <c r="Q2777" s="4">
        <v>25.059199</v>
      </c>
      <c r="R2777" s="4">
        <v>46.653945999999998</v>
      </c>
      <c r="S2777" s="3" t="s">
        <v>6511</v>
      </c>
      <c r="T2777" s="4">
        <v>317.70999999999998</v>
      </c>
      <c r="U2777" s="4">
        <v>622628.97633740003</v>
      </c>
      <c r="V2777" s="10">
        <v>630288.97633700003</v>
      </c>
      <c r="W2777" s="4">
        <v>0.74281577539265398</v>
      </c>
      <c r="X2777" s="4">
        <v>321.61500000000001</v>
      </c>
      <c r="Y2777" s="4">
        <v>252.7</v>
      </c>
      <c r="Z2777" s="4">
        <v>32.652621000000003</v>
      </c>
      <c r="AA2777" s="10">
        <v>28.334379749</v>
      </c>
      <c r="AB2777" s="10">
        <v>28.334379749</v>
      </c>
      <c r="AC2777" s="4">
        <v>17.544090000000001</v>
      </c>
      <c r="AD2777" s="4">
        <v>15.9999588724818</v>
      </c>
      <c r="AE2777" s="4">
        <v>15.9999588724818</v>
      </c>
      <c r="AF2777" s="4">
        <v>25.059199</v>
      </c>
      <c r="AG2777" s="4">
        <v>22.644657441952599</v>
      </c>
      <c r="AH2777" s="4">
        <v>22.644657441952599</v>
      </c>
      <c r="AI2777" s="4">
        <v>16.391168</v>
      </c>
      <c r="AJ2777" s="4" t="s">
        <v>2924</v>
      </c>
    </row>
    <row r="2778" spans="1:36" x14ac:dyDescent="0.3">
      <c r="A2778" s="1" t="s">
        <v>2772</v>
      </c>
      <c r="B2778" s="2">
        <v>4165163</v>
      </c>
      <c r="C2778" s="3" t="s">
        <v>2935</v>
      </c>
      <c r="D2778" s="4">
        <v>2333.7011349999998</v>
      </c>
      <c r="E2778" s="3" t="s">
        <v>2945</v>
      </c>
      <c r="F2778" s="3" t="s">
        <v>3021</v>
      </c>
      <c r="G2778" s="3" t="s">
        <v>3027</v>
      </c>
      <c r="H2778" s="3" t="s">
        <v>3140</v>
      </c>
      <c r="I2778" s="3" t="s">
        <v>3233</v>
      </c>
      <c r="J2778" s="4">
        <v>-29.474547999999999</v>
      </c>
      <c r="K2778" s="4">
        <v>-6.984299</v>
      </c>
      <c r="L2778" s="4">
        <v>13.249834999999999</v>
      </c>
      <c r="M2778" s="4">
        <v>-3.5373389999999998</v>
      </c>
      <c r="N2778" s="4">
        <v>27.709676999999999</v>
      </c>
      <c r="O2778" s="4" t="s">
        <v>2924</v>
      </c>
      <c r="P2778" s="5">
        <v>1.076576</v>
      </c>
      <c r="Q2778" s="4">
        <v>6.4385859999999999</v>
      </c>
      <c r="R2778" s="4" t="s">
        <v>2924</v>
      </c>
      <c r="S2778" s="3" t="s">
        <v>6512</v>
      </c>
      <c r="T2778" s="4">
        <v>17.18</v>
      </c>
      <c r="U2778" s="4">
        <v>2333.7011349999998</v>
      </c>
      <c r="V2778" s="10">
        <v>2631.7721350000002</v>
      </c>
      <c r="W2778" s="4">
        <v>2.32828870779977</v>
      </c>
      <c r="X2778" s="4">
        <v>24.684999999999999</v>
      </c>
      <c r="Y2778" s="4">
        <v>14.95</v>
      </c>
      <c r="Z2778" s="4">
        <v>27.709676999999999</v>
      </c>
      <c r="AA2778" s="10">
        <v>28.912823964899999</v>
      </c>
      <c r="AB2778" s="10">
        <v>30.635353697399999</v>
      </c>
      <c r="AC2778" s="4">
        <v>0.87489300000000003</v>
      </c>
      <c r="AD2778" s="4">
        <v>0.87208044717480004</v>
      </c>
      <c r="AE2778" s="4">
        <v>0.89384044252740003</v>
      </c>
      <c r="AF2778" s="4">
        <v>6.4385859999999999</v>
      </c>
      <c r="AG2778" s="4">
        <v>7.3074009250548997</v>
      </c>
      <c r="AH2778" s="4">
        <v>8.4201646329505007</v>
      </c>
      <c r="AI2778" s="5">
        <v>1.076576</v>
      </c>
      <c r="AJ2778" s="4">
        <v>1.275995</v>
      </c>
    </row>
    <row r="2779" spans="1:36" x14ac:dyDescent="0.3">
      <c r="A2779" s="1" t="s">
        <v>2773</v>
      </c>
      <c r="B2779" s="2">
        <v>4564156</v>
      </c>
      <c r="C2779" s="3" t="s">
        <v>2935</v>
      </c>
      <c r="D2779" s="4">
        <v>2607.6214672400001</v>
      </c>
      <c r="E2779" s="3" t="s">
        <v>2925</v>
      </c>
      <c r="F2779" s="3" t="s">
        <v>2996</v>
      </c>
      <c r="G2779" s="3" t="s">
        <v>2997</v>
      </c>
      <c r="H2779" s="3" t="s">
        <v>2997</v>
      </c>
      <c r="I2779" s="3" t="s">
        <v>6652</v>
      </c>
      <c r="J2779" s="4">
        <v>61.410488000000001</v>
      </c>
      <c r="K2779" s="4">
        <v>13.620163</v>
      </c>
      <c r="L2779" s="4">
        <v>1.616576</v>
      </c>
      <c r="M2779" s="4">
        <v>0.88155499999999998</v>
      </c>
      <c r="N2779" s="4" t="s">
        <v>2924</v>
      </c>
      <c r="O2779" s="4">
        <v>7.5021009999999997</v>
      </c>
      <c r="P2779" s="4">
        <v>2.1169720000000001</v>
      </c>
      <c r="Q2779" s="4">
        <v>8.4098369999999996</v>
      </c>
      <c r="R2779" s="4">
        <v>9.1476150000000001</v>
      </c>
      <c r="S2779" s="3" t="s">
        <v>6513</v>
      </c>
      <c r="T2779" s="4">
        <v>44.63</v>
      </c>
      <c r="U2779" s="4">
        <v>2607.6214672400001</v>
      </c>
      <c r="V2779" s="10">
        <v>3271.1744669999998</v>
      </c>
      <c r="W2779" s="4">
        <v>0</v>
      </c>
      <c r="X2779" s="4">
        <v>44.72</v>
      </c>
      <c r="Y2779" s="4">
        <v>26.05</v>
      </c>
      <c r="Z2779" s="4" t="s">
        <v>2924</v>
      </c>
      <c r="AA2779" s="10">
        <v>9.8629834253999995</v>
      </c>
      <c r="AB2779" s="10">
        <v>10.4275700934</v>
      </c>
      <c r="AC2779" s="4">
        <v>1.2178530000000001</v>
      </c>
      <c r="AD2779" s="4">
        <v>1.1880922772672999</v>
      </c>
      <c r="AE2779" s="4">
        <v>1.2027261074344</v>
      </c>
      <c r="AF2779" s="4">
        <v>8.4098369999999996</v>
      </c>
      <c r="AG2779" s="4">
        <v>6.8686078047243999</v>
      </c>
      <c r="AH2779" s="4">
        <v>7.2547670592148998</v>
      </c>
      <c r="AI2779" s="4">
        <v>2.1169720000000001</v>
      </c>
      <c r="AJ2779" s="4">
        <v>8.3420559999999995</v>
      </c>
    </row>
    <row r="2780" spans="1:36" x14ac:dyDescent="0.3">
      <c r="A2780" s="1" t="s">
        <v>2774</v>
      </c>
      <c r="B2780" s="2">
        <v>4088403</v>
      </c>
      <c r="C2780" s="3" t="s">
        <v>2919</v>
      </c>
      <c r="D2780" s="4">
        <v>2367.2148904800001</v>
      </c>
      <c r="E2780" s="3" t="s">
        <v>2925</v>
      </c>
      <c r="F2780" s="3" t="s">
        <v>3011</v>
      </c>
      <c r="G2780" s="3" t="s">
        <v>3012</v>
      </c>
      <c r="H2780" s="3" t="s">
        <v>3013</v>
      </c>
      <c r="I2780" s="3" t="s">
        <v>3014</v>
      </c>
      <c r="J2780" s="4">
        <v>-33.138309999999997</v>
      </c>
      <c r="K2780" s="4">
        <v>-10.062958999999999</v>
      </c>
      <c r="L2780" s="4">
        <v>-2.017719</v>
      </c>
      <c r="M2780" s="4">
        <v>-7.9673579999999999</v>
      </c>
      <c r="N2780" s="4">
        <v>4.6299700000000001</v>
      </c>
      <c r="O2780" s="4">
        <v>12.951043</v>
      </c>
      <c r="P2780" s="4">
        <v>1.996273</v>
      </c>
      <c r="Q2780" s="4">
        <v>5.0891999999999999</v>
      </c>
      <c r="R2780" s="4">
        <v>12.540388</v>
      </c>
      <c r="S2780" s="3" t="s">
        <v>6514</v>
      </c>
      <c r="T2780" s="4">
        <v>85.71</v>
      </c>
      <c r="U2780" s="4">
        <v>2367.2148904800001</v>
      </c>
      <c r="V2780" s="10">
        <v>2337.2148900000002</v>
      </c>
      <c r="W2780" s="4">
        <v>0</v>
      </c>
      <c r="X2780" s="5">
        <v>130.1</v>
      </c>
      <c r="Y2780" s="4">
        <v>84.01</v>
      </c>
      <c r="Z2780" s="4">
        <v>4.6299700000000001</v>
      </c>
      <c r="AA2780" s="10">
        <v>10.1542507819</v>
      </c>
      <c r="AB2780" s="10">
        <v>10.143591406500001</v>
      </c>
      <c r="AC2780" s="4">
        <v>0.59668500000000002</v>
      </c>
      <c r="AD2780" s="4">
        <v>0.59012121116479999</v>
      </c>
      <c r="AE2780" s="4">
        <v>0.60288130182160005</v>
      </c>
      <c r="AF2780" s="4">
        <v>5.0891999999999999</v>
      </c>
      <c r="AG2780" s="4">
        <v>4.8843003512110004</v>
      </c>
      <c r="AH2780" s="4">
        <v>4.9597504343839001</v>
      </c>
      <c r="AI2780" s="4">
        <v>1.996273</v>
      </c>
      <c r="AJ2780" s="4">
        <v>2.3011870000000001</v>
      </c>
    </row>
    <row r="2781" spans="1:36" x14ac:dyDescent="0.3">
      <c r="A2781" s="1" t="s">
        <v>2775</v>
      </c>
      <c r="B2781" s="2">
        <v>4085953</v>
      </c>
      <c r="C2781" s="3" t="s">
        <v>2935</v>
      </c>
      <c r="D2781" s="4">
        <v>47614.659349050002</v>
      </c>
      <c r="E2781" s="3" t="s">
        <v>3090</v>
      </c>
      <c r="F2781" s="3" t="s">
        <v>3090</v>
      </c>
      <c r="G2781" s="3" t="s">
        <v>3199</v>
      </c>
      <c r="H2781" s="3" t="s">
        <v>3674</v>
      </c>
      <c r="I2781" s="3" t="s">
        <v>3098</v>
      </c>
      <c r="J2781" s="4">
        <v>268.09573899999998</v>
      </c>
      <c r="K2781" s="4">
        <v>29.727474999999998</v>
      </c>
      <c r="L2781" s="4">
        <v>-9.4936299999999996</v>
      </c>
      <c r="M2781" s="4">
        <v>-3.4094829999999998</v>
      </c>
      <c r="N2781" s="4">
        <v>27.99</v>
      </c>
      <c r="O2781" s="4">
        <v>46.65</v>
      </c>
      <c r="P2781" s="4">
        <v>16.082509999999999</v>
      </c>
      <c r="Q2781" s="4">
        <v>11.128527999999999</v>
      </c>
      <c r="R2781" s="4">
        <v>60.465907000000001</v>
      </c>
      <c r="S2781" s="3" t="s">
        <v>6515</v>
      </c>
      <c r="T2781" s="4">
        <v>139.94999999999999</v>
      </c>
      <c r="U2781" s="4">
        <v>47614.659349050002</v>
      </c>
      <c r="V2781" s="10">
        <v>68220.659348999994</v>
      </c>
      <c r="W2781" s="4">
        <v>0.63308324401572003</v>
      </c>
      <c r="X2781" s="4">
        <v>168.67</v>
      </c>
      <c r="Y2781" s="4">
        <v>37.770000000000003</v>
      </c>
      <c r="Z2781" s="4">
        <v>27.99</v>
      </c>
      <c r="AA2781" s="10">
        <v>18.698643863899999</v>
      </c>
      <c r="AB2781" s="10">
        <v>23.980466072599999</v>
      </c>
      <c r="AC2781" s="4">
        <v>4.1943229999999998</v>
      </c>
      <c r="AD2781" s="4">
        <v>3.5794647154292001</v>
      </c>
      <c r="AE2781" s="4">
        <v>3.9549999371508</v>
      </c>
      <c r="AF2781" s="4">
        <v>11.128527999999999</v>
      </c>
      <c r="AG2781" s="4">
        <v>11.8338798396471</v>
      </c>
      <c r="AH2781" s="4">
        <v>13.408939447343901</v>
      </c>
      <c r="AI2781" s="4">
        <v>16.082509999999999</v>
      </c>
      <c r="AJ2781" s="4" t="s">
        <v>2924</v>
      </c>
    </row>
    <row r="2782" spans="1:36" x14ac:dyDescent="0.3">
      <c r="A2782" s="1" t="s">
        <v>2776</v>
      </c>
      <c r="B2782" s="2">
        <v>4208319</v>
      </c>
      <c r="C2782" s="3" t="s">
        <v>2935</v>
      </c>
      <c r="D2782" s="4">
        <v>1031.12917206</v>
      </c>
      <c r="E2782" s="3" t="s">
        <v>3093</v>
      </c>
      <c r="F2782" s="3" t="s">
        <v>3093</v>
      </c>
      <c r="G2782" s="3" t="s">
        <v>3094</v>
      </c>
      <c r="H2782" s="3" t="s">
        <v>3147</v>
      </c>
      <c r="I2782" s="3" t="s">
        <v>3148</v>
      </c>
      <c r="J2782" s="4">
        <v>-37.576957</v>
      </c>
      <c r="K2782" s="4">
        <v>-4.5393410000000003</v>
      </c>
      <c r="L2782" s="4">
        <v>-12.699877000000001</v>
      </c>
      <c r="M2782" s="4">
        <v>-9.8443950000000005</v>
      </c>
      <c r="N2782" s="4">
        <v>2.157295</v>
      </c>
      <c r="O2782" s="4" t="s">
        <v>2924</v>
      </c>
      <c r="P2782" s="4">
        <v>0.33757399999999999</v>
      </c>
      <c r="Q2782" s="4">
        <v>2.0180570000000002</v>
      </c>
      <c r="R2782" s="4" t="s">
        <v>2924</v>
      </c>
      <c r="S2782" s="3" t="s">
        <v>6516</v>
      </c>
      <c r="T2782" s="4">
        <v>28.39</v>
      </c>
      <c r="U2782" s="4">
        <v>1031.12917206</v>
      </c>
      <c r="V2782" s="10">
        <v>3570.569172</v>
      </c>
      <c r="W2782" s="4">
        <v>0</v>
      </c>
      <c r="X2782" s="4">
        <v>58.3</v>
      </c>
      <c r="Y2782" s="4">
        <v>25.85</v>
      </c>
      <c r="Z2782" s="4">
        <v>2.157295</v>
      </c>
      <c r="AA2782" s="10">
        <v>3.7583235149999998</v>
      </c>
      <c r="AB2782" s="10">
        <v>3.9978651766</v>
      </c>
      <c r="AC2782" s="5">
        <v>1.9171199999999999</v>
      </c>
      <c r="AD2782" s="4">
        <v>1.7030509811706001</v>
      </c>
      <c r="AE2782" s="4">
        <v>1.8023278942078</v>
      </c>
      <c r="AF2782" s="4">
        <v>2.0180570000000002</v>
      </c>
      <c r="AG2782" s="4">
        <v>2.7034485825852999</v>
      </c>
      <c r="AH2782" s="4">
        <v>2.8775273785120001</v>
      </c>
      <c r="AI2782" s="4">
        <v>0.33757399999999999</v>
      </c>
      <c r="AJ2782" s="4">
        <v>0.33757399999999999</v>
      </c>
    </row>
    <row r="2783" spans="1:36" x14ac:dyDescent="0.3">
      <c r="A2783" s="1" t="s">
        <v>2777</v>
      </c>
      <c r="B2783" s="2">
        <v>7101140</v>
      </c>
      <c r="C2783" s="3" t="s">
        <v>2940</v>
      </c>
      <c r="D2783" s="4">
        <v>1738.0110894300001</v>
      </c>
      <c r="E2783" s="3" t="s">
        <v>3006</v>
      </c>
      <c r="F2783" s="3" t="s">
        <v>3007</v>
      </c>
      <c r="G2783" s="3" t="s">
        <v>3008</v>
      </c>
      <c r="H2783" s="3" t="s">
        <v>3009</v>
      </c>
      <c r="I2783" s="3" t="s">
        <v>3298</v>
      </c>
      <c r="J2783" s="4">
        <v>163.545817</v>
      </c>
      <c r="K2783" s="4">
        <v>18.725695999999999</v>
      </c>
      <c r="L2783" s="4">
        <v>31.729174</v>
      </c>
      <c r="M2783" s="4">
        <v>5.6428000000000003</v>
      </c>
      <c r="N2783" s="4">
        <v>35.311388000000001</v>
      </c>
      <c r="O2783" s="4">
        <v>27.581654</v>
      </c>
      <c r="P2783" s="4">
        <v>6.8466449999999996</v>
      </c>
      <c r="Q2783" s="4">
        <v>5.144889</v>
      </c>
      <c r="R2783" s="4">
        <v>28.824069000000001</v>
      </c>
      <c r="S2783" s="3" t="s">
        <v>6517</v>
      </c>
      <c r="T2783" s="4">
        <v>39.69</v>
      </c>
      <c r="U2783" s="4">
        <v>1738.0110894300001</v>
      </c>
      <c r="V2783" s="10">
        <v>1596.2120890000001</v>
      </c>
      <c r="W2783" s="4">
        <v>0</v>
      </c>
      <c r="X2783" s="4">
        <v>48.41</v>
      </c>
      <c r="Y2783" s="4">
        <v>14.16</v>
      </c>
      <c r="Z2783" s="4">
        <v>35.311388000000001</v>
      </c>
      <c r="AA2783" s="10">
        <v>36.807938421499998</v>
      </c>
      <c r="AB2783" s="10">
        <v>35.596412555999997</v>
      </c>
      <c r="AC2783" s="4">
        <v>2.770581</v>
      </c>
      <c r="AD2783" s="4">
        <v>2.3294877894726</v>
      </c>
      <c r="AE2783" s="4">
        <v>2.6571370615393</v>
      </c>
      <c r="AF2783" s="4">
        <v>5.144889</v>
      </c>
      <c r="AG2783" s="4">
        <v>18.605670350395201</v>
      </c>
      <c r="AH2783" s="4">
        <v>19.304469757567599</v>
      </c>
      <c r="AI2783" s="4">
        <v>6.8466449999999996</v>
      </c>
      <c r="AJ2783" s="4">
        <v>7.0247789999999997</v>
      </c>
    </row>
    <row r="2784" spans="1:36" x14ac:dyDescent="0.3">
      <c r="A2784" s="1" t="s">
        <v>2778</v>
      </c>
      <c r="B2784" s="2">
        <v>7647654</v>
      </c>
      <c r="C2784" s="3" t="s">
        <v>2935</v>
      </c>
      <c r="D2784" s="4">
        <v>713.18190049999998</v>
      </c>
      <c r="E2784" s="3" t="s">
        <v>3093</v>
      </c>
      <c r="F2784" s="3" t="s">
        <v>3093</v>
      </c>
      <c r="G2784" s="3" t="s">
        <v>3094</v>
      </c>
      <c r="H2784" s="3" t="s">
        <v>3147</v>
      </c>
      <c r="I2784" s="3" t="s">
        <v>3148</v>
      </c>
      <c r="J2784" s="4">
        <v>7.8641639999999997</v>
      </c>
      <c r="K2784" s="4">
        <v>-2.8962189999999999</v>
      </c>
      <c r="L2784" s="4">
        <v>-13.165468000000001</v>
      </c>
      <c r="M2784" s="4">
        <v>-11.02101</v>
      </c>
      <c r="N2784" s="4">
        <v>16.682791999999999</v>
      </c>
      <c r="O2784" s="4">
        <v>33.250689000000001</v>
      </c>
      <c r="P2784" s="4">
        <v>1.514999</v>
      </c>
      <c r="Q2784" s="4">
        <v>4.5386389999999999</v>
      </c>
      <c r="R2784" s="4">
        <v>219.40745000000001</v>
      </c>
      <c r="S2784" s="3" t="s">
        <v>6518</v>
      </c>
      <c r="T2784" s="4">
        <v>24.14</v>
      </c>
      <c r="U2784" s="4">
        <v>713.18190049999998</v>
      </c>
      <c r="V2784" s="10">
        <v>815.75689999999997</v>
      </c>
      <c r="W2784" s="4">
        <v>8.6992543496271804</v>
      </c>
      <c r="X2784" s="4">
        <v>28.405000000000001</v>
      </c>
      <c r="Y2784" s="4">
        <v>19.63</v>
      </c>
      <c r="Z2784" s="4">
        <v>16.682791999999999</v>
      </c>
      <c r="AA2784" s="10">
        <v>26.822222222200001</v>
      </c>
      <c r="AB2784" s="10">
        <v>18.2878787878</v>
      </c>
      <c r="AC2784" s="4">
        <v>3.5083299999999999</v>
      </c>
      <c r="AD2784" s="4">
        <v>3.2298633629887998</v>
      </c>
      <c r="AE2784" s="4">
        <v>3.246716098322</v>
      </c>
      <c r="AF2784" s="4">
        <v>4.5386389999999999</v>
      </c>
      <c r="AG2784" s="4">
        <v>5.0959167418891997</v>
      </c>
      <c r="AH2784" s="4">
        <v>5.0191312961646997</v>
      </c>
      <c r="AI2784" s="4">
        <v>1.514999</v>
      </c>
      <c r="AJ2784" s="4">
        <v>1.514999</v>
      </c>
    </row>
    <row r="2785" spans="1:36" x14ac:dyDescent="0.3">
      <c r="A2785" s="1" t="s">
        <v>2779</v>
      </c>
      <c r="B2785" s="2">
        <v>6376635</v>
      </c>
      <c r="C2785" s="3" t="s">
        <v>2935</v>
      </c>
      <c r="D2785" s="4">
        <v>2298.4327830000002</v>
      </c>
      <c r="E2785" s="3" t="s">
        <v>2925</v>
      </c>
      <c r="F2785" s="3" t="s">
        <v>2996</v>
      </c>
      <c r="G2785" s="3" t="s">
        <v>3230</v>
      </c>
      <c r="H2785" s="3" t="s">
        <v>3469</v>
      </c>
      <c r="I2785" s="3" t="s">
        <v>3662</v>
      </c>
      <c r="J2785" s="4">
        <v>58.741258999999999</v>
      </c>
      <c r="K2785" s="4">
        <v>1.0685659999999999</v>
      </c>
      <c r="L2785" s="4">
        <v>1.793722</v>
      </c>
      <c r="M2785" s="4">
        <v>0.35366900000000001</v>
      </c>
      <c r="N2785" s="4" t="s">
        <v>2934</v>
      </c>
      <c r="O2785" s="4" t="s">
        <v>2934</v>
      </c>
      <c r="P2785" s="4" t="s">
        <v>2934</v>
      </c>
      <c r="Q2785" s="4" t="s">
        <v>2934</v>
      </c>
      <c r="R2785" s="4" t="s">
        <v>2934</v>
      </c>
      <c r="S2785" s="3" t="s">
        <v>6519</v>
      </c>
      <c r="T2785" s="5">
        <v>11.35</v>
      </c>
      <c r="U2785" s="4">
        <v>2298.4327830000002</v>
      </c>
      <c r="V2785" s="10">
        <v>1953.332782</v>
      </c>
      <c r="W2785" s="4">
        <v>0</v>
      </c>
      <c r="X2785" s="4">
        <v>11.4</v>
      </c>
      <c r="Y2785" s="5">
        <v>6.8449999999999998</v>
      </c>
      <c r="Z2785" s="4" t="s">
        <v>2934</v>
      </c>
      <c r="AA2785" s="10">
        <v>75.666666666599994</v>
      </c>
      <c r="AB2785" s="10" t="s">
        <v>2924</v>
      </c>
      <c r="AC2785" s="4" t="s">
        <v>2934</v>
      </c>
      <c r="AD2785" s="4">
        <v>1.0427255019537001</v>
      </c>
      <c r="AE2785" s="4">
        <v>1.1016244511744</v>
      </c>
      <c r="AF2785" s="4" t="s">
        <v>2934</v>
      </c>
      <c r="AG2785" s="4">
        <v>33.0064697542932</v>
      </c>
      <c r="AH2785" s="4">
        <v>99.273227375226995</v>
      </c>
      <c r="AI2785" s="4" t="s">
        <v>2934</v>
      </c>
      <c r="AJ2785" s="4" t="s">
        <v>2934</v>
      </c>
    </row>
    <row r="2786" spans="1:36" x14ac:dyDescent="0.3">
      <c r="A2786" s="1" t="s">
        <v>2780</v>
      </c>
      <c r="B2786" s="2">
        <v>19858759</v>
      </c>
      <c r="C2786" s="3" t="s">
        <v>2935</v>
      </c>
      <c r="D2786" s="4">
        <v>5486.8059999999996</v>
      </c>
      <c r="E2786" s="3" t="s">
        <v>2945</v>
      </c>
      <c r="F2786" s="3" t="s">
        <v>3021</v>
      </c>
      <c r="G2786" s="3" t="s">
        <v>3027</v>
      </c>
      <c r="H2786" s="3" t="s">
        <v>3028</v>
      </c>
      <c r="I2786" s="3" t="s">
        <v>3526</v>
      </c>
      <c r="J2786" s="4">
        <v>6.1609999999999996</v>
      </c>
      <c r="K2786" s="4">
        <v>9.8977140000000006</v>
      </c>
      <c r="L2786" s="4">
        <v>-2.3000799999999999</v>
      </c>
      <c r="M2786" s="4">
        <v>-7.7525250000000003</v>
      </c>
      <c r="N2786" s="4">
        <v>13.942748</v>
      </c>
      <c r="O2786" s="4">
        <v>16.300758999999999</v>
      </c>
      <c r="P2786" s="4">
        <v>5.3242969999999996</v>
      </c>
      <c r="Q2786" s="4">
        <v>10.448608999999999</v>
      </c>
      <c r="R2786" s="4">
        <v>18.361125000000001</v>
      </c>
      <c r="S2786" s="3" t="s">
        <v>6520</v>
      </c>
      <c r="T2786" s="4">
        <v>36.53</v>
      </c>
      <c r="U2786" s="4">
        <v>5486.8059999999996</v>
      </c>
      <c r="V2786" s="10">
        <v>7417.2060000000001</v>
      </c>
      <c r="W2786" s="4">
        <v>0.27374760470845899</v>
      </c>
      <c r="X2786" s="4">
        <v>45.62</v>
      </c>
      <c r="Y2786" s="4">
        <v>31.22</v>
      </c>
      <c r="Z2786" s="4">
        <v>13.942748</v>
      </c>
      <c r="AA2786" s="10">
        <v>11.7350380673</v>
      </c>
      <c r="AB2786" s="10">
        <v>12.641450669599999</v>
      </c>
      <c r="AC2786" s="4">
        <v>2.479676</v>
      </c>
      <c r="AD2786" s="4">
        <v>2.433866750005</v>
      </c>
      <c r="AE2786" s="4">
        <v>2.4948461096229</v>
      </c>
      <c r="AF2786" s="4">
        <v>10.448608999999999</v>
      </c>
      <c r="AG2786" s="4">
        <v>10.274913132503601</v>
      </c>
      <c r="AH2786" s="4">
        <v>11.047835531149101</v>
      </c>
      <c r="AI2786" s="4">
        <v>5.3242969999999996</v>
      </c>
      <c r="AJ2786" s="4" t="s">
        <v>2924</v>
      </c>
    </row>
    <row r="2787" spans="1:36" x14ac:dyDescent="0.3">
      <c r="A2787" s="1" t="s">
        <v>2781</v>
      </c>
      <c r="B2787" s="2">
        <v>103050</v>
      </c>
      <c r="C2787" s="3" t="s">
        <v>2935</v>
      </c>
      <c r="D2787" s="4">
        <v>7913.8425221099997</v>
      </c>
      <c r="E2787" s="3" t="s">
        <v>2976</v>
      </c>
      <c r="F2787" s="3" t="s">
        <v>2977</v>
      </c>
      <c r="G2787" s="3" t="s">
        <v>3269</v>
      </c>
      <c r="H2787" s="3" t="s">
        <v>3269</v>
      </c>
      <c r="I2787" s="3" t="s">
        <v>2979</v>
      </c>
      <c r="J2787" s="4">
        <v>42.303736999999998</v>
      </c>
      <c r="K2787" s="4">
        <v>6.9845360000000003</v>
      </c>
      <c r="L2787" s="4">
        <v>1.2933140000000001</v>
      </c>
      <c r="M2787" s="4">
        <v>-7.0532919999999999</v>
      </c>
      <c r="N2787" s="4" t="s">
        <v>2924</v>
      </c>
      <c r="O2787" s="4">
        <v>16.446117000000001</v>
      </c>
      <c r="P2787" s="4">
        <v>1.932315</v>
      </c>
      <c r="Q2787" s="4">
        <v>21.269501999999999</v>
      </c>
      <c r="R2787" s="4">
        <v>26.991499000000001</v>
      </c>
      <c r="S2787" s="3" t="s">
        <v>6521</v>
      </c>
      <c r="T2787" s="4">
        <v>41.51</v>
      </c>
      <c r="U2787" s="4">
        <v>7913.8425221099997</v>
      </c>
      <c r="V2787" s="10">
        <v>18294.696521999998</v>
      </c>
      <c r="W2787" s="4">
        <v>1.78270296314141</v>
      </c>
      <c r="X2787" s="4">
        <v>46.63</v>
      </c>
      <c r="Y2787" s="4">
        <v>22.42</v>
      </c>
      <c r="Z2787" s="4" t="s">
        <v>2924</v>
      </c>
      <c r="AA2787" s="10" t="s">
        <v>2924</v>
      </c>
      <c r="AB2787" s="10" t="s">
        <v>2924</v>
      </c>
      <c r="AC2787" s="4">
        <v>9.7770960000000002</v>
      </c>
      <c r="AD2787" s="4">
        <v>10.066751744556599</v>
      </c>
      <c r="AE2787" s="4">
        <v>10.285198772704399</v>
      </c>
      <c r="AF2787" s="4">
        <v>21.269501999999999</v>
      </c>
      <c r="AG2787" s="4">
        <v>25.972691695699201</v>
      </c>
      <c r="AH2787" s="4">
        <v>25.845008805955199</v>
      </c>
      <c r="AI2787" s="4">
        <v>1.932315</v>
      </c>
      <c r="AJ2787" s="4">
        <v>1.9907919999999999</v>
      </c>
    </row>
    <row r="2788" spans="1:36" x14ac:dyDescent="0.3">
      <c r="A2788" s="1" t="s">
        <v>2782</v>
      </c>
      <c r="B2788" s="2">
        <v>4041737</v>
      </c>
      <c r="C2788" s="3" t="s">
        <v>2935</v>
      </c>
      <c r="D2788" s="4">
        <v>6466.83651328</v>
      </c>
      <c r="E2788" s="3" t="s">
        <v>2930</v>
      </c>
      <c r="F2788" s="3" t="s">
        <v>2953</v>
      </c>
      <c r="G2788" s="3" t="s">
        <v>2953</v>
      </c>
      <c r="H2788" s="3" t="s">
        <v>3075</v>
      </c>
      <c r="I2788" s="3" t="s">
        <v>3043</v>
      </c>
      <c r="J2788" s="4">
        <v>-8.7935949999999998</v>
      </c>
      <c r="K2788" s="4">
        <v>-12.281389000000001</v>
      </c>
      <c r="L2788" s="4">
        <v>-15.913925000000001</v>
      </c>
      <c r="M2788" s="4">
        <v>-3.7519689999999999</v>
      </c>
      <c r="N2788" s="4">
        <v>10.702229299363101</v>
      </c>
      <c r="O2788" s="4">
        <v>4.2803459999999998</v>
      </c>
      <c r="P2788" s="4">
        <v>1.383548</v>
      </c>
      <c r="Q2788" s="4">
        <v>8.2863399999999992</v>
      </c>
      <c r="R2788" s="4">
        <v>9.7837169999999993</v>
      </c>
      <c r="S2788" s="3" t="s">
        <v>6522</v>
      </c>
      <c r="T2788" s="4">
        <v>67.209999999999994</v>
      </c>
      <c r="U2788" s="4">
        <v>6466.83651328</v>
      </c>
      <c r="V2788" s="10">
        <v>11078.836513</v>
      </c>
      <c r="W2788" s="4">
        <v>2.6781728909388498</v>
      </c>
      <c r="X2788" s="4">
        <v>84.3</v>
      </c>
      <c r="Y2788" s="4">
        <v>63.11</v>
      </c>
      <c r="Z2788" s="4">
        <v>10.697119000000001</v>
      </c>
      <c r="AA2788" s="10">
        <v>8.2278481011999993</v>
      </c>
      <c r="AB2788" s="10">
        <v>9.3549002221999995</v>
      </c>
      <c r="AC2788" s="4">
        <v>1.4097010000000001</v>
      </c>
      <c r="AD2788" s="4">
        <v>1.40877487472</v>
      </c>
      <c r="AE2788" s="4">
        <v>1.4837329660114</v>
      </c>
      <c r="AF2788" s="4">
        <v>8.2863399999999992</v>
      </c>
      <c r="AG2788" s="4" t="s">
        <v>2934</v>
      </c>
      <c r="AH2788" s="4" t="s">
        <v>2934</v>
      </c>
      <c r="AI2788" s="4">
        <v>1.383548</v>
      </c>
      <c r="AJ2788" s="4">
        <v>2.0999840000000001</v>
      </c>
    </row>
    <row r="2789" spans="1:36" x14ac:dyDescent="0.3">
      <c r="A2789" s="1" t="s">
        <v>2783</v>
      </c>
      <c r="B2789" s="2">
        <v>4988369</v>
      </c>
      <c r="C2789" s="3" t="s">
        <v>2919</v>
      </c>
      <c r="D2789" s="4">
        <v>2030.55710976</v>
      </c>
      <c r="E2789" s="3" t="s">
        <v>2936</v>
      </c>
      <c r="F2789" s="3" t="s">
        <v>2966</v>
      </c>
      <c r="G2789" s="3" t="s">
        <v>2967</v>
      </c>
      <c r="H2789" s="3" t="s">
        <v>2999</v>
      </c>
      <c r="I2789" s="3" t="s">
        <v>3716</v>
      </c>
      <c r="J2789" s="4">
        <v>56.513531</v>
      </c>
      <c r="K2789" s="4">
        <v>13.899702</v>
      </c>
      <c r="L2789" s="4">
        <v>-13.352494999999999</v>
      </c>
      <c r="M2789" s="4">
        <v>-8.0676459999999999</v>
      </c>
      <c r="N2789" s="4">
        <v>49.566516999999997</v>
      </c>
      <c r="O2789" s="4" t="s">
        <v>2924</v>
      </c>
      <c r="P2789" s="4">
        <v>2.3271259999999998</v>
      </c>
      <c r="Q2789" s="4">
        <v>19.261593999999999</v>
      </c>
      <c r="R2789" s="4" t="s">
        <v>2924</v>
      </c>
      <c r="S2789" s="3" t="s">
        <v>6523</v>
      </c>
      <c r="T2789" s="4">
        <v>99.48</v>
      </c>
      <c r="U2789" s="4">
        <v>2030.55710976</v>
      </c>
      <c r="V2789" s="10">
        <v>2502.0521090000002</v>
      </c>
      <c r="W2789" s="4">
        <v>0.402090872537193</v>
      </c>
      <c r="X2789" s="4">
        <v>123.92</v>
      </c>
      <c r="Y2789" s="4">
        <v>57.1</v>
      </c>
      <c r="Z2789" s="4">
        <v>120.728155</v>
      </c>
      <c r="AA2789" s="10">
        <v>27.493574330400001</v>
      </c>
      <c r="AB2789" s="10">
        <v>33.532546592599999</v>
      </c>
      <c r="AC2789" s="4">
        <v>2.4615930000000001</v>
      </c>
      <c r="AD2789" s="4">
        <v>1.8975391954647001</v>
      </c>
      <c r="AE2789" s="4">
        <v>2.3468157173762001</v>
      </c>
      <c r="AF2789" s="4">
        <v>19.261593999999999</v>
      </c>
      <c r="AG2789" s="4">
        <v>15.272507306479</v>
      </c>
      <c r="AH2789" s="4">
        <v>19.0228416766119</v>
      </c>
      <c r="AI2789" s="4">
        <v>2.3271259999999998</v>
      </c>
      <c r="AJ2789" s="4">
        <v>7.7494740000000002</v>
      </c>
    </row>
    <row r="2790" spans="1:36" x14ac:dyDescent="0.3">
      <c r="A2790" s="1" t="s">
        <v>2784</v>
      </c>
      <c r="B2790" s="2">
        <v>19448929</v>
      </c>
      <c r="C2790" s="3" t="s">
        <v>2935</v>
      </c>
      <c r="D2790" s="4">
        <v>1053.7771436</v>
      </c>
      <c r="E2790" s="3" t="s">
        <v>3102</v>
      </c>
      <c r="F2790" s="3" t="s">
        <v>3103</v>
      </c>
      <c r="G2790" s="3" t="s">
        <v>3104</v>
      </c>
      <c r="H2790" s="3" t="s">
        <v>3104</v>
      </c>
      <c r="I2790" s="3" t="s">
        <v>3205</v>
      </c>
      <c r="J2790" s="4">
        <v>-14.199396</v>
      </c>
      <c r="K2790" s="4">
        <v>-23.035229999999999</v>
      </c>
      <c r="L2790" s="4">
        <v>-9.5541400000000003</v>
      </c>
      <c r="M2790" s="4">
        <v>-10.410095</v>
      </c>
      <c r="N2790" s="4">
        <v>120.85106399999999</v>
      </c>
      <c r="O2790" s="4">
        <v>46.942149000000001</v>
      </c>
      <c r="P2790" s="4">
        <v>4.0198159999999996</v>
      </c>
      <c r="Q2790" s="4">
        <v>64.619497999999993</v>
      </c>
      <c r="R2790" s="4">
        <v>36.445766999999996</v>
      </c>
      <c r="S2790" s="3" t="s">
        <v>6524</v>
      </c>
      <c r="T2790" s="4">
        <v>5.68</v>
      </c>
      <c r="U2790" s="4">
        <v>1053.7771436</v>
      </c>
      <c r="V2790" s="10">
        <v>839.60114299999998</v>
      </c>
      <c r="W2790" s="4">
        <v>0</v>
      </c>
      <c r="X2790" s="5">
        <v>9.5898000000000003</v>
      </c>
      <c r="Y2790" s="4">
        <v>5.66</v>
      </c>
      <c r="Z2790" s="4">
        <v>120.85106399999999</v>
      </c>
      <c r="AA2790" s="10">
        <v>77.384196185199997</v>
      </c>
      <c r="AB2790" s="10">
        <v>72.072072071999997</v>
      </c>
      <c r="AC2790" s="4">
        <v>3.7165949999999999</v>
      </c>
      <c r="AD2790" s="4">
        <v>3.3330560143993</v>
      </c>
      <c r="AE2790" s="4">
        <v>3.6298539037672</v>
      </c>
      <c r="AF2790" s="4">
        <v>64.619497999999993</v>
      </c>
      <c r="AG2790" s="4">
        <v>27.222743832254199</v>
      </c>
      <c r="AH2790" s="4">
        <v>46.220002895627502</v>
      </c>
      <c r="AI2790" s="4">
        <v>4.0198159999999996</v>
      </c>
      <c r="AJ2790" s="4">
        <v>4.5659159999999996</v>
      </c>
    </row>
    <row r="2791" spans="1:36" x14ac:dyDescent="0.3">
      <c r="A2791" s="1" t="s">
        <v>2785</v>
      </c>
      <c r="B2791" s="2">
        <v>4063773</v>
      </c>
      <c r="C2791" s="3" t="s">
        <v>2935</v>
      </c>
      <c r="D2791" s="4">
        <v>34749.27908067</v>
      </c>
      <c r="E2791" s="3" t="s">
        <v>3031</v>
      </c>
      <c r="F2791" s="3" t="s">
        <v>3031</v>
      </c>
      <c r="G2791" s="3" t="s">
        <v>3371</v>
      </c>
      <c r="H2791" s="3" t="s">
        <v>3371</v>
      </c>
      <c r="I2791" s="3" t="s">
        <v>3719</v>
      </c>
      <c r="J2791" s="4">
        <v>16.983060999999999</v>
      </c>
      <c r="K2791" s="4">
        <v>4.3959530000000004</v>
      </c>
      <c r="L2791" s="4">
        <v>-5.2841870000000002</v>
      </c>
      <c r="M2791" s="4">
        <v>-4.5835299999999997</v>
      </c>
      <c r="N2791" s="4">
        <v>43.854999999999997</v>
      </c>
      <c r="O2791" s="4">
        <v>43.342117999999999</v>
      </c>
      <c r="P2791" s="4">
        <v>4.41723</v>
      </c>
      <c r="Q2791" s="4">
        <v>17.962275999999999</v>
      </c>
      <c r="R2791" s="4">
        <v>27.631126999999999</v>
      </c>
      <c r="S2791" s="3" t="s">
        <v>6525</v>
      </c>
      <c r="T2791" s="4">
        <v>263.13</v>
      </c>
      <c r="U2791" s="4">
        <v>34749.27908067</v>
      </c>
      <c r="V2791" s="10">
        <v>38245.27908</v>
      </c>
      <c r="W2791" s="4">
        <v>0.69927412305704395</v>
      </c>
      <c r="X2791" s="4">
        <v>298.31</v>
      </c>
      <c r="Y2791" s="5">
        <v>218.37049999999999</v>
      </c>
      <c r="Z2791" s="4">
        <v>43.854999999999997</v>
      </c>
      <c r="AA2791" s="10">
        <v>30.570562197200001</v>
      </c>
      <c r="AB2791" s="10">
        <v>36.945252563799997</v>
      </c>
      <c r="AC2791" s="4">
        <v>5.1694690000000003</v>
      </c>
      <c r="AD2791" s="4">
        <v>4.8411477262949001</v>
      </c>
      <c r="AE2791" s="4">
        <v>5.1819055308918998</v>
      </c>
      <c r="AF2791" s="4">
        <v>17.962275999999999</v>
      </c>
      <c r="AG2791" s="4">
        <v>16.897711153353502</v>
      </c>
      <c r="AH2791" s="4">
        <v>19.0299521598604</v>
      </c>
      <c r="AI2791" s="4">
        <v>4.41723</v>
      </c>
      <c r="AJ2791" s="4">
        <v>11.700907000000001</v>
      </c>
    </row>
    <row r="2792" spans="1:36" x14ac:dyDescent="0.3">
      <c r="A2792" s="1" t="s">
        <v>2786</v>
      </c>
      <c r="B2792" s="2">
        <v>4054624</v>
      </c>
      <c r="C2792" s="3" t="s">
        <v>2935</v>
      </c>
      <c r="D2792" s="4">
        <v>11872.477091999999</v>
      </c>
      <c r="E2792" s="3" t="s">
        <v>2976</v>
      </c>
      <c r="F2792" s="3" t="s">
        <v>2977</v>
      </c>
      <c r="G2792" s="3" t="s">
        <v>3076</v>
      </c>
      <c r="H2792" s="3" t="s">
        <v>3076</v>
      </c>
      <c r="I2792" s="3" t="s">
        <v>2979</v>
      </c>
      <c r="J2792" s="4">
        <v>-16.409860999999999</v>
      </c>
      <c r="K2792" s="4">
        <v>-12.837403999999999</v>
      </c>
      <c r="L2792" s="4">
        <v>-4.1350059999999997</v>
      </c>
      <c r="M2792" s="4">
        <v>-4.857945</v>
      </c>
      <c r="N2792" s="4">
        <v>21.358267716535401</v>
      </c>
      <c r="O2792" s="4">
        <v>6.6377100000000002</v>
      </c>
      <c r="P2792" s="4">
        <v>1.383823</v>
      </c>
      <c r="Q2792" s="4">
        <v>14.370533</v>
      </c>
      <c r="R2792" s="4">
        <v>11.931285000000001</v>
      </c>
      <c r="S2792" s="3" t="s">
        <v>6526</v>
      </c>
      <c r="T2792" s="4">
        <v>54.25</v>
      </c>
      <c r="U2792" s="4">
        <v>11872.477091999999</v>
      </c>
      <c r="V2792" s="10">
        <v>19034.762092000001</v>
      </c>
      <c r="W2792" s="4">
        <v>6.4884792626728096</v>
      </c>
      <c r="X2792" s="4">
        <v>67.400000000000006</v>
      </c>
      <c r="Y2792" s="4">
        <v>53.09</v>
      </c>
      <c r="Z2792" s="4">
        <v>21.408840000000001</v>
      </c>
      <c r="AA2792" s="10">
        <v>25.057736720499999</v>
      </c>
      <c r="AB2792" s="10">
        <v>22.052845528399999</v>
      </c>
      <c r="AC2792" s="4">
        <v>11.993513999999999</v>
      </c>
      <c r="AD2792" s="4">
        <v>11.583059235233501</v>
      </c>
      <c r="AE2792" s="4">
        <v>12.091771801230401</v>
      </c>
      <c r="AF2792" s="4">
        <v>14.370533</v>
      </c>
      <c r="AG2792" s="4">
        <v>13.748023063743499</v>
      </c>
      <c r="AH2792" s="4">
        <v>14.5746825847518</v>
      </c>
      <c r="AI2792" s="4">
        <v>1.383823</v>
      </c>
      <c r="AJ2792" s="4">
        <v>1.9152690000000001</v>
      </c>
    </row>
    <row r="2793" spans="1:36" x14ac:dyDescent="0.3">
      <c r="A2793" s="1" t="s">
        <v>2787</v>
      </c>
      <c r="B2793" s="2">
        <v>103336</v>
      </c>
      <c r="C2793" s="3" t="s">
        <v>2935</v>
      </c>
      <c r="D2793" s="4">
        <v>22319.218358400001</v>
      </c>
      <c r="E2793" s="3" t="s">
        <v>2930</v>
      </c>
      <c r="F2793" s="3" t="s">
        <v>2957</v>
      </c>
      <c r="G2793" s="3" t="s">
        <v>2957</v>
      </c>
      <c r="H2793" s="3" t="s">
        <v>3113</v>
      </c>
      <c r="I2793" s="3" t="s">
        <v>3125</v>
      </c>
      <c r="J2793" s="4">
        <v>25.131748999999999</v>
      </c>
      <c r="K2793" s="4">
        <v>1.9495210000000001</v>
      </c>
      <c r="L2793" s="4">
        <v>-3.8890709999999999</v>
      </c>
      <c r="M2793" s="4">
        <v>-3.6043449999999999</v>
      </c>
      <c r="N2793" s="4">
        <v>15.005125107184</v>
      </c>
      <c r="O2793" s="4">
        <v>6.8262929848975098</v>
      </c>
      <c r="P2793" s="4">
        <v>2.6496270000000002</v>
      </c>
      <c r="Q2793" s="4">
        <v>10.602489</v>
      </c>
      <c r="R2793" s="4">
        <v>6.9419570000000004</v>
      </c>
      <c r="S2793" s="3" t="s">
        <v>6527</v>
      </c>
      <c r="T2793" s="4">
        <v>58.57</v>
      </c>
      <c r="U2793" s="4">
        <v>22319.218358400001</v>
      </c>
      <c r="V2793" s="10">
        <v>23821.311357999999</v>
      </c>
      <c r="W2793" s="4">
        <v>0.54635478914119895</v>
      </c>
      <c r="X2793" s="4">
        <v>65.489999999999995</v>
      </c>
      <c r="Y2793" s="4">
        <v>46.476666000000002</v>
      </c>
      <c r="Z2793" s="4">
        <v>19.523333000000001</v>
      </c>
      <c r="AA2793" s="10">
        <v>14.058374537900001</v>
      </c>
      <c r="AB2793" s="10">
        <v>14.5489141099</v>
      </c>
      <c r="AC2793" s="4">
        <v>1.8056620000000001</v>
      </c>
      <c r="AD2793" s="4">
        <v>1.9477488597057</v>
      </c>
      <c r="AE2793" s="4">
        <v>2.0738808094508001</v>
      </c>
      <c r="AF2793" s="4">
        <v>10.602489</v>
      </c>
      <c r="AG2793" s="4" t="s">
        <v>2934</v>
      </c>
      <c r="AH2793" s="4" t="s">
        <v>2934</v>
      </c>
      <c r="AI2793" s="4">
        <v>2.6496270000000002</v>
      </c>
      <c r="AJ2793" s="4">
        <v>2.708815</v>
      </c>
    </row>
    <row r="2794" spans="1:36" x14ac:dyDescent="0.3">
      <c r="A2794" s="1" t="s">
        <v>2788</v>
      </c>
      <c r="B2794" s="2">
        <v>4071818</v>
      </c>
      <c r="C2794" s="3" t="s">
        <v>2935</v>
      </c>
      <c r="D2794" s="4">
        <v>53227.332338400003</v>
      </c>
      <c r="E2794" s="3" t="s">
        <v>2936</v>
      </c>
      <c r="F2794" s="3" t="s">
        <v>2937</v>
      </c>
      <c r="G2794" s="3" t="s">
        <v>3037</v>
      </c>
      <c r="H2794" s="3" t="s">
        <v>3037</v>
      </c>
      <c r="I2794" s="3" t="s">
        <v>3720</v>
      </c>
      <c r="J2794" s="4">
        <v>32.023916999999997</v>
      </c>
      <c r="K2794" s="4">
        <v>5.8844050000000001</v>
      </c>
      <c r="L2794" s="4">
        <v>-7.2544440000000003</v>
      </c>
      <c r="M2794" s="4">
        <v>-4.346152</v>
      </c>
      <c r="N2794" s="4">
        <v>29.633164000000001</v>
      </c>
      <c r="O2794" s="4">
        <v>28.575612</v>
      </c>
      <c r="P2794" s="4">
        <v>15.197096999999999</v>
      </c>
      <c r="Q2794" s="4">
        <v>18.788197</v>
      </c>
      <c r="R2794" s="4">
        <v>34.631416000000002</v>
      </c>
      <c r="S2794" s="3" t="s">
        <v>6528</v>
      </c>
      <c r="T2794" s="4">
        <v>1092.96</v>
      </c>
      <c r="U2794" s="4">
        <v>53227.332338400003</v>
      </c>
      <c r="V2794" s="10">
        <v>55345.332338</v>
      </c>
      <c r="W2794" s="4">
        <v>0.75025618503879399</v>
      </c>
      <c r="X2794" s="4">
        <v>1227.6590000000001</v>
      </c>
      <c r="Y2794" s="4">
        <v>800.97</v>
      </c>
      <c r="Z2794" s="4">
        <v>29.633164000000001</v>
      </c>
      <c r="AA2794" s="10">
        <v>26.241221593900001</v>
      </c>
      <c r="AB2794" s="10">
        <v>28.041037366400001</v>
      </c>
      <c r="AC2794" s="4">
        <v>3.2686829999999998</v>
      </c>
      <c r="AD2794" s="4">
        <v>3.0892567941947</v>
      </c>
      <c r="AE2794" s="4">
        <v>3.2213198420663001</v>
      </c>
      <c r="AF2794" s="4">
        <v>18.788197</v>
      </c>
      <c r="AG2794" s="4">
        <v>18.297561203148099</v>
      </c>
      <c r="AH2794" s="4">
        <v>19.138116374443602</v>
      </c>
      <c r="AI2794" s="4">
        <v>15.197096999999999</v>
      </c>
      <c r="AJ2794" s="4">
        <v>18.420466999999999</v>
      </c>
    </row>
    <row r="2795" spans="1:36" x14ac:dyDescent="0.3">
      <c r="A2795" s="1" t="s">
        <v>2789</v>
      </c>
      <c r="B2795" s="2">
        <v>4056927</v>
      </c>
      <c r="C2795" s="3" t="s">
        <v>2935</v>
      </c>
      <c r="D2795" s="4">
        <v>737.16223391999995</v>
      </c>
      <c r="E2795" s="3" t="s">
        <v>2936</v>
      </c>
      <c r="F2795" s="3" t="s">
        <v>2937</v>
      </c>
      <c r="G2795" s="3" t="s">
        <v>3044</v>
      </c>
      <c r="H2795" s="3" t="s">
        <v>3099</v>
      </c>
      <c r="I2795" s="3" t="s">
        <v>3721</v>
      </c>
      <c r="J2795" s="4">
        <v>-34.120837000000002</v>
      </c>
      <c r="K2795" s="4">
        <v>-12.229101999999999</v>
      </c>
      <c r="L2795" s="4">
        <v>-7.7548810000000001</v>
      </c>
      <c r="M2795" s="4">
        <v>-8.548387</v>
      </c>
      <c r="N2795" s="4" t="s">
        <v>2924</v>
      </c>
      <c r="O2795" s="4">
        <v>8.7455010000000009</v>
      </c>
      <c r="P2795" s="4">
        <v>3.6762480000000002</v>
      </c>
      <c r="Q2795" s="4" t="s">
        <v>2924</v>
      </c>
      <c r="R2795" s="4" t="s">
        <v>2924</v>
      </c>
      <c r="S2795" s="3" t="s">
        <v>6529</v>
      </c>
      <c r="T2795" s="4">
        <v>17.010000000000002</v>
      </c>
      <c r="U2795" s="4">
        <v>737.16223391999995</v>
      </c>
      <c r="V2795" s="10">
        <v>1086.7172330000001</v>
      </c>
      <c r="W2795" s="4">
        <v>1.8812463256907701</v>
      </c>
      <c r="X2795" s="4">
        <v>30.07</v>
      </c>
      <c r="Y2795" s="4">
        <v>15.94</v>
      </c>
      <c r="Z2795" s="4" t="s">
        <v>2924</v>
      </c>
      <c r="AA2795" s="10">
        <v>21.1173184357</v>
      </c>
      <c r="AB2795" s="10">
        <v>13.231999502100001</v>
      </c>
      <c r="AC2795" s="4">
        <v>0.51114999999999999</v>
      </c>
      <c r="AD2795" s="4">
        <v>0.59952850178509998</v>
      </c>
      <c r="AE2795" s="4">
        <v>0.55900553068229997</v>
      </c>
      <c r="AF2795" s="4" t="s">
        <v>2924</v>
      </c>
      <c r="AG2795" s="4">
        <v>7.1742017564533</v>
      </c>
      <c r="AH2795" s="4">
        <v>6.8721423815506997</v>
      </c>
      <c r="AI2795" s="4">
        <v>3.6762480000000002</v>
      </c>
      <c r="AJ2795" s="4" t="s">
        <v>2924</v>
      </c>
    </row>
    <row r="2796" spans="1:36" x14ac:dyDescent="0.3">
      <c r="A2796" s="1" t="s">
        <v>2790</v>
      </c>
      <c r="B2796" s="2">
        <v>102038</v>
      </c>
      <c r="C2796" s="3" t="s">
        <v>2919</v>
      </c>
      <c r="D2796" s="4">
        <v>2655.3466444800001</v>
      </c>
      <c r="E2796" s="3" t="s">
        <v>2930</v>
      </c>
      <c r="F2796" s="3" t="s">
        <v>2931</v>
      </c>
      <c r="G2796" s="3" t="s">
        <v>2931</v>
      </c>
      <c r="H2796" s="3" t="s">
        <v>2932</v>
      </c>
      <c r="I2796" s="3" t="s">
        <v>2933</v>
      </c>
      <c r="J2796" s="4">
        <v>-1.4790220000000001</v>
      </c>
      <c r="K2796" s="4">
        <v>-7.2727269999999997</v>
      </c>
      <c r="L2796" s="4">
        <v>-9.1314030000000006</v>
      </c>
      <c r="M2796" s="4">
        <v>-7.6661950000000001</v>
      </c>
      <c r="N2796" s="4">
        <v>13.055999999999999</v>
      </c>
      <c r="O2796" s="4">
        <v>6.0590310000000001</v>
      </c>
      <c r="P2796" s="4">
        <v>0.98174300000000003</v>
      </c>
      <c r="Q2796" s="4" t="s">
        <v>2934</v>
      </c>
      <c r="R2796" s="4" t="s">
        <v>2934</v>
      </c>
      <c r="S2796" s="3" t="s">
        <v>6530</v>
      </c>
      <c r="T2796" s="4">
        <v>32.64</v>
      </c>
      <c r="U2796" s="4">
        <v>2655.3466444800001</v>
      </c>
      <c r="V2796" s="10" t="s">
        <v>2934</v>
      </c>
      <c r="W2796" s="4">
        <v>3.18627450980392</v>
      </c>
      <c r="X2796" s="4">
        <v>38.619999999999997</v>
      </c>
      <c r="Y2796" s="4">
        <v>25.785</v>
      </c>
      <c r="Z2796" s="4">
        <v>13.071686</v>
      </c>
      <c r="AA2796" s="10">
        <v>11.4526315789</v>
      </c>
      <c r="AB2796" s="10">
        <v>11.4526315789</v>
      </c>
      <c r="AC2796" s="4" t="s">
        <v>2934</v>
      </c>
      <c r="AD2796" s="4" t="s">
        <v>2934</v>
      </c>
      <c r="AE2796" s="4" t="s">
        <v>2934</v>
      </c>
      <c r="AF2796" s="4" t="s">
        <v>2934</v>
      </c>
      <c r="AG2796" s="4" t="s">
        <v>2934</v>
      </c>
      <c r="AH2796" s="4" t="s">
        <v>2934</v>
      </c>
      <c r="AI2796" s="4">
        <v>0.98174300000000003</v>
      </c>
      <c r="AJ2796" s="4">
        <v>1.1772339999999999</v>
      </c>
    </row>
    <row r="2797" spans="1:36" x14ac:dyDescent="0.3">
      <c r="A2797" s="1" t="s">
        <v>2791</v>
      </c>
      <c r="B2797" s="2">
        <v>4695380</v>
      </c>
      <c r="C2797" s="3" t="s">
        <v>2919</v>
      </c>
      <c r="D2797" s="4">
        <v>8257.0935914999991</v>
      </c>
      <c r="E2797" s="3" t="s">
        <v>3006</v>
      </c>
      <c r="F2797" s="3" t="s">
        <v>3070</v>
      </c>
      <c r="G2797" s="3" t="s">
        <v>3070</v>
      </c>
      <c r="H2797" s="3" t="s">
        <v>3490</v>
      </c>
      <c r="I2797" s="3" t="s">
        <v>3491</v>
      </c>
      <c r="J2797" s="4">
        <v>-63.577421999999999</v>
      </c>
      <c r="K2797" s="4">
        <v>9.6440870000000007</v>
      </c>
      <c r="L2797" s="4">
        <v>15.898058000000001</v>
      </c>
      <c r="M2797" s="4">
        <v>-8.0846970000000002</v>
      </c>
      <c r="N2797" s="4" t="s">
        <v>2924</v>
      </c>
      <c r="O2797" s="4" t="s">
        <v>2924</v>
      </c>
      <c r="P2797" s="4">
        <v>0.73461500000000002</v>
      </c>
      <c r="Q2797" s="4">
        <v>5.0000119999999999</v>
      </c>
      <c r="R2797" s="4">
        <v>11.91766</v>
      </c>
      <c r="S2797" s="3" t="s">
        <v>6531</v>
      </c>
      <c r="T2797" s="4">
        <v>9.5500000000000007</v>
      </c>
      <c r="U2797" s="4">
        <v>8257.0935914999991</v>
      </c>
      <c r="V2797" s="10">
        <v>40730.093590999997</v>
      </c>
      <c r="W2797" s="4">
        <v>10.4712041884817</v>
      </c>
      <c r="X2797" s="4">
        <v>27.05</v>
      </c>
      <c r="Y2797" s="5">
        <v>8.08</v>
      </c>
      <c r="Z2797" s="4" t="s">
        <v>2924</v>
      </c>
      <c r="AA2797" s="10">
        <v>6.2519230391000002</v>
      </c>
      <c r="AB2797" s="10">
        <v>6.2519230391000002</v>
      </c>
      <c r="AC2797" s="4">
        <v>0.275841</v>
      </c>
      <c r="AD2797" s="4">
        <v>0.27281423839169999</v>
      </c>
      <c r="AE2797" s="4">
        <v>0.27281423839169999</v>
      </c>
      <c r="AF2797" s="4">
        <v>5.0000119999999999</v>
      </c>
      <c r="AG2797" s="4">
        <v>12.4970866302007</v>
      </c>
      <c r="AH2797" s="4">
        <v>12.4970866302007</v>
      </c>
      <c r="AI2797" s="4">
        <v>0.73461500000000002</v>
      </c>
      <c r="AJ2797" s="4" t="s">
        <v>2924</v>
      </c>
    </row>
    <row r="2798" spans="1:36" x14ac:dyDescent="0.3">
      <c r="A2798" s="1" t="s">
        <v>2792</v>
      </c>
      <c r="B2798" s="2">
        <v>104019</v>
      </c>
      <c r="C2798" s="3" t="s">
        <v>2935</v>
      </c>
      <c r="D2798" s="4">
        <v>3300.6823152500001</v>
      </c>
      <c r="E2798" s="3" t="s">
        <v>2930</v>
      </c>
      <c r="F2798" s="3" t="s">
        <v>2953</v>
      </c>
      <c r="G2798" s="3" t="s">
        <v>2953</v>
      </c>
      <c r="H2798" s="3" t="s">
        <v>3414</v>
      </c>
      <c r="I2798" s="3" t="s">
        <v>3440</v>
      </c>
      <c r="J2798" s="4">
        <v>-9.2975779999999997</v>
      </c>
      <c r="K2798" s="4">
        <v>-11.984513</v>
      </c>
      <c r="L2798" s="4">
        <v>-7.5387820000000003</v>
      </c>
      <c r="M2798" s="4">
        <v>-7.4074070000000001</v>
      </c>
      <c r="N2798" s="4">
        <v>34.898251000000002</v>
      </c>
      <c r="O2798" s="4" t="s">
        <v>2924</v>
      </c>
      <c r="P2798" s="4">
        <v>1.8973949999999999</v>
      </c>
      <c r="Q2798" s="4" t="s">
        <v>2934</v>
      </c>
      <c r="R2798" s="4" t="s">
        <v>2934</v>
      </c>
      <c r="S2798" s="3" t="s">
        <v>6532</v>
      </c>
      <c r="T2798" s="4">
        <v>97.75</v>
      </c>
      <c r="U2798" s="4">
        <v>3300.6823152500001</v>
      </c>
      <c r="V2798" s="10" t="s">
        <v>2934</v>
      </c>
      <c r="W2798" s="4">
        <v>2.6598465473145798</v>
      </c>
      <c r="X2798" s="4">
        <v>118.19</v>
      </c>
      <c r="Y2798" s="4">
        <v>87.202600000000004</v>
      </c>
      <c r="Z2798" s="4">
        <v>34.898251000000002</v>
      </c>
      <c r="AA2798" s="10">
        <v>19.747474747399998</v>
      </c>
      <c r="AB2798" s="10">
        <v>22.090395480200002</v>
      </c>
      <c r="AC2798" s="4" t="s">
        <v>2934</v>
      </c>
      <c r="AD2798" s="4" t="s">
        <v>2934</v>
      </c>
      <c r="AE2798" s="4" t="s">
        <v>2934</v>
      </c>
      <c r="AF2798" s="4" t="s">
        <v>2934</v>
      </c>
      <c r="AG2798" s="4" t="s">
        <v>2934</v>
      </c>
      <c r="AH2798" s="4" t="s">
        <v>2934</v>
      </c>
      <c r="AI2798" s="4">
        <v>1.8973949999999999</v>
      </c>
      <c r="AJ2798" s="4">
        <v>5.0898199999999996</v>
      </c>
    </row>
    <row r="2799" spans="1:36" x14ac:dyDescent="0.3">
      <c r="A2799" s="1" t="s">
        <v>2793</v>
      </c>
      <c r="B2799" s="2">
        <v>3005566</v>
      </c>
      <c r="C2799" s="3" t="s">
        <v>2935</v>
      </c>
      <c r="D2799" s="4">
        <v>740999.54447159998</v>
      </c>
      <c r="E2799" s="3" t="s">
        <v>3006</v>
      </c>
      <c r="F2799" s="3" t="s">
        <v>3070</v>
      </c>
      <c r="G2799" s="3" t="s">
        <v>3070</v>
      </c>
      <c r="H2799" s="3" t="s">
        <v>3250</v>
      </c>
      <c r="I2799" s="3" t="s">
        <v>3399</v>
      </c>
      <c r="J2799" s="4">
        <v>76.648582000000005</v>
      </c>
      <c r="K2799" s="4">
        <v>16.670883</v>
      </c>
      <c r="L2799" s="4">
        <v>5.8040839999999996</v>
      </c>
      <c r="M2799" s="4">
        <v>-2.1326260000000001</v>
      </c>
      <c r="N2799" s="4">
        <v>38.115701999999999</v>
      </c>
      <c r="O2799" s="4">
        <v>43.674242</v>
      </c>
      <c r="P2799" s="4">
        <v>8.4106869999999994</v>
      </c>
      <c r="Q2799" s="4">
        <v>17.705584000000002</v>
      </c>
      <c r="R2799" s="4">
        <v>58.044122000000002</v>
      </c>
      <c r="S2799" s="3" t="s">
        <v>6533</v>
      </c>
      <c r="T2799" s="4">
        <v>92.24</v>
      </c>
      <c r="U2799" s="4">
        <v>740999.54447159998</v>
      </c>
      <c r="V2799" s="10">
        <v>800885.54447099997</v>
      </c>
      <c r="W2799" s="4">
        <v>0.89982653946227298</v>
      </c>
      <c r="X2799" s="4">
        <v>96.18</v>
      </c>
      <c r="Y2799" s="4">
        <v>51.718400000000003</v>
      </c>
      <c r="Z2799" s="4">
        <v>38.115701999999999</v>
      </c>
      <c r="AA2799" s="10">
        <v>34.811488092899999</v>
      </c>
      <c r="AB2799" s="10">
        <v>37.202098869399997</v>
      </c>
      <c r="AC2799" s="4">
        <v>1.188577</v>
      </c>
      <c r="AD2799" s="4">
        <v>1.1524171338650999</v>
      </c>
      <c r="AE2799" s="4">
        <v>1.1832339382943999</v>
      </c>
      <c r="AF2799" s="4">
        <v>17.705584000000002</v>
      </c>
      <c r="AG2799" s="4">
        <v>17.853901375270599</v>
      </c>
      <c r="AH2799" s="4">
        <v>18.9244048214812</v>
      </c>
      <c r="AI2799" s="4">
        <v>8.4106869999999994</v>
      </c>
      <c r="AJ2799" s="4">
        <v>12.316731000000001</v>
      </c>
    </row>
    <row r="2800" spans="1:36" x14ac:dyDescent="0.3">
      <c r="A2800" s="1" t="s">
        <v>2794</v>
      </c>
      <c r="B2800" s="2">
        <v>4535191</v>
      </c>
      <c r="C2800" s="3" t="s">
        <v>2935</v>
      </c>
      <c r="D2800" s="4">
        <v>3030.0836707799999</v>
      </c>
      <c r="E2800" s="3" t="s">
        <v>2925</v>
      </c>
      <c r="F2800" s="3" t="s">
        <v>2926</v>
      </c>
      <c r="G2800" s="3" t="s">
        <v>2927</v>
      </c>
      <c r="H2800" s="3" t="s">
        <v>2928</v>
      </c>
      <c r="I2800" s="3" t="s">
        <v>3598</v>
      </c>
      <c r="J2800" s="4">
        <v>86.242604</v>
      </c>
      <c r="K2800" s="4">
        <v>76.330532000000005</v>
      </c>
      <c r="L2800" s="4">
        <v>8.2079930000000001</v>
      </c>
      <c r="M2800" s="4">
        <v>6.5594580000000002</v>
      </c>
      <c r="N2800" s="4" t="s">
        <v>2924</v>
      </c>
      <c r="O2800" s="4">
        <v>92.234431999999998</v>
      </c>
      <c r="P2800" s="4">
        <v>8.9928570000000008</v>
      </c>
      <c r="Q2800" s="4">
        <v>80.982707000000005</v>
      </c>
      <c r="R2800" s="4">
        <v>92.168902000000003</v>
      </c>
      <c r="S2800" s="3" t="s">
        <v>6534</v>
      </c>
      <c r="T2800" s="4">
        <v>25.18</v>
      </c>
      <c r="U2800" s="4">
        <v>3030.0836707799999</v>
      </c>
      <c r="V2800" s="10">
        <v>2975.2236699999999</v>
      </c>
      <c r="W2800" s="4">
        <v>0</v>
      </c>
      <c r="X2800" s="4">
        <v>25.355</v>
      </c>
      <c r="Y2800" s="5">
        <v>11.35</v>
      </c>
      <c r="Z2800" s="4" t="s">
        <v>2924</v>
      </c>
      <c r="AA2800" s="10">
        <v>86.797655980599998</v>
      </c>
      <c r="AB2800" s="10">
        <v>107.3133310603</v>
      </c>
      <c r="AC2800" s="4">
        <v>4.0068900000000003</v>
      </c>
      <c r="AD2800" s="4">
        <v>3.5154573614759999</v>
      </c>
      <c r="AE2800" s="4">
        <v>3.8771415524361998</v>
      </c>
      <c r="AF2800" s="4">
        <v>80.982707000000005</v>
      </c>
      <c r="AG2800" s="4">
        <v>34.1501629902045</v>
      </c>
      <c r="AH2800" s="4">
        <v>40.885339056209197</v>
      </c>
      <c r="AI2800" s="4">
        <v>8.9928570000000008</v>
      </c>
      <c r="AJ2800" s="4">
        <v>8.9928570000000008</v>
      </c>
    </row>
    <row r="2801" spans="1:36" x14ac:dyDescent="0.3">
      <c r="A2801" s="1" t="s">
        <v>2795</v>
      </c>
      <c r="B2801" s="2">
        <v>4216584</v>
      </c>
      <c r="C2801" s="3" t="s">
        <v>2919</v>
      </c>
      <c r="D2801" s="4">
        <v>26224.334886929999</v>
      </c>
      <c r="E2801" s="3" t="s">
        <v>3102</v>
      </c>
      <c r="F2801" s="3" t="s">
        <v>3103</v>
      </c>
      <c r="G2801" s="3" t="s">
        <v>3196</v>
      </c>
      <c r="H2801" s="3" t="s">
        <v>3197</v>
      </c>
      <c r="I2801" s="3" t="s">
        <v>3456</v>
      </c>
      <c r="J2801" s="4">
        <v>-5.1464059999999998</v>
      </c>
      <c r="K2801" s="4">
        <v>29.73301</v>
      </c>
      <c r="L2801" s="4">
        <v>7.4371859999999996</v>
      </c>
      <c r="M2801" s="4">
        <v>-11.433306</v>
      </c>
      <c r="N2801" s="4" t="s">
        <v>2924</v>
      </c>
      <c r="O2801" s="4">
        <v>4.9262670000000002</v>
      </c>
      <c r="P2801" s="4">
        <v>0.74676900000000002</v>
      </c>
      <c r="Q2801" s="4">
        <v>8.4556920000000009</v>
      </c>
      <c r="R2801" s="4">
        <v>2.975244</v>
      </c>
      <c r="S2801" s="3" t="s">
        <v>6535</v>
      </c>
      <c r="T2801" s="5">
        <v>10.69</v>
      </c>
      <c r="U2801" s="4">
        <v>26224.334886929999</v>
      </c>
      <c r="V2801" s="10">
        <v>64153.334885999997</v>
      </c>
      <c r="W2801" s="4">
        <v>0</v>
      </c>
      <c r="X2801" s="5">
        <v>12.7</v>
      </c>
      <c r="Y2801" s="4">
        <v>6.64</v>
      </c>
      <c r="Z2801" s="4" t="s">
        <v>2924</v>
      </c>
      <c r="AA2801" s="10">
        <v>18.5236527464</v>
      </c>
      <c r="AB2801" s="10">
        <v>55.128667938699998</v>
      </c>
      <c r="AC2801" s="4">
        <v>1.6209340000000001</v>
      </c>
      <c r="AD2801" s="4">
        <v>1.6184029761608001</v>
      </c>
      <c r="AE2801" s="4">
        <v>1.6213838240884</v>
      </c>
      <c r="AF2801" s="4">
        <v>8.4556920000000009</v>
      </c>
      <c r="AG2801" s="4">
        <v>6.7503997745115001</v>
      </c>
      <c r="AH2801" s="4">
        <v>7.1230762471651001</v>
      </c>
      <c r="AI2801" s="4">
        <v>0.74676900000000002</v>
      </c>
      <c r="AJ2801" s="4" t="s">
        <v>2924</v>
      </c>
    </row>
    <row r="2802" spans="1:36" x14ac:dyDescent="0.3">
      <c r="A2802" s="1" t="s">
        <v>2796</v>
      </c>
      <c r="B2802" s="2">
        <v>4121664</v>
      </c>
      <c r="C2802" s="3" t="s">
        <v>2919</v>
      </c>
      <c r="D2802" s="4">
        <v>16140.70646996</v>
      </c>
      <c r="E2802" s="3" t="s">
        <v>3102</v>
      </c>
      <c r="F2802" s="3" t="s">
        <v>3103</v>
      </c>
      <c r="G2802" s="3" t="s">
        <v>3196</v>
      </c>
      <c r="H2802" s="3" t="s">
        <v>3197</v>
      </c>
      <c r="I2802" s="3" t="s">
        <v>3722</v>
      </c>
      <c r="J2802" s="4">
        <v>-11.703032</v>
      </c>
      <c r="K2802" s="4">
        <v>2.3653089999999999</v>
      </c>
      <c r="L2802" s="4">
        <v>-7.4547080000000001</v>
      </c>
      <c r="M2802" s="4">
        <v>-4.182042</v>
      </c>
      <c r="N2802" s="4">
        <v>37.5421686746988</v>
      </c>
      <c r="O2802" s="4" t="s">
        <v>2934</v>
      </c>
      <c r="P2802" s="4" t="s">
        <v>2934</v>
      </c>
      <c r="Q2802" s="4" t="s">
        <v>2934</v>
      </c>
      <c r="R2802" s="4" t="s">
        <v>2934</v>
      </c>
      <c r="S2802" s="3" t="s">
        <v>6536</v>
      </c>
      <c r="T2802" s="4">
        <v>31.16</v>
      </c>
      <c r="U2802" s="4">
        <v>16140.70646996</v>
      </c>
      <c r="V2802" s="10">
        <v>19890.706469000001</v>
      </c>
      <c r="W2802" s="4">
        <v>2.31065468549422</v>
      </c>
      <c r="X2802" s="4">
        <v>38.049999999999997</v>
      </c>
      <c r="Y2802" s="4">
        <v>27.06</v>
      </c>
      <c r="Z2802" s="4" t="s">
        <v>2934</v>
      </c>
      <c r="AA2802" s="10">
        <v>21.257871074600001</v>
      </c>
      <c r="AB2802" s="10">
        <v>21.257871074600001</v>
      </c>
      <c r="AC2802" s="4" t="s">
        <v>2934</v>
      </c>
      <c r="AD2802" s="4">
        <v>3.0127757054022002</v>
      </c>
      <c r="AE2802" s="4">
        <v>3.0127757054022002</v>
      </c>
      <c r="AF2802" s="4" t="s">
        <v>2934</v>
      </c>
      <c r="AG2802" s="4">
        <v>13.2675324908263</v>
      </c>
      <c r="AH2802" s="4">
        <v>13.2675324908263</v>
      </c>
      <c r="AI2802" s="4" t="s">
        <v>2934</v>
      </c>
      <c r="AJ2802" s="4" t="s">
        <v>2934</v>
      </c>
    </row>
    <row r="2803" spans="1:36" x14ac:dyDescent="0.3">
      <c r="A2803" s="1" t="s">
        <v>2797</v>
      </c>
      <c r="B2803" s="2">
        <v>4641273</v>
      </c>
      <c r="C2803" s="3" t="s">
        <v>2935</v>
      </c>
      <c r="D2803" s="4">
        <v>2873.4725076899999</v>
      </c>
      <c r="E2803" s="3" t="s">
        <v>3031</v>
      </c>
      <c r="F2803" s="3" t="s">
        <v>3031</v>
      </c>
      <c r="G2803" s="3" t="s">
        <v>3051</v>
      </c>
      <c r="H2803" s="3" t="s">
        <v>3079</v>
      </c>
      <c r="I2803" s="3" t="s">
        <v>3096</v>
      </c>
      <c r="J2803" s="4">
        <v>-11.116505</v>
      </c>
      <c r="K2803" s="4">
        <v>-0.29043400000000003</v>
      </c>
      <c r="L2803" s="4">
        <v>-21.494926</v>
      </c>
      <c r="M2803" s="4">
        <v>-10.813444</v>
      </c>
      <c r="N2803" s="4">
        <v>7.5682010000000002</v>
      </c>
      <c r="O2803" s="4">
        <v>56.223132</v>
      </c>
      <c r="P2803" s="4">
        <v>1.376968</v>
      </c>
      <c r="Q2803" s="4">
        <v>4.5493170000000003</v>
      </c>
      <c r="R2803" s="4" t="s">
        <v>2924</v>
      </c>
      <c r="S2803" s="3" t="s">
        <v>6537</v>
      </c>
      <c r="T2803" s="4">
        <v>54.93</v>
      </c>
      <c r="U2803" s="4">
        <v>2873.4725076899999</v>
      </c>
      <c r="V2803" s="10">
        <v>2451.2995070000002</v>
      </c>
      <c r="W2803" s="4">
        <v>0.58255962133624595</v>
      </c>
      <c r="X2803" s="4">
        <v>75.53</v>
      </c>
      <c r="Y2803" s="4">
        <v>50.6</v>
      </c>
      <c r="Z2803" s="4">
        <v>7.5682010000000002</v>
      </c>
      <c r="AA2803" s="10">
        <v>11.4080996884</v>
      </c>
      <c r="AB2803" s="10">
        <v>10.2739149545</v>
      </c>
      <c r="AC2803" s="4">
        <v>1.5390269999999999</v>
      </c>
      <c r="AD2803" s="4">
        <v>1.7671634019110001</v>
      </c>
      <c r="AE2803" s="4">
        <v>1.5742552835950001</v>
      </c>
      <c r="AF2803" s="4">
        <v>4.5493170000000003</v>
      </c>
      <c r="AG2803" s="4">
        <v>5.4210665679155001</v>
      </c>
      <c r="AH2803" s="4">
        <v>5.1694186616072004</v>
      </c>
      <c r="AI2803" s="4">
        <v>1.376968</v>
      </c>
      <c r="AJ2803" s="4">
        <v>1.376968</v>
      </c>
    </row>
    <row r="2804" spans="1:36" x14ac:dyDescent="0.3">
      <c r="A2804" s="1" t="s">
        <v>2798</v>
      </c>
      <c r="B2804" s="2">
        <v>100491</v>
      </c>
      <c r="C2804" s="3" t="s">
        <v>2919</v>
      </c>
      <c r="D2804" s="4">
        <v>601.93835467999997</v>
      </c>
      <c r="E2804" s="3" t="s">
        <v>2930</v>
      </c>
      <c r="F2804" s="3" t="s">
        <v>2931</v>
      </c>
      <c r="G2804" s="3" t="s">
        <v>2931</v>
      </c>
      <c r="H2804" s="3" t="s">
        <v>2932</v>
      </c>
      <c r="I2804" s="3" t="s">
        <v>2933</v>
      </c>
      <c r="J2804" s="4">
        <v>-2.7590439999999998</v>
      </c>
      <c r="K2804" s="4">
        <v>-3.3221579999999999</v>
      </c>
      <c r="L2804" s="4">
        <v>-12.857143000000001</v>
      </c>
      <c r="M2804" s="4">
        <v>-9.4490440000000007</v>
      </c>
      <c r="N2804" s="4">
        <v>11.8801498127341</v>
      </c>
      <c r="O2804" s="4">
        <v>11.893513</v>
      </c>
      <c r="P2804" s="4">
        <v>1.077372</v>
      </c>
      <c r="Q2804" s="4" t="s">
        <v>2934</v>
      </c>
      <c r="R2804" s="4" t="s">
        <v>2934</v>
      </c>
      <c r="S2804" s="3" t="s">
        <v>6538</v>
      </c>
      <c r="T2804" s="4">
        <v>31.72</v>
      </c>
      <c r="U2804" s="4">
        <v>601.93835467999997</v>
      </c>
      <c r="V2804" s="10" t="s">
        <v>2934</v>
      </c>
      <c r="W2804" s="4">
        <v>7.06179066834805</v>
      </c>
      <c r="X2804" s="4">
        <v>40.590000000000003</v>
      </c>
      <c r="Y2804" s="4">
        <v>24.11</v>
      </c>
      <c r="Z2804" s="4">
        <v>11.88015</v>
      </c>
      <c r="AA2804" s="10">
        <v>12.3424124513</v>
      </c>
      <c r="AB2804" s="10">
        <v>13.402798024200001</v>
      </c>
      <c r="AC2804" s="4" t="s">
        <v>2934</v>
      </c>
      <c r="AD2804" s="4" t="s">
        <v>2934</v>
      </c>
      <c r="AE2804" s="4" t="s">
        <v>2934</v>
      </c>
      <c r="AF2804" s="4" t="s">
        <v>2934</v>
      </c>
      <c r="AG2804" s="4" t="s">
        <v>2934</v>
      </c>
      <c r="AH2804" s="4" t="s">
        <v>2934</v>
      </c>
      <c r="AI2804" s="4">
        <v>1.077372</v>
      </c>
      <c r="AJ2804" s="4">
        <v>1.243239</v>
      </c>
    </row>
    <row r="2805" spans="1:36" x14ac:dyDescent="0.3">
      <c r="A2805" s="1" t="s">
        <v>2799</v>
      </c>
      <c r="B2805" s="2">
        <v>4173015</v>
      </c>
      <c r="C2805" s="3" t="s">
        <v>2935</v>
      </c>
      <c r="D2805" s="4">
        <v>44975.240727880002</v>
      </c>
      <c r="E2805" s="3" t="s">
        <v>2936</v>
      </c>
      <c r="F2805" s="3" t="s">
        <v>2966</v>
      </c>
      <c r="G2805" s="3" t="s">
        <v>2967</v>
      </c>
      <c r="H2805" s="3" t="s">
        <v>2968</v>
      </c>
      <c r="I2805" s="3" t="s">
        <v>3723</v>
      </c>
      <c r="J2805" s="4">
        <v>18.292269000000001</v>
      </c>
      <c r="K2805" s="4">
        <v>-2.7183920000000001</v>
      </c>
      <c r="L2805" s="4">
        <v>-6.5673079999999997</v>
      </c>
      <c r="M2805" s="4">
        <v>-3.1508750000000001</v>
      </c>
      <c r="N2805" s="4">
        <v>47.865971000000002</v>
      </c>
      <c r="O2805" s="4">
        <v>36.293210999999999</v>
      </c>
      <c r="P2805" s="4">
        <v>5.4428479999999997</v>
      </c>
      <c r="Q2805" s="4">
        <v>19.900075999999999</v>
      </c>
      <c r="R2805" s="4">
        <v>46.485900999999998</v>
      </c>
      <c r="S2805" s="3" t="s">
        <v>6539</v>
      </c>
      <c r="T2805" s="4">
        <v>174.28</v>
      </c>
      <c r="U2805" s="4">
        <v>44975.240727880002</v>
      </c>
      <c r="V2805" s="10">
        <v>53348.422726999997</v>
      </c>
      <c r="W2805" s="4">
        <v>0.72297452375487703</v>
      </c>
      <c r="X2805" s="4">
        <v>194.83</v>
      </c>
      <c r="Y2805" s="4">
        <v>145.35</v>
      </c>
      <c r="Z2805" s="4">
        <v>47.865971000000002</v>
      </c>
      <c r="AA2805" s="10">
        <v>33.551517018299997</v>
      </c>
      <c r="AB2805" s="10">
        <v>36.113396229899998</v>
      </c>
      <c r="AC2805" s="4">
        <v>6.1355870000000001</v>
      </c>
      <c r="AD2805" s="4">
        <v>5.6441403750744001</v>
      </c>
      <c r="AE2805" s="4">
        <v>5.9901293052606999</v>
      </c>
      <c r="AF2805" s="4">
        <v>19.900075999999999</v>
      </c>
      <c r="AG2805" s="4">
        <v>17.135473372694602</v>
      </c>
      <c r="AH2805" s="4">
        <v>18.333763886642998</v>
      </c>
      <c r="AI2805" s="4">
        <v>5.4428479999999997</v>
      </c>
      <c r="AJ2805" s="4" t="s">
        <v>2924</v>
      </c>
    </row>
    <row r="2806" spans="1:36" x14ac:dyDescent="0.3">
      <c r="A2806" s="1" t="s">
        <v>2800</v>
      </c>
      <c r="B2806" s="2">
        <v>4063852</v>
      </c>
      <c r="C2806" s="3" t="s">
        <v>2935</v>
      </c>
      <c r="D2806" s="4">
        <v>82613.069304029996</v>
      </c>
      <c r="E2806" s="3" t="s">
        <v>2936</v>
      </c>
      <c r="F2806" s="3" t="s">
        <v>2966</v>
      </c>
      <c r="G2806" s="3" t="s">
        <v>2967</v>
      </c>
      <c r="H2806" s="3" t="s">
        <v>2968</v>
      </c>
      <c r="I2806" s="3" t="s">
        <v>3724</v>
      </c>
      <c r="J2806" s="4">
        <v>16.320995</v>
      </c>
      <c r="K2806" s="4">
        <v>0.84762400000000004</v>
      </c>
      <c r="L2806" s="4">
        <v>-5.9191880000000001</v>
      </c>
      <c r="M2806" s="4">
        <v>-3.4568479999999999</v>
      </c>
      <c r="N2806" s="4">
        <v>34.305</v>
      </c>
      <c r="O2806" s="4">
        <v>39.310541999999998</v>
      </c>
      <c r="P2806" s="4">
        <v>10.353622</v>
      </c>
      <c r="Q2806" s="4">
        <v>15.048828</v>
      </c>
      <c r="R2806" s="4">
        <v>58.439022000000001</v>
      </c>
      <c r="S2806" s="3" t="s">
        <v>6540</v>
      </c>
      <c r="T2806" s="4">
        <v>205.83</v>
      </c>
      <c r="U2806" s="4">
        <v>82613.069304029996</v>
      </c>
      <c r="V2806" s="10">
        <v>98645.069304000004</v>
      </c>
      <c r="W2806" s="4">
        <v>1.45751348199971</v>
      </c>
      <c r="X2806" s="4">
        <v>230.39</v>
      </c>
      <c r="Y2806" s="4">
        <v>175.745</v>
      </c>
      <c r="Z2806" s="4">
        <v>34.305</v>
      </c>
      <c r="AA2806" s="10">
        <v>26.250813044400001</v>
      </c>
      <c r="AB2806" s="10">
        <v>28.1238471313</v>
      </c>
      <c r="AC2806" s="4">
        <v>4.6123849999999997</v>
      </c>
      <c r="AD2806" s="4">
        <v>3.9552015016676001</v>
      </c>
      <c r="AE2806" s="4">
        <v>4.4699153193591004</v>
      </c>
      <c r="AF2806" s="4">
        <v>15.048828</v>
      </c>
      <c r="AG2806" s="4">
        <v>13.619283829817499</v>
      </c>
      <c r="AH2806" s="4">
        <v>15.0233960546212</v>
      </c>
      <c r="AI2806" s="4">
        <v>10.353622</v>
      </c>
      <c r="AJ2806" s="4" t="s">
        <v>2924</v>
      </c>
    </row>
    <row r="2807" spans="1:36" x14ac:dyDescent="0.3">
      <c r="A2807" s="1" t="s">
        <v>2801</v>
      </c>
      <c r="B2807" s="2">
        <v>4337758</v>
      </c>
      <c r="C2807" s="3" t="s">
        <v>2935</v>
      </c>
      <c r="D2807" s="4">
        <v>21859.93221984</v>
      </c>
      <c r="E2807" s="3" t="s">
        <v>2920</v>
      </c>
      <c r="F2807" s="3" t="s">
        <v>2921</v>
      </c>
      <c r="G2807" s="3" t="s">
        <v>2922</v>
      </c>
      <c r="H2807" s="3" t="s">
        <v>2922</v>
      </c>
      <c r="I2807" s="3" t="s">
        <v>3047</v>
      </c>
      <c r="J2807" s="4">
        <v>11.651604000000001</v>
      </c>
      <c r="K2807" s="4">
        <v>9.389113</v>
      </c>
      <c r="L2807" s="4">
        <v>2.9041000000000001</v>
      </c>
      <c r="M2807" s="4">
        <v>-2.670121</v>
      </c>
      <c r="N2807" s="4">
        <v>36.816000000000003</v>
      </c>
      <c r="O2807" s="4">
        <v>35.183486000000002</v>
      </c>
      <c r="P2807" s="4">
        <v>13.634041</v>
      </c>
      <c r="Q2807" s="4">
        <v>22.395215</v>
      </c>
      <c r="R2807" s="4">
        <v>33.015188000000002</v>
      </c>
      <c r="S2807" s="3" t="s">
        <v>6541</v>
      </c>
      <c r="T2807" s="4">
        <v>368.16</v>
      </c>
      <c r="U2807" s="4">
        <v>21859.93221984</v>
      </c>
      <c r="V2807" s="10">
        <v>23459.771218999998</v>
      </c>
      <c r="W2807" s="4">
        <v>0</v>
      </c>
      <c r="X2807" s="4">
        <v>397.02</v>
      </c>
      <c r="Y2807" s="5">
        <v>279.24</v>
      </c>
      <c r="Z2807" s="4">
        <v>36.816000000000003</v>
      </c>
      <c r="AA2807" s="10">
        <v>29.205372087600001</v>
      </c>
      <c r="AB2807" s="10">
        <v>31.196642395200001</v>
      </c>
      <c r="AC2807" s="4">
        <v>8.0752439999999996</v>
      </c>
      <c r="AD2807" s="4">
        <v>7.6597119283544997</v>
      </c>
      <c r="AE2807" s="4">
        <v>7.9724456064059002</v>
      </c>
      <c r="AF2807" s="4">
        <v>22.395215</v>
      </c>
      <c r="AG2807" s="4">
        <v>21.276849445594799</v>
      </c>
      <c r="AH2807" s="4">
        <v>21.8817853086219</v>
      </c>
      <c r="AI2807" s="4">
        <v>13.634041</v>
      </c>
      <c r="AJ2807" s="4" t="s">
        <v>2924</v>
      </c>
    </row>
    <row r="2808" spans="1:36" x14ac:dyDescent="0.3">
      <c r="A2808" s="1" t="s">
        <v>2802</v>
      </c>
      <c r="B2808" s="2">
        <v>4021623</v>
      </c>
      <c r="C2808" s="3" t="s">
        <v>2935</v>
      </c>
      <c r="D2808" s="4">
        <v>18513.92134886</v>
      </c>
      <c r="E2808" s="3" t="s">
        <v>2936</v>
      </c>
      <c r="F2808" s="3" t="s">
        <v>2937</v>
      </c>
      <c r="G2808" s="3" t="s">
        <v>3037</v>
      </c>
      <c r="H2808" s="3" t="s">
        <v>3037</v>
      </c>
      <c r="I2808" s="3" t="s">
        <v>3360</v>
      </c>
      <c r="J2808" s="4">
        <v>13.834113</v>
      </c>
      <c r="K2808" s="4">
        <v>-1.078409</v>
      </c>
      <c r="L2808" s="4">
        <v>-9.1994749999999996</v>
      </c>
      <c r="M2808" s="4">
        <v>-4.981166</v>
      </c>
      <c r="N2808" s="4">
        <v>37.181789999999999</v>
      </c>
      <c r="O2808" s="4">
        <v>27.232499000000001</v>
      </c>
      <c r="P2808" s="4">
        <v>6.7619300000000004</v>
      </c>
      <c r="Q2808" s="4">
        <v>20.448301000000001</v>
      </c>
      <c r="R2808" s="4">
        <v>36.910150000000002</v>
      </c>
      <c r="S2808" s="3" t="s">
        <v>6542</v>
      </c>
      <c r="T2808" s="4">
        <v>484.33</v>
      </c>
      <c r="U2808" s="4">
        <v>18513.92134886</v>
      </c>
      <c r="V2808" s="10">
        <v>18857.755347999999</v>
      </c>
      <c r="W2808" s="4">
        <v>2.2298845828257599</v>
      </c>
      <c r="X2808" s="4">
        <v>571.41499999999996</v>
      </c>
      <c r="Y2808" s="4">
        <v>373.33</v>
      </c>
      <c r="Z2808" s="4">
        <v>37.181789999999999</v>
      </c>
      <c r="AA2808" s="10">
        <v>33.8205103138</v>
      </c>
      <c r="AB2808" s="10">
        <v>37.009443203899998</v>
      </c>
      <c r="AC2808" s="4">
        <v>2.525293</v>
      </c>
      <c r="AD2808" s="4">
        <v>2.3771235194389</v>
      </c>
      <c r="AE2808" s="4">
        <v>2.5073496724018001</v>
      </c>
      <c r="AF2808" s="4">
        <v>20.448301000000001</v>
      </c>
      <c r="AG2808" s="4">
        <v>21.188527246790599</v>
      </c>
      <c r="AH2808" s="4">
        <v>23.246650990362301</v>
      </c>
      <c r="AI2808" s="4">
        <v>6.7619300000000004</v>
      </c>
      <c r="AJ2808" s="4">
        <v>9.0002420000000001</v>
      </c>
    </row>
    <row r="2809" spans="1:36" x14ac:dyDescent="0.3">
      <c r="A2809" s="1" t="s">
        <v>2803</v>
      </c>
      <c r="B2809" s="2">
        <v>4992863</v>
      </c>
      <c r="C2809" s="3" t="s">
        <v>2935</v>
      </c>
      <c r="D2809" s="4">
        <v>6734.0043771000001</v>
      </c>
      <c r="E2809" s="3" t="s">
        <v>2936</v>
      </c>
      <c r="F2809" s="3" t="s">
        <v>2937</v>
      </c>
      <c r="G2809" s="3" t="s">
        <v>3044</v>
      </c>
      <c r="H2809" s="3" t="s">
        <v>3066</v>
      </c>
      <c r="I2809" s="3" t="s">
        <v>3450</v>
      </c>
      <c r="J2809" s="4">
        <v>-3.7954189999999999</v>
      </c>
      <c r="K2809" s="4">
        <v>-1.4728829999999999</v>
      </c>
      <c r="L2809" s="4">
        <v>-2.1979090000000001</v>
      </c>
      <c r="M2809" s="4">
        <v>-7.292001</v>
      </c>
      <c r="N2809" s="4">
        <v>24.223022</v>
      </c>
      <c r="O2809" s="4">
        <v>22.732081000000001</v>
      </c>
      <c r="P2809" s="4">
        <v>3.987368</v>
      </c>
      <c r="Q2809" s="4">
        <v>14.285447</v>
      </c>
      <c r="R2809" s="4">
        <v>27.811157000000001</v>
      </c>
      <c r="S2809" s="3" t="s">
        <v>6543</v>
      </c>
      <c r="T2809" s="4">
        <v>202.02</v>
      </c>
      <c r="U2809" s="4">
        <v>6734.0043771000001</v>
      </c>
      <c r="V2809" s="10">
        <v>6641.3043770000004</v>
      </c>
      <c r="W2809" s="4">
        <v>0.85140085140085098</v>
      </c>
      <c r="X2809" s="4">
        <v>222.7</v>
      </c>
      <c r="Y2809" s="4">
        <v>175.37</v>
      </c>
      <c r="Z2809" s="4">
        <v>24.223022</v>
      </c>
      <c r="AA2809" s="10">
        <v>23.135328271500001</v>
      </c>
      <c r="AB2809" s="10">
        <v>23.132520187400001</v>
      </c>
      <c r="AC2809" s="4">
        <v>2.9395410000000002</v>
      </c>
      <c r="AD2809" s="4">
        <v>2.9440397329181001</v>
      </c>
      <c r="AE2809" s="4">
        <v>2.9527087182179002</v>
      </c>
      <c r="AF2809" s="4">
        <v>14.285447</v>
      </c>
      <c r="AG2809" s="4">
        <v>14.6851361812038</v>
      </c>
      <c r="AH2809" s="4">
        <v>14.7325870222083</v>
      </c>
      <c r="AI2809" s="4">
        <v>3.987368</v>
      </c>
      <c r="AJ2809" s="4">
        <v>9.3272999999999993</v>
      </c>
    </row>
    <row r="2810" spans="1:36" x14ac:dyDescent="0.3">
      <c r="A2810" s="1" t="s">
        <v>2804</v>
      </c>
      <c r="B2810" s="2">
        <v>4811305</v>
      </c>
      <c r="C2810" s="3" t="s">
        <v>2940</v>
      </c>
      <c r="D2810" s="4">
        <v>2060.5420927</v>
      </c>
      <c r="E2810" s="3" t="s">
        <v>2920</v>
      </c>
      <c r="F2810" s="3" t="s">
        <v>2921</v>
      </c>
      <c r="G2810" s="3" t="s">
        <v>3109</v>
      </c>
      <c r="H2810" s="3" t="s">
        <v>3109</v>
      </c>
      <c r="I2810" s="3" t="s">
        <v>3048</v>
      </c>
      <c r="J2810" s="4">
        <v>176.84426199999999</v>
      </c>
      <c r="K2810" s="4">
        <v>137.852113</v>
      </c>
      <c r="L2810" s="4">
        <v>-5.2594669999999999</v>
      </c>
      <c r="M2810" s="4">
        <v>0.52083299999999999</v>
      </c>
      <c r="N2810" s="4" t="s">
        <v>2924</v>
      </c>
      <c r="O2810" s="4" t="s">
        <v>2924</v>
      </c>
      <c r="P2810" s="4">
        <v>14.161426000000001</v>
      </c>
      <c r="Q2810" s="4" t="s">
        <v>2924</v>
      </c>
      <c r="R2810" s="4" t="s">
        <v>2924</v>
      </c>
      <c r="S2810" s="3" t="s">
        <v>6544</v>
      </c>
      <c r="T2810" s="4">
        <v>13.51</v>
      </c>
      <c r="U2810" s="4">
        <v>2060.5420927</v>
      </c>
      <c r="V2810" s="10">
        <v>1784.6380919999999</v>
      </c>
      <c r="W2810" s="4">
        <v>0</v>
      </c>
      <c r="X2810" s="4">
        <v>16.734999999999999</v>
      </c>
      <c r="Y2810" s="5">
        <v>3.5</v>
      </c>
      <c r="Z2810" s="4" t="s">
        <v>2924</v>
      </c>
      <c r="AA2810" s="10" t="s">
        <v>2924</v>
      </c>
      <c r="AB2810" s="10" t="s">
        <v>2924</v>
      </c>
      <c r="AC2810" s="4">
        <v>33.289276000000001</v>
      </c>
      <c r="AD2810" s="4">
        <v>23.001589068356299</v>
      </c>
      <c r="AE2810" s="4">
        <v>34.938481941070599</v>
      </c>
      <c r="AF2810" s="4" t="s">
        <v>2924</v>
      </c>
      <c r="AG2810" s="4" t="s">
        <v>2924</v>
      </c>
      <c r="AH2810" s="4" t="s">
        <v>2934</v>
      </c>
      <c r="AI2810" s="4">
        <v>14.161426000000001</v>
      </c>
      <c r="AJ2810" s="4">
        <v>14.161426000000001</v>
      </c>
    </row>
    <row r="2811" spans="1:36" x14ac:dyDescent="0.3">
      <c r="A2811" s="1" t="s">
        <v>2805</v>
      </c>
      <c r="B2811" s="2">
        <v>4647961</v>
      </c>
      <c r="C2811" s="3" t="s">
        <v>2935</v>
      </c>
      <c r="D2811" s="4">
        <v>5729.5661176800004</v>
      </c>
      <c r="E2811" s="3" t="s">
        <v>2925</v>
      </c>
      <c r="F2811" s="3" t="s">
        <v>2926</v>
      </c>
      <c r="G2811" s="3" t="s">
        <v>2927</v>
      </c>
      <c r="H2811" s="3" t="s">
        <v>3177</v>
      </c>
      <c r="I2811" s="3" t="s">
        <v>3178</v>
      </c>
      <c r="J2811" s="4">
        <v>-31.873044</v>
      </c>
      <c r="K2811" s="4">
        <v>-13.491012</v>
      </c>
      <c r="L2811" s="4">
        <v>7.8047630000000003</v>
      </c>
      <c r="M2811" s="4">
        <v>-12.564544</v>
      </c>
      <c r="N2811" s="4" t="s">
        <v>2924</v>
      </c>
      <c r="O2811" s="4">
        <v>128.42696599999999</v>
      </c>
      <c r="P2811" s="4" t="s">
        <v>2924</v>
      </c>
      <c r="Q2811" s="4" t="s">
        <v>2924</v>
      </c>
      <c r="R2811" s="4">
        <v>23.428360000000001</v>
      </c>
      <c r="S2811" s="3" t="s">
        <v>6545</v>
      </c>
      <c r="T2811" s="4">
        <v>45.72</v>
      </c>
      <c r="U2811" s="4">
        <v>5729.5661176800004</v>
      </c>
      <c r="V2811" s="10">
        <v>8501.5661170000003</v>
      </c>
      <c r="W2811" s="4">
        <v>0</v>
      </c>
      <c r="X2811" s="4">
        <v>76.174999999999997</v>
      </c>
      <c r="Y2811" s="4">
        <v>37.35</v>
      </c>
      <c r="Z2811" s="4" t="s">
        <v>2924</v>
      </c>
      <c r="AA2811" s="10">
        <v>98.006430868099997</v>
      </c>
      <c r="AB2811" s="10">
        <v>112.7858499642</v>
      </c>
      <c r="AC2811" s="4">
        <v>0.71779499999999996</v>
      </c>
      <c r="AD2811" s="4">
        <v>0.71104977111470002</v>
      </c>
      <c r="AE2811" s="4">
        <v>0.7218644437831</v>
      </c>
      <c r="AF2811" s="4" t="s">
        <v>2924</v>
      </c>
      <c r="AG2811" s="4">
        <v>17.436563351157702</v>
      </c>
      <c r="AH2811" s="4">
        <v>18.507470115452101</v>
      </c>
      <c r="AI2811" s="4" t="s">
        <v>2924</v>
      </c>
      <c r="AJ2811" s="4" t="s">
        <v>2924</v>
      </c>
    </row>
    <row r="2812" spans="1:36" x14ac:dyDescent="0.3">
      <c r="A2812" s="1" t="s">
        <v>2806</v>
      </c>
      <c r="B2812" s="2">
        <v>114218673</v>
      </c>
      <c r="C2812" s="3" t="s">
        <v>2919</v>
      </c>
      <c r="D2812" s="4">
        <v>6336.2112697800003</v>
      </c>
      <c r="E2812" s="3" t="s">
        <v>2920</v>
      </c>
      <c r="F2812" s="3" t="s">
        <v>2960</v>
      </c>
      <c r="G2812" s="3" t="s">
        <v>3330</v>
      </c>
      <c r="H2812" s="3" t="s">
        <v>3330</v>
      </c>
      <c r="I2812" s="3" t="s">
        <v>2949</v>
      </c>
      <c r="J2812" s="4">
        <v>77.874396000000004</v>
      </c>
      <c r="K2812" s="4">
        <v>34.723747000000003</v>
      </c>
      <c r="L2812" s="4">
        <v>19.081500999999999</v>
      </c>
      <c r="M2812" s="4">
        <v>8.0716169999999998</v>
      </c>
      <c r="N2812" s="4" t="s">
        <v>2924</v>
      </c>
      <c r="O2812" s="4">
        <v>56.385911</v>
      </c>
      <c r="P2812" s="4">
        <v>2.075536</v>
      </c>
      <c r="Q2812" s="4">
        <v>25.165468000000001</v>
      </c>
      <c r="R2812" s="4">
        <v>27.047511</v>
      </c>
      <c r="S2812" s="3" t="s">
        <v>6546</v>
      </c>
      <c r="T2812" s="4">
        <v>36.82</v>
      </c>
      <c r="U2812" s="4">
        <v>6336.2112697800003</v>
      </c>
      <c r="V2812" s="10">
        <v>7474.1942689999996</v>
      </c>
      <c r="W2812" s="4">
        <v>0</v>
      </c>
      <c r="X2812" s="4">
        <v>37.11</v>
      </c>
      <c r="Y2812" s="4">
        <v>20.260000000000002</v>
      </c>
      <c r="Z2812" s="4" t="s">
        <v>2924</v>
      </c>
      <c r="AA2812" s="10">
        <v>48.434622467700002</v>
      </c>
      <c r="AB2812" s="10">
        <v>116.4268774703</v>
      </c>
      <c r="AC2812" s="4">
        <v>8.2483699999999995</v>
      </c>
      <c r="AD2812" s="4">
        <v>7.6368039723018004</v>
      </c>
      <c r="AE2812" s="4">
        <v>8.0187784621552005</v>
      </c>
      <c r="AF2812" s="4">
        <v>25.165468000000001</v>
      </c>
      <c r="AG2812" s="4">
        <v>19.380856259446801</v>
      </c>
      <c r="AH2812" s="4">
        <v>19.837429323364301</v>
      </c>
      <c r="AI2812" s="4">
        <v>2.075536</v>
      </c>
      <c r="AJ2812" s="4" t="s">
        <v>2924</v>
      </c>
    </row>
    <row r="2813" spans="1:36" x14ac:dyDescent="0.3">
      <c r="A2813" s="1" t="s">
        <v>2807</v>
      </c>
      <c r="B2813" s="2">
        <v>4912147</v>
      </c>
      <c r="C2813" s="3" t="s">
        <v>2919</v>
      </c>
      <c r="D2813" s="4">
        <v>3387.6215256599999</v>
      </c>
      <c r="E2813" s="3" t="s">
        <v>3006</v>
      </c>
      <c r="F2813" s="3" t="s">
        <v>3235</v>
      </c>
      <c r="G2813" s="3" t="s">
        <v>3326</v>
      </c>
      <c r="H2813" s="3" t="s">
        <v>3326</v>
      </c>
      <c r="I2813" s="3" t="s">
        <v>3338</v>
      </c>
      <c r="J2813" s="4">
        <v>4.1720499999999996</v>
      </c>
      <c r="K2813" s="4">
        <v>-2.3328509999999998</v>
      </c>
      <c r="L2813" s="4">
        <v>-9.9688420000000004</v>
      </c>
      <c r="M2813" s="4">
        <v>-6.2279580000000001</v>
      </c>
      <c r="N2813" s="4">
        <v>48.911937000000002</v>
      </c>
      <c r="O2813" s="4">
        <v>38.570988</v>
      </c>
      <c r="P2813" s="4">
        <v>14.689392</v>
      </c>
      <c r="Q2813" s="4">
        <v>31.563113000000001</v>
      </c>
      <c r="R2813" s="4">
        <v>42.247230000000002</v>
      </c>
      <c r="S2813" s="3" t="s">
        <v>6547</v>
      </c>
      <c r="T2813" s="4">
        <v>249.94</v>
      </c>
      <c r="U2813" s="4">
        <v>3387.6215256599999</v>
      </c>
      <c r="V2813" s="10">
        <v>3443.7565249999998</v>
      </c>
      <c r="W2813" s="4">
        <v>1.5043610466512001</v>
      </c>
      <c r="X2813" s="4">
        <v>292.36</v>
      </c>
      <c r="Y2813" s="4">
        <v>211.0275</v>
      </c>
      <c r="Z2813" s="4">
        <v>48.911937000000002</v>
      </c>
      <c r="AA2813" s="10">
        <v>46.674136321100001</v>
      </c>
      <c r="AB2813" s="10">
        <v>46.674136321100001</v>
      </c>
      <c r="AC2813" s="4">
        <v>5.8313699999999997</v>
      </c>
      <c r="AD2813" s="4">
        <v>5.5281427482141003</v>
      </c>
      <c r="AE2813" s="4">
        <v>5.5281427482141003</v>
      </c>
      <c r="AF2813" s="4">
        <v>31.563113000000001</v>
      </c>
      <c r="AG2813" s="4" t="s">
        <v>2934</v>
      </c>
      <c r="AH2813" s="4" t="s">
        <v>2934</v>
      </c>
      <c r="AI2813" s="4">
        <v>14.689392</v>
      </c>
      <c r="AJ2813" s="4">
        <v>28.308982</v>
      </c>
    </row>
    <row r="2814" spans="1:36" x14ac:dyDescent="0.3">
      <c r="A2814" s="1" t="s">
        <v>2808</v>
      </c>
      <c r="B2814" s="2">
        <v>4091447</v>
      </c>
      <c r="C2814" s="3" t="s">
        <v>2919</v>
      </c>
      <c r="D2814" s="4">
        <v>4874.9489315999999</v>
      </c>
      <c r="E2814" s="3" t="s">
        <v>3093</v>
      </c>
      <c r="F2814" s="3" t="s">
        <v>3093</v>
      </c>
      <c r="G2814" s="3" t="s">
        <v>3172</v>
      </c>
      <c r="H2814" s="3" t="s">
        <v>3173</v>
      </c>
      <c r="I2814" s="3" t="s">
        <v>3502</v>
      </c>
      <c r="J2814" s="4">
        <v>-30.531110999999999</v>
      </c>
      <c r="K2814" s="4">
        <v>-29.936305999999998</v>
      </c>
      <c r="L2814" s="4">
        <v>-18.597598000000001</v>
      </c>
      <c r="M2814" s="4">
        <v>-11.814956</v>
      </c>
      <c r="N2814" s="4">
        <v>9.3977590000000006</v>
      </c>
      <c r="O2814" s="4">
        <v>7.5022359999999999</v>
      </c>
      <c r="P2814" s="4">
        <v>3.6268310000000001</v>
      </c>
      <c r="Q2814" s="4">
        <v>3.6205069999999999</v>
      </c>
      <c r="R2814" s="4">
        <v>9.2882709999999999</v>
      </c>
      <c r="S2814" s="3" t="s">
        <v>6548</v>
      </c>
      <c r="T2814" s="4">
        <v>67.099999999999994</v>
      </c>
      <c r="U2814" s="4">
        <v>4874.9489315999999</v>
      </c>
      <c r="V2814" s="10">
        <v>5781.9489309999999</v>
      </c>
      <c r="W2814" s="4">
        <v>1.4903129657228</v>
      </c>
      <c r="X2814" s="4">
        <v>135</v>
      </c>
      <c r="Y2814" s="4">
        <v>66.23</v>
      </c>
      <c r="Z2814" s="4">
        <v>9.3977590000000006</v>
      </c>
      <c r="AA2814" s="10">
        <v>9.9722085989</v>
      </c>
      <c r="AB2814" s="10">
        <v>9.6593043861000005</v>
      </c>
      <c r="AC2814" s="4">
        <v>1.044805</v>
      </c>
      <c r="AD2814" s="4">
        <v>1.0380261550073</v>
      </c>
      <c r="AE2814" s="4">
        <v>1.0373058747299999</v>
      </c>
      <c r="AF2814" s="4">
        <v>3.6205069999999999</v>
      </c>
      <c r="AG2814" s="4">
        <v>4.2988742760734002</v>
      </c>
      <c r="AH2814" s="4">
        <v>4.1879585213160002</v>
      </c>
      <c r="AI2814" s="4">
        <v>3.6268310000000001</v>
      </c>
      <c r="AJ2814" s="4">
        <v>4.9323730000000001</v>
      </c>
    </row>
    <row r="2815" spans="1:36" x14ac:dyDescent="0.3">
      <c r="A2815" s="1" t="s">
        <v>2809</v>
      </c>
      <c r="B2815" s="2">
        <v>5274032</v>
      </c>
      <c r="C2815" s="3" t="s">
        <v>2935</v>
      </c>
      <c r="D2815" s="4">
        <v>1173.0702287199999</v>
      </c>
      <c r="E2815" s="3" t="s">
        <v>2945</v>
      </c>
      <c r="F2815" s="3" t="s">
        <v>2946</v>
      </c>
      <c r="G2815" s="3" t="s">
        <v>2947</v>
      </c>
      <c r="H2815" s="3" t="s">
        <v>2989</v>
      </c>
      <c r="I2815" s="3" t="s">
        <v>2949</v>
      </c>
      <c r="J2815" s="4">
        <v>41.279578999999998</v>
      </c>
      <c r="K2815" s="4">
        <v>28.96</v>
      </c>
      <c r="L2815" s="4">
        <v>16.727008999999999</v>
      </c>
      <c r="M2815" s="4">
        <v>4.269082</v>
      </c>
      <c r="N2815" s="4" t="s">
        <v>2924</v>
      </c>
      <c r="O2815" s="4">
        <v>159.60396</v>
      </c>
      <c r="P2815" s="4">
        <v>16.986301000000001</v>
      </c>
      <c r="Q2815" s="4" t="s">
        <v>2924</v>
      </c>
      <c r="R2815" s="4">
        <v>30.614174999999999</v>
      </c>
      <c r="S2815" s="3" t="s">
        <v>6549</v>
      </c>
      <c r="T2815" s="4">
        <v>16.12</v>
      </c>
      <c r="U2815" s="4">
        <v>1173.0702287199999</v>
      </c>
      <c r="V2815" s="10">
        <v>1131.6032279999999</v>
      </c>
      <c r="W2815" s="4">
        <v>0</v>
      </c>
      <c r="X2815" s="4">
        <v>16.324999999999999</v>
      </c>
      <c r="Y2815" s="5">
        <v>8.1</v>
      </c>
      <c r="Z2815" s="4" t="s">
        <v>2924</v>
      </c>
      <c r="AA2815" s="10">
        <v>184.01826484009999</v>
      </c>
      <c r="AB2815" s="10" t="s">
        <v>2924</v>
      </c>
      <c r="AC2815" s="4">
        <v>5.7782910000000003</v>
      </c>
      <c r="AD2815" s="4">
        <v>4.9863344509517997</v>
      </c>
      <c r="AE2815" s="4">
        <v>5.5750831542760997</v>
      </c>
      <c r="AF2815" s="4" t="s">
        <v>2924</v>
      </c>
      <c r="AG2815" s="4">
        <v>134.1715944984586</v>
      </c>
      <c r="AH2815" s="4">
        <v>266.10492913530248</v>
      </c>
      <c r="AI2815" s="4">
        <v>16.986301000000001</v>
      </c>
      <c r="AJ2815" s="4">
        <v>16.986301000000001</v>
      </c>
    </row>
    <row r="2816" spans="1:36" x14ac:dyDescent="0.3">
      <c r="A2816" s="1" t="s">
        <v>2810</v>
      </c>
      <c r="B2816" s="2">
        <v>102030</v>
      </c>
      <c r="C2816" s="3" t="s">
        <v>2935</v>
      </c>
      <c r="D2816" s="4">
        <v>9425.8559713499999</v>
      </c>
      <c r="E2816" s="3" t="s">
        <v>2930</v>
      </c>
      <c r="F2816" s="3" t="s">
        <v>2931</v>
      </c>
      <c r="G2816" s="3" t="s">
        <v>2931</v>
      </c>
      <c r="H2816" s="3" t="s">
        <v>2932</v>
      </c>
      <c r="I2816" s="3" t="s">
        <v>3389</v>
      </c>
      <c r="J2816" s="4">
        <v>8.5471769999999996</v>
      </c>
      <c r="K2816" s="4">
        <v>14.490943</v>
      </c>
      <c r="L2816" s="4">
        <v>-7.6574309999999999</v>
      </c>
      <c r="M2816" s="4">
        <v>-6.7333790000000002</v>
      </c>
      <c r="N2816" s="4">
        <v>12.469387755102</v>
      </c>
      <c r="O2816" s="4">
        <v>16.327197000000002</v>
      </c>
      <c r="P2816" s="4">
        <v>1.05752</v>
      </c>
      <c r="Q2816" s="4" t="s">
        <v>2934</v>
      </c>
      <c r="R2816" s="4" t="s">
        <v>2934</v>
      </c>
      <c r="S2816" s="3" t="s">
        <v>6550</v>
      </c>
      <c r="T2816" s="4">
        <v>54.99</v>
      </c>
      <c r="U2816" s="4">
        <v>9425.8559713499999</v>
      </c>
      <c r="V2816" s="10" t="s">
        <v>2934</v>
      </c>
      <c r="W2816" s="4">
        <v>2.9096199308965298</v>
      </c>
      <c r="X2816" s="4">
        <v>63.99</v>
      </c>
      <c r="Y2816" s="4">
        <v>39.335000000000001</v>
      </c>
      <c r="Z2816" s="4">
        <v>12.446809</v>
      </c>
      <c r="AA2816" s="10">
        <v>9.9478997068999995</v>
      </c>
      <c r="AB2816" s="10">
        <v>10.531496816900001</v>
      </c>
      <c r="AC2816" s="4" t="s">
        <v>2934</v>
      </c>
      <c r="AD2816" s="4" t="s">
        <v>2934</v>
      </c>
      <c r="AE2816" s="4" t="s">
        <v>2934</v>
      </c>
      <c r="AF2816" s="4" t="s">
        <v>2934</v>
      </c>
      <c r="AG2816" s="4" t="s">
        <v>2934</v>
      </c>
      <c r="AH2816" s="4" t="s">
        <v>2934</v>
      </c>
      <c r="AI2816" s="4">
        <v>1.05752</v>
      </c>
      <c r="AJ2816" s="4">
        <v>1.653238</v>
      </c>
    </row>
    <row r="2817" spans="1:36" x14ac:dyDescent="0.3">
      <c r="A2817" s="1" t="s">
        <v>2811</v>
      </c>
      <c r="B2817" s="2">
        <v>10362050</v>
      </c>
      <c r="C2817" s="3" t="s">
        <v>2919</v>
      </c>
      <c r="D2817" s="4">
        <v>1674.4865291999999</v>
      </c>
      <c r="E2817" s="3" t="s">
        <v>3102</v>
      </c>
      <c r="F2817" s="3" t="s">
        <v>3103</v>
      </c>
      <c r="G2817" s="3" t="s">
        <v>3104</v>
      </c>
      <c r="H2817" s="3" t="s">
        <v>3104</v>
      </c>
      <c r="I2817" s="3" t="s">
        <v>3205</v>
      </c>
      <c r="J2817" s="4">
        <v>-43.260869999999997</v>
      </c>
      <c r="K2817" s="4">
        <v>19.834710999999999</v>
      </c>
      <c r="L2817" s="4">
        <v>9.1137119999999996</v>
      </c>
      <c r="M2817" s="4">
        <v>2.433281</v>
      </c>
      <c r="N2817" s="4" t="s">
        <v>2924</v>
      </c>
      <c r="O2817" s="4">
        <v>72.905028000000001</v>
      </c>
      <c r="P2817" s="4">
        <v>1.037031</v>
      </c>
      <c r="Q2817" s="4" t="s">
        <v>2924</v>
      </c>
      <c r="R2817" s="4" t="s">
        <v>2934</v>
      </c>
      <c r="S2817" s="3" t="s">
        <v>6551</v>
      </c>
      <c r="T2817" s="4">
        <v>13.05</v>
      </c>
      <c r="U2817" s="4">
        <v>1674.4865291999999</v>
      </c>
      <c r="V2817" s="10">
        <v>1177.4245289999999</v>
      </c>
      <c r="W2817" s="4">
        <v>0</v>
      </c>
      <c r="X2817" s="4">
        <v>25.66</v>
      </c>
      <c r="Y2817" s="5">
        <v>10.050000000000001</v>
      </c>
      <c r="Z2817" s="4" t="s">
        <v>2924</v>
      </c>
      <c r="AA2817" s="10">
        <v>42.301458670899997</v>
      </c>
      <c r="AB2817" s="10" t="s">
        <v>2924</v>
      </c>
      <c r="AC2817" s="4">
        <v>0.88548499999999997</v>
      </c>
      <c r="AD2817" s="4">
        <v>0.76038361761990003</v>
      </c>
      <c r="AE2817" s="4">
        <v>0.86479779217480002</v>
      </c>
      <c r="AF2817" s="4" t="s">
        <v>2924</v>
      </c>
      <c r="AG2817" s="4">
        <v>15.290731197039101</v>
      </c>
      <c r="AH2817" s="4">
        <v>14.4088361380865</v>
      </c>
      <c r="AI2817" s="4">
        <v>1.037031</v>
      </c>
      <c r="AJ2817" s="4">
        <v>2.547336</v>
      </c>
    </row>
    <row r="2818" spans="1:36" x14ac:dyDescent="0.3">
      <c r="A2818" s="1" t="s">
        <v>2812</v>
      </c>
      <c r="B2818" s="2">
        <v>4009725</v>
      </c>
      <c r="C2818" s="3" t="s">
        <v>2935</v>
      </c>
      <c r="D2818" s="4">
        <v>29895.495147000001</v>
      </c>
      <c r="E2818" s="3" t="s">
        <v>3090</v>
      </c>
      <c r="F2818" s="3" t="s">
        <v>3090</v>
      </c>
      <c r="G2818" s="3" t="s">
        <v>3122</v>
      </c>
      <c r="H2818" s="3" t="s">
        <v>3122</v>
      </c>
      <c r="I2818" s="3" t="s">
        <v>3092</v>
      </c>
      <c r="J2818" s="4">
        <v>13.937785999999999</v>
      </c>
      <c r="K2818" s="4">
        <v>-0.232264</v>
      </c>
      <c r="L2818" s="4">
        <v>-4.8050769999999998</v>
      </c>
      <c r="M2818" s="4">
        <v>-1.295174</v>
      </c>
      <c r="N2818" s="4">
        <v>23.625</v>
      </c>
      <c r="O2818" s="4">
        <v>72.469324999999998</v>
      </c>
      <c r="P2818" s="5">
        <v>2.474405</v>
      </c>
      <c r="Q2818" s="4">
        <v>13.386697</v>
      </c>
      <c r="R2818" s="4" t="s">
        <v>2924</v>
      </c>
      <c r="S2818" s="3" t="s">
        <v>6552</v>
      </c>
      <c r="T2818" s="4">
        <v>94.5</v>
      </c>
      <c r="U2818" s="4">
        <v>29895.495147000001</v>
      </c>
      <c r="V2818" s="10">
        <v>49192.095147</v>
      </c>
      <c r="W2818" s="4">
        <v>3.7777777777777799</v>
      </c>
      <c r="X2818" s="4">
        <v>102.79</v>
      </c>
      <c r="Y2818" s="4">
        <v>75.126000000000005</v>
      </c>
      <c r="Z2818" s="4">
        <v>23.625</v>
      </c>
      <c r="AA2818" s="10">
        <v>20.8839779005</v>
      </c>
      <c r="AB2818" s="10">
        <v>19.453450671599999</v>
      </c>
      <c r="AC2818" s="4">
        <v>5.7647890000000004</v>
      </c>
      <c r="AD2818" s="4">
        <v>5.489740759569</v>
      </c>
      <c r="AE2818" s="4">
        <v>5.4693025163045004</v>
      </c>
      <c r="AF2818" s="4">
        <v>13.386697</v>
      </c>
      <c r="AG2818" s="4">
        <v>13.7819798628047</v>
      </c>
      <c r="AH2818" s="4">
        <v>12.9465330057274</v>
      </c>
      <c r="AI2818" s="5">
        <v>2.474405</v>
      </c>
      <c r="AJ2818" s="4">
        <v>3.3217340000000002</v>
      </c>
    </row>
    <row r="2819" spans="1:36" x14ac:dyDescent="0.3">
      <c r="A2819" s="1" t="s">
        <v>2813</v>
      </c>
      <c r="B2819" s="2">
        <v>4972896</v>
      </c>
      <c r="C2819" s="3" t="s">
        <v>2919</v>
      </c>
      <c r="D2819" s="4">
        <v>2374.7522332799999</v>
      </c>
      <c r="E2819" s="3" t="s">
        <v>3102</v>
      </c>
      <c r="F2819" s="3" t="s">
        <v>3103</v>
      </c>
      <c r="G2819" s="3" t="s">
        <v>3104</v>
      </c>
      <c r="H2819" s="3" t="s">
        <v>3104</v>
      </c>
      <c r="I2819" s="3" t="s">
        <v>3205</v>
      </c>
      <c r="J2819" s="4">
        <v>-6.4237780000000004</v>
      </c>
      <c r="K2819" s="4">
        <v>27.916121</v>
      </c>
      <c r="L2819" s="4">
        <v>6.3180829999999997</v>
      </c>
      <c r="M2819" s="4">
        <v>-5.791506</v>
      </c>
      <c r="N2819" s="4" t="s">
        <v>2934</v>
      </c>
      <c r="O2819" s="4" t="s">
        <v>2934</v>
      </c>
      <c r="P2819" s="4" t="s">
        <v>2934</v>
      </c>
      <c r="Q2819" s="4" t="s">
        <v>2934</v>
      </c>
      <c r="R2819" s="4" t="s">
        <v>2934</v>
      </c>
      <c r="S2819" s="3" t="s">
        <v>6553</v>
      </c>
      <c r="T2819" s="4">
        <v>9.76</v>
      </c>
      <c r="U2819" s="4">
        <v>2374.7522332799999</v>
      </c>
      <c r="V2819" s="10">
        <v>2130.461233</v>
      </c>
      <c r="W2819" s="4">
        <v>0</v>
      </c>
      <c r="X2819" s="5">
        <v>12.4</v>
      </c>
      <c r="Y2819" s="5">
        <v>7.03</v>
      </c>
      <c r="Z2819" s="4" t="s">
        <v>2934</v>
      </c>
      <c r="AA2819" s="10">
        <v>5.3964392346999999</v>
      </c>
      <c r="AB2819" s="10">
        <v>5.4187301516000002</v>
      </c>
      <c r="AC2819" s="4" t="s">
        <v>2934</v>
      </c>
      <c r="AD2819" s="4">
        <v>1.1929445790027</v>
      </c>
      <c r="AE2819" s="4">
        <v>1.2159172537301</v>
      </c>
      <c r="AF2819" s="4" t="s">
        <v>2934</v>
      </c>
      <c r="AG2819" s="4">
        <v>3.9026527035681</v>
      </c>
      <c r="AH2819" s="4">
        <v>4.0025732533551004</v>
      </c>
      <c r="AI2819" s="4" t="s">
        <v>2934</v>
      </c>
      <c r="AJ2819" s="4" t="s">
        <v>2934</v>
      </c>
    </row>
    <row r="2820" spans="1:36" x14ac:dyDescent="0.3">
      <c r="A2820" s="1" t="s">
        <v>2814</v>
      </c>
      <c r="B2820" s="2">
        <v>4058144</v>
      </c>
      <c r="C2820" s="3" t="s">
        <v>2935</v>
      </c>
      <c r="D2820" s="4">
        <v>1858.6824113</v>
      </c>
      <c r="E2820" s="3" t="s">
        <v>3006</v>
      </c>
      <c r="F2820" s="3" t="s">
        <v>3070</v>
      </c>
      <c r="G2820" s="3" t="s">
        <v>3070</v>
      </c>
      <c r="H2820" s="3" t="s">
        <v>3071</v>
      </c>
      <c r="I2820" s="3" t="s">
        <v>3489</v>
      </c>
      <c r="J2820" s="4">
        <v>6.5043160000000002</v>
      </c>
      <c r="K2820" s="4">
        <v>-0.44662200000000002</v>
      </c>
      <c r="L2820" s="4">
        <v>-1.440593</v>
      </c>
      <c r="M2820" s="4">
        <v>-2.9358059999999999</v>
      </c>
      <c r="N2820" s="4">
        <v>19.410112000000002</v>
      </c>
      <c r="O2820" s="4">
        <v>15.355556</v>
      </c>
      <c r="P2820" s="4">
        <v>1.306411</v>
      </c>
      <c r="Q2820" s="5">
        <v>5.7587789999999996</v>
      </c>
      <c r="R2820" s="4">
        <v>18.576367000000001</v>
      </c>
      <c r="S2820" s="3" t="s">
        <v>6554</v>
      </c>
      <c r="T2820" s="4">
        <v>69.099999999999994</v>
      </c>
      <c r="U2820" s="4">
        <v>1858.6824113</v>
      </c>
      <c r="V2820" s="10">
        <v>1653.345411</v>
      </c>
      <c r="W2820" s="4">
        <v>1.9681620839363201</v>
      </c>
      <c r="X2820" s="4">
        <v>76.622600000000006</v>
      </c>
      <c r="Y2820" s="4">
        <v>58.87</v>
      </c>
      <c r="Z2820" s="4">
        <v>19.410112000000002</v>
      </c>
      <c r="AA2820" s="10">
        <v>18.593091828138164</v>
      </c>
      <c r="AB2820" s="10">
        <v>21.47329650092081</v>
      </c>
      <c r="AC2820" s="4">
        <v>0.34737200000000001</v>
      </c>
      <c r="AD2820" s="4">
        <v>0.37288109755569998</v>
      </c>
      <c r="AE2820" s="4">
        <v>0.42220381768737586</v>
      </c>
      <c r="AF2820" s="5">
        <v>5.7587789999999996</v>
      </c>
      <c r="AG2820" s="4" t="s">
        <v>2934</v>
      </c>
      <c r="AH2820" s="4" t="s">
        <v>2934</v>
      </c>
      <c r="AI2820" s="4">
        <v>1.306411</v>
      </c>
      <c r="AJ2820" s="4">
        <v>1.3763570000000001</v>
      </c>
    </row>
    <row r="2821" spans="1:36" x14ac:dyDescent="0.3">
      <c r="A2821" s="1" t="s">
        <v>2815</v>
      </c>
      <c r="B2821" s="2">
        <v>100382</v>
      </c>
      <c r="C2821" s="3" t="s">
        <v>2935</v>
      </c>
      <c r="D2821" s="4">
        <v>234196.37295406</v>
      </c>
      <c r="E2821" s="3" t="s">
        <v>2930</v>
      </c>
      <c r="F2821" s="3" t="s">
        <v>2931</v>
      </c>
      <c r="G2821" s="3" t="s">
        <v>2931</v>
      </c>
      <c r="H2821" s="3" t="s">
        <v>3225</v>
      </c>
      <c r="I2821" s="3" t="s">
        <v>2933</v>
      </c>
      <c r="J2821" s="4">
        <v>43.025620000000004</v>
      </c>
      <c r="K2821" s="4">
        <v>24.960028000000001</v>
      </c>
      <c r="L2821" s="4">
        <v>-4.4033709999999999</v>
      </c>
      <c r="M2821" s="4">
        <v>-0.14196500000000001</v>
      </c>
      <c r="N2821" s="4">
        <v>14.6237006237006</v>
      </c>
      <c r="O2821" s="4">
        <v>22.008761</v>
      </c>
      <c r="P2821" s="4">
        <v>1.429152</v>
      </c>
      <c r="Q2821" s="4" t="s">
        <v>2934</v>
      </c>
      <c r="R2821" s="4" t="s">
        <v>2934</v>
      </c>
      <c r="S2821" s="3" t="s">
        <v>6555</v>
      </c>
      <c r="T2821" s="4">
        <v>70.34</v>
      </c>
      <c r="U2821" s="4">
        <v>234196.37295406</v>
      </c>
      <c r="V2821" s="10" t="s">
        <v>2934</v>
      </c>
      <c r="W2821" s="4">
        <v>2.2746659084447001</v>
      </c>
      <c r="X2821" s="4">
        <v>78.13</v>
      </c>
      <c r="Y2821" s="4">
        <v>46.12</v>
      </c>
      <c r="Z2821" s="4">
        <v>17.585000000000001</v>
      </c>
      <c r="AA2821" s="10">
        <v>13.198979208800001</v>
      </c>
      <c r="AB2821" s="10">
        <v>13.0007189763</v>
      </c>
      <c r="AC2821" s="4" t="s">
        <v>2934</v>
      </c>
      <c r="AD2821" s="4" t="s">
        <v>2934</v>
      </c>
      <c r="AE2821" s="4" t="s">
        <v>2934</v>
      </c>
      <c r="AF2821" s="4" t="s">
        <v>2934</v>
      </c>
      <c r="AG2821" s="4" t="s">
        <v>2934</v>
      </c>
      <c r="AH2821" s="4" t="s">
        <v>2934</v>
      </c>
      <c r="AI2821" s="4">
        <v>1.429152</v>
      </c>
      <c r="AJ2821" s="4">
        <v>1.6870940000000001</v>
      </c>
    </row>
    <row r="2822" spans="1:36" x14ac:dyDescent="0.3">
      <c r="A2822" s="1" t="s">
        <v>2816</v>
      </c>
      <c r="B2822" s="2">
        <v>102952</v>
      </c>
      <c r="C2822" s="3" t="s">
        <v>2935</v>
      </c>
      <c r="D2822" s="4">
        <v>77612.022146720003</v>
      </c>
      <c r="E2822" s="3" t="s">
        <v>2976</v>
      </c>
      <c r="F2822" s="3" t="s">
        <v>2977</v>
      </c>
      <c r="G2822" s="3" t="s">
        <v>3078</v>
      </c>
      <c r="H2822" s="3" t="s">
        <v>3078</v>
      </c>
      <c r="I2822" s="3" t="s">
        <v>2979</v>
      </c>
      <c r="J2822" s="4">
        <v>38.550466999999998</v>
      </c>
      <c r="K2822" s="4">
        <v>-0.50291399999999997</v>
      </c>
      <c r="L2822" s="4">
        <v>-9.2867540000000002</v>
      </c>
      <c r="M2822" s="4">
        <v>-3.4696410000000002</v>
      </c>
      <c r="N2822" s="4">
        <v>82</v>
      </c>
      <c r="O2822" s="4">
        <v>35.189158999999997</v>
      </c>
      <c r="P2822" s="4">
        <v>2.5409250000000001</v>
      </c>
      <c r="Q2822" s="4">
        <v>30.823495999999999</v>
      </c>
      <c r="R2822" s="4">
        <v>33.156711999999999</v>
      </c>
      <c r="S2822" s="3" t="s">
        <v>6556</v>
      </c>
      <c r="T2822" s="4">
        <v>124.64</v>
      </c>
      <c r="U2822" s="4">
        <v>77612.022146720003</v>
      </c>
      <c r="V2822" s="10">
        <v>90977.458146000004</v>
      </c>
      <c r="W2822" s="4">
        <v>2.1501925545571199</v>
      </c>
      <c r="X2822" s="4">
        <v>140.75</v>
      </c>
      <c r="Y2822" s="4">
        <v>85.4</v>
      </c>
      <c r="Z2822" s="4">
        <v>124.64</v>
      </c>
      <c r="AA2822" s="10">
        <v>71.007804933599999</v>
      </c>
      <c r="AB2822" s="10">
        <v>70.001628728499995</v>
      </c>
      <c r="AC2822" s="4">
        <v>12.041145999999999</v>
      </c>
      <c r="AD2822" s="4">
        <v>9.7868175313713994</v>
      </c>
      <c r="AE2822" s="4">
        <v>11.577942760648099</v>
      </c>
      <c r="AF2822" s="4">
        <v>30.823495999999999</v>
      </c>
      <c r="AG2822" s="4">
        <v>25.936509523936898</v>
      </c>
      <c r="AH2822" s="4">
        <v>30.550625754271099</v>
      </c>
      <c r="AI2822" s="4">
        <v>2.5409250000000001</v>
      </c>
      <c r="AJ2822" s="4">
        <v>2.5880399999999999</v>
      </c>
    </row>
    <row r="2823" spans="1:36" x14ac:dyDescent="0.3">
      <c r="A2823" s="1" t="s">
        <v>2817</v>
      </c>
      <c r="B2823" s="2">
        <v>119093759</v>
      </c>
      <c r="C2823" s="3" t="s">
        <v>2940</v>
      </c>
      <c r="D2823" s="4">
        <v>4035.0399117000002</v>
      </c>
      <c r="E2823" s="3" t="s">
        <v>2925</v>
      </c>
      <c r="F2823" s="3" t="s">
        <v>3011</v>
      </c>
      <c r="G2823" s="3" t="s">
        <v>3012</v>
      </c>
      <c r="H2823" s="3" t="s">
        <v>3013</v>
      </c>
      <c r="I2823" s="3" t="s">
        <v>3257</v>
      </c>
      <c r="J2823" s="4">
        <v>-11.178248</v>
      </c>
      <c r="K2823" s="4">
        <v>-11.178248</v>
      </c>
      <c r="L2823" s="4">
        <v>-16.949152999999999</v>
      </c>
      <c r="M2823" s="4">
        <v>-9.2592590000000001</v>
      </c>
      <c r="N2823" s="4" t="s">
        <v>2924</v>
      </c>
      <c r="O2823" s="4" t="s">
        <v>2934</v>
      </c>
      <c r="P2823" s="4" t="s">
        <v>2924</v>
      </c>
      <c r="Q2823" s="4" t="s">
        <v>2924</v>
      </c>
      <c r="R2823" s="4" t="s">
        <v>2934</v>
      </c>
      <c r="S2823" s="3" t="s">
        <v>6557</v>
      </c>
      <c r="T2823" s="4">
        <v>14.7</v>
      </c>
      <c r="U2823" s="4">
        <v>4035.0399117000002</v>
      </c>
      <c r="V2823" s="10">
        <v>3557.8559310000001</v>
      </c>
      <c r="W2823" s="4">
        <v>0</v>
      </c>
      <c r="X2823" s="4">
        <v>22.69</v>
      </c>
      <c r="Y2823" s="4">
        <v>14.098000000000001</v>
      </c>
      <c r="Z2823" s="4" t="s">
        <v>2924</v>
      </c>
      <c r="AA2823" s="10" t="s">
        <v>2924</v>
      </c>
      <c r="AB2823" s="10" t="s">
        <v>2934</v>
      </c>
      <c r="AC2823" s="4">
        <v>68.359210000000004</v>
      </c>
      <c r="AD2823" s="4">
        <v>24.003575835344598</v>
      </c>
      <c r="AE2823" s="4">
        <v>40.219889710711598</v>
      </c>
      <c r="AF2823" s="4" t="s">
        <v>2924</v>
      </c>
      <c r="AG2823" s="4" t="s">
        <v>2924</v>
      </c>
      <c r="AH2823" s="4" t="s">
        <v>2924</v>
      </c>
      <c r="AI2823" s="4" t="s">
        <v>2924</v>
      </c>
      <c r="AJ2823" s="4" t="s">
        <v>2924</v>
      </c>
    </row>
    <row r="2824" spans="1:36" x14ac:dyDescent="0.3">
      <c r="A2824" s="1" t="s">
        <v>2818</v>
      </c>
      <c r="B2824" s="2">
        <v>4994161</v>
      </c>
      <c r="C2824" s="3" t="s">
        <v>2919</v>
      </c>
      <c r="D2824" s="4">
        <v>2212.7193474000001</v>
      </c>
      <c r="E2824" s="3" t="s">
        <v>2936</v>
      </c>
      <c r="F2824" s="3" t="s">
        <v>3056</v>
      </c>
      <c r="G2824" s="3" t="s">
        <v>3166</v>
      </c>
      <c r="H2824" s="3" t="s">
        <v>3167</v>
      </c>
      <c r="I2824" s="3" t="s">
        <v>3370</v>
      </c>
      <c r="J2824" s="4">
        <v>-16.276893999999999</v>
      </c>
      <c r="K2824" s="4">
        <v>-3.6339169999999998</v>
      </c>
      <c r="L2824" s="4">
        <v>-8.1344619999999992</v>
      </c>
      <c r="M2824" s="4">
        <v>-7.8032450000000004</v>
      </c>
      <c r="N2824" s="4">
        <v>48.974007999999998</v>
      </c>
      <c r="O2824" s="4" t="s">
        <v>2924</v>
      </c>
      <c r="P2824" s="4">
        <v>1.5275639999999999</v>
      </c>
      <c r="Q2824" s="4">
        <v>7.5233020000000002</v>
      </c>
      <c r="R2824" s="4">
        <v>32.07864</v>
      </c>
      <c r="S2824" s="3" t="s">
        <v>6558</v>
      </c>
      <c r="T2824" s="4">
        <v>35.799999999999997</v>
      </c>
      <c r="U2824" s="4">
        <v>2212.7193474000001</v>
      </c>
      <c r="V2824" s="10">
        <v>2929.3933470000002</v>
      </c>
      <c r="W2824" s="4">
        <v>1.56424581005587</v>
      </c>
      <c r="X2824" s="4">
        <v>43.26</v>
      </c>
      <c r="Y2824" s="4">
        <v>33.119999999999997</v>
      </c>
      <c r="Z2824" s="4">
        <v>48.974007999999998</v>
      </c>
      <c r="AA2824" s="10">
        <v>33.169646993400001</v>
      </c>
      <c r="AB2824" s="10">
        <v>53.050397877899997</v>
      </c>
      <c r="AC2824" s="4">
        <v>0.94572100000000003</v>
      </c>
      <c r="AD2824" s="4">
        <v>0.94994317547259999</v>
      </c>
      <c r="AE2824" s="4">
        <v>0.96404908426220004</v>
      </c>
      <c r="AF2824" s="4">
        <v>7.5233020000000002</v>
      </c>
      <c r="AG2824" s="4">
        <v>6.9580913755717999</v>
      </c>
      <c r="AH2824" s="4">
        <v>7.8470064047244001</v>
      </c>
      <c r="AI2824" s="4">
        <v>1.5275639999999999</v>
      </c>
      <c r="AJ2824" s="4">
        <v>1.783668</v>
      </c>
    </row>
    <row r="2825" spans="1:36" x14ac:dyDescent="0.3">
      <c r="A2825" s="1" t="s">
        <v>2819</v>
      </c>
      <c r="B2825" s="2">
        <v>100499</v>
      </c>
      <c r="C2825" s="3" t="s">
        <v>2919</v>
      </c>
      <c r="D2825" s="4">
        <v>2227.5139479899999</v>
      </c>
      <c r="E2825" s="3" t="s">
        <v>2930</v>
      </c>
      <c r="F2825" s="3" t="s">
        <v>2931</v>
      </c>
      <c r="G2825" s="3" t="s">
        <v>2931</v>
      </c>
      <c r="H2825" s="3" t="s">
        <v>2932</v>
      </c>
      <c r="I2825" s="3" t="s">
        <v>2933</v>
      </c>
      <c r="J2825" s="4">
        <v>6.831302</v>
      </c>
      <c r="K2825" s="4">
        <v>9.1415469999999992</v>
      </c>
      <c r="L2825" s="4">
        <v>-5.0456099999999999</v>
      </c>
      <c r="M2825" s="4">
        <v>-5.3155200000000002</v>
      </c>
      <c r="N2825" s="4">
        <v>15.937799043062199</v>
      </c>
      <c r="O2825" s="4">
        <v>11.745416000000001</v>
      </c>
      <c r="P2825" s="4">
        <v>0.83832499999999999</v>
      </c>
      <c r="Q2825" s="4" t="s">
        <v>2934</v>
      </c>
      <c r="R2825" s="4" t="s">
        <v>2934</v>
      </c>
      <c r="S2825" s="3" t="s">
        <v>6559</v>
      </c>
      <c r="T2825" s="4">
        <v>33.31</v>
      </c>
      <c r="U2825" s="4">
        <v>2227.5139479899999</v>
      </c>
      <c r="V2825" s="10" t="s">
        <v>2934</v>
      </c>
      <c r="W2825" s="4">
        <v>4.44311017712399</v>
      </c>
      <c r="X2825" s="4">
        <v>37.36</v>
      </c>
      <c r="Y2825" s="4">
        <v>25.56</v>
      </c>
      <c r="Z2825" s="4">
        <v>15.953065</v>
      </c>
      <c r="AA2825" s="10">
        <v>12.074965562199999</v>
      </c>
      <c r="AB2825" s="10">
        <v>15.503334776100001</v>
      </c>
      <c r="AC2825" s="4" t="s">
        <v>2934</v>
      </c>
      <c r="AD2825" s="4" t="s">
        <v>2934</v>
      </c>
      <c r="AE2825" s="4" t="s">
        <v>2934</v>
      </c>
      <c r="AF2825" s="4" t="s">
        <v>2934</v>
      </c>
      <c r="AG2825" s="4" t="s">
        <v>2934</v>
      </c>
      <c r="AH2825" s="4" t="s">
        <v>2934</v>
      </c>
      <c r="AI2825" s="4">
        <v>0.83832499999999999</v>
      </c>
      <c r="AJ2825" s="4">
        <v>1.4549030000000001</v>
      </c>
    </row>
    <row r="2826" spans="1:36" x14ac:dyDescent="0.3">
      <c r="A2826" s="1" t="s">
        <v>2820</v>
      </c>
      <c r="B2826" s="2">
        <v>4298486</v>
      </c>
      <c r="C2826" s="3" t="s">
        <v>2935</v>
      </c>
      <c r="D2826" s="4">
        <v>8726.7050951300007</v>
      </c>
      <c r="E2826" s="3" t="s">
        <v>2936</v>
      </c>
      <c r="F2826" s="3" t="s">
        <v>2937</v>
      </c>
      <c r="G2826" s="3" t="s">
        <v>3037</v>
      </c>
      <c r="H2826" s="3" t="s">
        <v>3037</v>
      </c>
      <c r="I2826" s="3" t="s">
        <v>3725</v>
      </c>
      <c r="J2826" s="4">
        <v>1.0841190000000001</v>
      </c>
      <c r="K2826" s="4">
        <v>6.0375110000000003</v>
      </c>
      <c r="L2826" s="4">
        <v>-11.766745999999999</v>
      </c>
      <c r="M2826" s="4">
        <v>-6.6565329999999996</v>
      </c>
      <c r="N2826" s="4">
        <v>14.296379999999999</v>
      </c>
      <c r="O2826" s="4">
        <v>12.124038000000001</v>
      </c>
      <c r="P2826" s="4">
        <v>1.7306250000000001</v>
      </c>
      <c r="Q2826" s="4">
        <v>7.8826429999999998</v>
      </c>
      <c r="R2826" s="4">
        <v>11.322514999999999</v>
      </c>
      <c r="S2826" s="3" t="s">
        <v>6560</v>
      </c>
      <c r="T2826" s="4">
        <v>178.09</v>
      </c>
      <c r="U2826" s="4">
        <v>8726.7050951300007</v>
      </c>
      <c r="V2826" s="10">
        <v>13661.605095000001</v>
      </c>
      <c r="W2826" s="4">
        <v>0.92649783817171105</v>
      </c>
      <c r="X2826" s="4">
        <v>216.17</v>
      </c>
      <c r="Y2826" s="4">
        <v>132.37</v>
      </c>
      <c r="Z2826" s="4">
        <v>14.296379999999999</v>
      </c>
      <c r="AA2826" s="10">
        <v>12.9083463197</v>
      </c>
      <c r="AB2826" s="10">
        <v>14.4990661783</v>
      </c>
      <c r="AC2826" s="4">
        <v>0.62689499999999998</v>
      </c>
      <c r="AD2826" s="4">
        <v>0.61699950308020002</v>
      </c>
      <c r="AE2826" s="4">
        <v>0.6285567942718</v>
      </c>
      <c r="AF2826" s="4">
        <v>7.8826429999999998</v>
      </c>
      <c r="AG2826" s="4">
        <v>8.7555281010778998</v>
      </c>
      <c r="AH2826" s="4">
        <v>8.9779413746350993</v>
      </c>
      <c r="AI2826" s="4">
        <v>1.7306250000000001</v>
      </c>
      <c r="AJ2826" s="4" t="s">
        <v>2924</v>
      </c>
    </row>
    <row r="2827" spans="1:36" x14ac:dyDescent="0.3">
      <c r="A2827" s="1" t="s">
        <v>2821</v>
      </c>
      <c r="B2827" s="2">
        <v>4102413</v>
      </c>
      <c r="C2827" s="3" t="s">
        <v>2935</v>
      </c>
      <c r="D2827" s="4">
        <v>24000.766458599999</v>
      </c>
      <c r="E2827" s="3" t="s">
        <v>2920</v>
      </c>
      <c r="F2827" s="3" t="s">
        <v>2921</v>
      </c>
      <c r="G2827" s="3" t="s">
        <v>2922</v>
      </c>
      <c r="H2827" s="3" t="s">
        <v>2922</v>
      </c>
      <c r="I2827" s="3" t="s">
        <v>2923</v>
      </c>
      <c r="J2827" s="4">
        <v>-6.6294760000000004</v>
      </c>
      <c r="K2827" s="4">
        <v>7.5450270000000002</v>
      </c>
      <c r="L2827" s="4">
        <v>6.333825</v>
      </c>
      <c r="M2827" s="4">
        <v>0.40902899999999998</v>
      </c>
      <c r="N2827" s="4">
        <v>55.233333000000002</v>
      </c>
      <c r="O2827" s="4">
        <v>75.558595999999994</v>
      </c>
      <c r="P2827" s="4">
        <v>8.7302420000000005</v>
      </c>
      <c r="Q2827" s="4">
        <v>29.955687000000001</v>
      </c>
      <c r="R2827" s="4">
        <v>116.29058999999999</v>
      </c>
      <c r="S2827" s="3" t="s">
        <v>6561</v>
      </c>
      <c r="T2827" s="4">
        <v>331.4</v>
      </c>
      <c r="U2827" s="4">
        <v>24000.766458599999</v>
      </c>
      <c r="V2827" s="10">
        <v>23817.766457999998</v>
      </c>
      <c r="W2827" s="4">
        <v>0.25347012673506297</v>
      </c>
      <c r="X2827" s="5">
        <v>413.7</v>
      </c>
      <c r="Y2827" s="4">
        <v>265</v>
      </c>
      <c r="Z2827" s="4">
        <v>55.233333000000002</v>
      </c>
      <c r="AA2827" s="10">
        <v>46.4405829596</v>
      </c>
      <c r="AB2827" s="10">
        <v>49.743402694899999</v>
      </c>
      <c r="AC2827" s="4">
        <v>8.2804079999999995</v>
      </c>
      <c r="AD2827" s="4">
        <v>7.9164955612614003</v>
      </c>
      <c r="AE2827" s="4">
        <v>8.2591769631769996</v>
      </c>
      <c r="AF2827" s="4">
        <v>29.955687000000001</v>
      </c>
      <c r="AG2827" s="4">
        <v>29.957461268300499</v>
      </c>
      <c r="AH2827" s="4">
        <v>33.097046789841897</v>
      </c>
      <c r="AI2827" s="4">
        <v>8.7302420000000005</v>
      </c>
      <c r="AJ2827" s="4">
        <v>9.1319920000000003</v>
      </c>
    </row>
    <row r="2828" spans="1:36" x14ac:dyDescent="0.3">
      <c r="A2828" s="1" t="s">
        <v>2822</v>
      </c>
      <c r="B2828" s="2">
        <v>100489</v>
      </c>
      <c r="C2828" s="3" t="s">
        <v>2919</v>
      </c>
      <c r="D2828" s="4">
        <v>1380.46698692</v>
      </c>
      <c r="E2828" s="3" t="s">
        <v>2930</v>
      </c>
      <c r="F2828" s="3" t="s">
        <v>2931</v>
      </c>
      <c r="G2828" s="3" t="s">
        <v>2931</v>
      </c>
      <c r="H2828" s="3" t="s">
        <v>2932</v>
      </c>
      <c r="I2828" s="3" t="s">
        <v>2933</v>
      </c>
      <c r="J2828" s="4">
        <v>-8.1987579999999998</v>
      </c>
      <c r="K2828" s="4">
        <v>3.6050469999999999</v>
      </c>
      <c r="L2828" s="4">
        <v>-7.0607259999999998</v>
      </c>
      <c r="M2828" s="4">
        <v>-7.4928470000000003</v>
      </c>
      <c r="N2828" s="4">
        <v>9.4225865209471795</v>
      </c>
      <c r="O2828" s="4">
        <v>13.464340999999999</v>
      </c>
      <c r="P2828" s="4">
        <v>1.5186120000000001</v>
      </c>
      <c r="Q2828" s="4" t="s">
        <v>2934</v>
      </c>
      <c r="R2828" s="4" t="s">
        <v>2934</v>
      </c>
      <c r="S2828" s="3" t="s">
        <v>6562</v>
      </c>
      <c r="T2828" s="4">
        <v>51.73</v>
      </c>
      <c r="U2828" s="4">
        <v>1380.46698692</v>
      </c>
      <c r="V2828" s="10" t="s">
        <v>2934</v>
      </c>
      <c r="W2828" s="4">
        <v>3.40228107481152</v>
      </c>
      <c r="X2828" s="4">
        <v>59.97</v>
      </c>
      <c r="Y2828" s="4">
        <v>43.82</v>
      </c>
      <c r="Z2828" s="4">
        <v>9.4243030000000001</v>
      </c>
      <c r="AA2828" s="10">
        <v>11.616104910900001</v>
      </c>
      <c r="AB2828" s="10">
        <v>10.012251604899999</v>
      </c>
      <c r="AC2828" s="4" t="s">
        <v>2934</v>
      </c>
      <c r="AD2828" s="4" t="s">
        <v>2934</v>
      </c>
      <c r="AE2828" s="4" t="s">
        <v>2934</v>
      </c>
      <c r="AF2828" s="4" t="s">
        <v>2934</v>
      </c>
      <c r="AG2828" s="4" t="s">
        <v>2934</v>
      </c>
      <c r="AH2828" s="4" t="s">
        <v>2934</v>
      </c>
      <c r="AI2828" s="4">
        <v>1.5186120000000001</v>
      </c>
      <c r="AJ2828" s="4">
        <v>1.7536780000000001</v>
      </c>
    </row>
    <row r="2829" spans="1:36" x14ac:dyDescent="0.3">
      <c r="A2829" s="1" t="s">
        <v>2823</v>
      </c>
      <c r="B2829" s="2">
        <v>1025038</v>
      </c>
      <c r="C2829" s="3" t="s">
        <v>2935</v>
      </c>
      <c r="D2829" s="4">
        <v>9229.4434890400007</v>
      </c>
      <c r="E2829" s="3" t="s">
        <v>2930</v>
      </c>
      <c r="F2829" s="3" t="s">
        <v>2931</v>
      </c>
      <c r="G2829" s="3" t="s">
        <v>2931</v>
      </c>
      <c r="H2829" s="3" t="s">
        <v>2932</v>
      </c>
      <c r="I2829" s="3" t="s">
        <v>2933</v>
      </c>
      <c r="J2829" s="4">
        <v>29.033242000000001</v>
      </c>
      <c r="K2829" s="4">
        <v>-3.500969</v>
      </c>
      <c r="L2829" s="4">
        <v>-5.1026129999999998</v>
      </c>
      <c r="M2829" s="4">
        <v>-5.663322</v>
      </c>
      <c r="N2829" s="4">
        <v>13.0586419753086</v>
      </c>
      <c r="O2829" s="4" t="s">
        <v>2924</v>
      </c>
      <c r="P2829" s="4">
        <v>1.446199</v>
      </c>
      <c r="Q2829" s="4" t="s">
        <v>2934</v>
      </c>
      <c r="R2829" s="4" t="s">
        <v>2934</v>
      </c>
      <c r="S2829" s="3" t="s">
        <v>6563</v>
      </c>
      <c r="T2829" s="4">
        <v>84.62</v>
      </c>
      <c r="U2829" s="4">
        <v>9229.4434890400007</v>
      </c>
      <c r="V2829" s="10" t="s">
        <v>2934</v>
      </c>
      <c r="W2829" s="4">
        <v>1.7962656582368199</v>
      </c>
      <c r="X2829" s="4">
        <v>98.094999999999999</v>
      </c>
      <c r="Y2829" s="4">
        <v>53.75</v>
      </c>
      <c r="Z2829" s="4">
        <v>13.074783999999999</v>
      </c>
      <c r="AA2829" s="10">
        <v>10.1612690178</v>
      </c>
      <c r="AB2829" s="10">
        <v>11.904426949899999</v>
      </c>
      <c r="AC2829" s="4" t="s">
        <v>2934</v>
      </c>
      <c r="AD2829" s="4" t="s">
        <v>2934</v>
      </c>
      <c r="AE2829" s="4" t="s">
        <v>2934</v>
      </c>
      <c r="AF2829" s="4" t="s">
        <v>2934</v>
      </c>
      <c r="AG2829" s="4" t="s">
        <v>2934</v>
      </c>
      <c r="AH2829" s="4" t="s">
        <v>2934</v>
      </c>
      <c r="AI2829" s="4">
        <v>1.446199</v>
      </c>
      <c r="AJ2829" s="4">
        <v>1.6133150000000001</v>
      </c>
    </row>
    <row r="2830" spans="1:36" x14ac:dyDescent="0.3">
      <c r="A2830" s="1" t="s">
        <v>2824</v>
      </c>
      <c r="B2830" s="2">
        <v>5721694</v>
      </c>
      <c r="C2830" s="3" t="s">
        <v>2935</v>
      </c>
      <c r="D2830" s="4">
        <v>577.42242220000003</v>
      </c>
      <c r="E2830" s="3" t="s">
        <v>2930</v>
      </c>
      <c r="F2830" s="3" t="s">
        <v>2953</v>
      </c>
      <c r="G2830" s="3" t="s">
        <v>2954</v>
      </c>
      <c r="H2830" s="3" t="s">
        <v>2955</v>
      </c>
      <c r="I2830" s="3"/>
      <c r="J2830" s="4">
        <v>5.6684489999999998</v>
      </c>
      <c r="K2830" s="4">
        <v>-2.5641029999999998</v>
      </c>
      <c r="L2830" s="4">
        <v>0.50864699999999996</v>
      </c>
      <c r="M2830" s="4">
        <v>-1.593626</v>
      </c>
      <c r="N2830" s="4">
        <v>8.1855840000000004</v>
      </c>
      <c r="O2830" s="4">
        <v>6.3211769999999996</v>
      </c>
      <c r="P2830" s="4">
        <v>0.95274800000000004</v>
      </c>
      <c r="Q2830" s="4" t="s">
        <v>2934</v>
      </c>
      <c r="R2830" s="4">
        <v>23.233412000000001</v>
      </c>
      <c r="S2830" s="3" t="s">
        <v>6564</v>
      </c>
      <c r="T2830" s="4">
        <v>9.8800000000000008</v>
      </c>
      <c r="U2830" s="4">
        <v>577.42242220000003</v>
      </c>
      <c r="V2830" s="10">
        <v>807.41460199999995</v>
      </c>
      <c r="W2830" s="4">
        <v>10.6275303643725</v>
      </c>
      <c r="X2830" s="4">
        <v>10.33</v>
      </c>
      <c r="Y2830" s="4">
        <v>8.8800000000000008</v>
      </c>
      <c r="Z2830" s="4">
        <v>8.1855840000000004</v>
      </c>
      <c r="AA2830" s="10" t="s">
        <v>2934</v>
      </c>
      <c r="AB2830" s="10" t="s">
        <v>2934</v>
      </c>
      <c r="AC2830" s="4">
        <v>12.026533000000001</v>
      </c>
      <c r="AD2830" s="4" t="s">
        <v>2934</v>
      </c>
      <c r="AE2830" s="4" t="s">
        <v>2934</v>
      </c>
      <c r="AF2830" s="4" t="s">
        <v>2934</v>
      </c>
      <c r="AG2830" s="4" t="s">
        <v>2934</v>
      </c>
      <c r="AH2830" s="4" t="s">
        <v>2934</v>
      </c>
      <c r="AI2830" s="4">
        <v>0.95274800000000004</v>
      </c>
      <c r="AJ2830" s="4">
        <v>0.95274800000000004</v>
      </c>
    </row>
    <row r="2831" spans="1:36" x14ac:dyDescent="0.3">
      <c r="A2831" s="1" t="s">
        <v>2825</v>
      </c>
      <c r="B2831" s="2">
        <v>5721905</v>
      </c>
      <c r="C2831" s="3" t="s">
        <v>2935</v>
      </c>
      <c r="D2831" s="4">
        <v>512.11120158000006</v>
      </c>
      <c r="E2831" s="3" t="s">
        <v>2930</v>
      </c>
      <c r="F2831" s="3" t="s">
        <v>2953</v>
      </c>
      <c r="G2831" s="3" t="s">
        <v>2954</v>
      </c>
      <c r="H2831" s="3" t="s">
        <v>2955</v>
      </c>
      <c r="I2831" s="3"/>
      <c r="J2831" s="5">
        <v>-3.4602080000000002</v>
      </c>
      <c r="K2831" s="4">
        <v>-4.4520549999999997</v>
      </c>
      <c r="L2831" s="4">
        <v>-2.3337219999999999</v>
      </c>
      <c r="M2831" s="4">
        <v>-2.3337219999999999</v>
      </c>
      <c r="N2831" s="4">
        <v>24.617647000000002</v>
      </c>
      <c r="O2831" s="4">
        <v>9.5439000000000007</v>
      </c>
      <c r="P2831" s="4">
        <v>0.843665</v>
      </c>
      <c r="Q2831" s="4" t="s">
        <v>2934</v>
      </c>
      <c r="R2831" s="4">
        <v>3.74017</v>
      </c>
      <c r="S2831" s="3" t="s">
        <v>6565</v>
      </c>
      <c r="T2831" s="4">
        <v>8.3699999999999992</v>
      </c>
      <c r="U2831" s="4">
        <v>512.11120158000006</v>
      </c>
      <c r="V2831" s="10">
        <v>882.50545099999999</v>
      </c>
      <c r="W2831" s="4">
        <v>8.6738351254480293</v>
      </c>
      <c r="X2831" s="4">
        <v>8.8800000000000008</v>
      </c>
      <c r="Y2831" s="4">
        <v>8.32</v>
      </c>
      <c r="Z2831" s="4">
        <v>24.617647000000002</v>
      </c>
      <c r="AA2831" s="10" t="s">
        <v>2934</v>
      </c>
      <c r="AB2831" s="10" t="s">
        <v>2934</v>
      </c>
      <c r="AC2831" s="4">
        <v>18.393287000000001</v>
      </c>
      <c r="AD2831" s="4" t="s">
        <v>2934</v>
      </c>
      <c r="AE2831" s="4" t="s">
        <v>2934</v>
      </c>
      <c r="AF2831" s="4" t="s">
        <v>2934</v>
      </c>
      <c r="AG2831" s="4" t="s">
        <v>2934</v>
      </c>
      <c r="AH2831" s="4" t="s">
        <v>2934</v>
      </c>
      <c r="AI2831" s="4">
        <v>0.843665</v>
      </c>
      <c r="AJ2831" s="4">
        <v>0.843665</v>
      </c>
    </row>
    <row r="2832" spans="1:36" x14ac:dyDescent="0.3">
      <c r="A2832" s="1" t="s">
        <v>2826</v>
      </c>
      <c r="B2832" s="2">
        <v>5721139</v>
      </c>
      <c r="C2832" s="3" t="s">
        <v>2935</v>
      </c>
      <c r="D2832" s="4">
        <v>556.01987264000002</v>
      </c>
      <c r="E2832" s="3" t="s">
        <v>2930</v>
      </c>
      <c r="F2832" s="3" t="s">
        <v>2953</v>
      </c>
      <c r="G2832" s="3" t="s">
        <v>2954</v>
      </c>
      <c r="H2832" s="3" t="s">
        <v>2955</v>
      </c>
      <c r="I2832" s="3" t="s">
        <v>2971</v>
      </c>
      <c r="J2832" s="4">
        <v>1.495514</v>
      </c>
      <c r="K2832" s="4">
        <v>-6.0885610000000003</v>
      </c>
      <c r="L2832" s="4">
        <v>-2.5837319999999999</v>
      </c>
      <c r="M2832" s="4">
        <v>-2.2094140000000002</v>
      </c>
      <c r="N2832" s="4">
        <v>21.386555000000001</v>
      </c>
      <c r="O2832" s="4">
        <v>25.45</v>
      </c>
      <c r="P2832" s="4">
        <v>0.89400199999999996</v>
      </c>
      <c r="Q2832" s="4" t="s">
        <v>2934</v>
      </c>
      <c r="R2832" s="4">
        <v>45.392231000000002</v>
      </c>
      <c r="S2832" s="3" t="s">
        <v>6566</v>
      </c>
      <c r="T2832" s="4">
        <v>10.18</v>
      </c>
      <c r="U2832" s="4">
        <v>556.01987264000002</v>
      </c>
      <c r="V2832" s="10">
        <v>852.42170199999998</v>
      </c>
      <c r="W2832" s="4">
        <v>6.4243614931237696</v>
      </c>
      <c r="X2832" s="4">
        <v>11</v>
      </c>
      <c r="Y2832" s="4">
        <v>9.83</v>
      </c>
      <c r="Z2832" s="4">
        <v>21.386555000000001</v>
      </c>
      <c r="AA2832" s="10" t="s">
        <v>2934</v>
      </c>
      <c r="AB2832" s="10" t="s">
        <v>2934</v>
      </c>
      <c r="AC2832" s="4">
        <v>23.492169000000001</v>
      </c>
      <c r="AD2832" s="4" t="s">
        <v>2934</v>
      </c>
      <c r="AE2832" s="4" t="s">
        <v>2934</v>
      </c>
      <c r="AF2832" s="4" t="s">
        <v>2934</v>
      </c>
      <c r="AG2832" s="4" t="s">
        <v>2934</v>
      </c>
      <c r="AH2832" s="4" t="s">
        <v>2934</v>
      </c>
      <c r="AI2832" s="4">
        <v>0.89400199999999996</v>
      </c>
      <c r="AJ2832" s="4">
        <v>0.89400199999999996</v>
      </c>
    </row>
    <row r="2833" spans="1:36" x14ac:dyDescent="0.3">
      <c r="A2833" s="1" t="s">
        <v>2827</v>
      </c>
      <c r="B2833" s="2">
        <v>4071659</v>
      </c>
      <c r="C2833" s="3" t="s">
        <v>2919</v>
      </c>
      <c r="D2833" s="4">
        <v>20825.47720872</v>
      </c>
      <c r="E2833" s="3" t="s">
        <v>2945</v>
      </c>
      <c r="F2833" s="3" t="s">
        <v>3021</v>
      </c>
      <c r="G2833" s="3" t="s">
        <v>3157</v>
      </c>
      <c r="H2833" s="3" t="s">
        <v>3157</v>
      </c>
      <c r="I2833" s="3" t="s">
        <v>3599</v>
      </c>
      <c r="J2833" s="4">
        <v>14.394227000000001</v>
      </c>
      <c r="K2833" s="4">
        <v>-9.7528089999999992</v>
      </c>
      <c r="L2833" s="4">
        <v>-5.6390979999999997</v>
      </c>
      <c r="M2833" s="4">
        <v>-7.4938580000000004</v>
      </c>
      <c r="N2833" s="4" t="s">
        <v>2934</v>
      </c>
      <c r="O2833" s="4" t="s">
        <v>2924</v>
      </c>
      <c r="P2833" s="4">
        <v>1.7901929999999999</v>
      </c>
      <c r="Q2833" s="4">
        <v>12.317489999999999</v>
      </c>
      <c r="R2833" s="4">
        <v>293.75042999999999</v>
      </c>
      <c r="S2833" s="3" t="s">
        <v>6567</v>
      </c>
      <c r="T2833" s="4">
        <v>60.24</v>
      </c>
      <c r="U2833" s="4">
        <v>20825.47720872</v>
      </c>
      <c r="V2833" s="10">
        <v>27098.477208</v>
      </c>
      <c r="W2833" s="4">
        <v>0</v>
      </c>
      <c r="X2833" s="4">
        <v>81.55</v>
      </c>
      <c r="Y2833" s="4">
        <v>48.96</v>
      </c>
      <c r="Z2833" s="4" t="s">
        <v>2934</v>
      </c>
      <c r="AA2833" s="10">
        <v>7.8803814605999998</v>
      </c>
      <c r="AB2833" s="10">
        <v>8.1989079011000001</v>
      </c>
      <c r="AC2833" s="4">
        <v>1.8886590000000001</v>
      </c>
      <c r="AD2833" s="4">
        <v>1.5708585177842</v>
      </c>
      <c r="AE2833" s="4">
        <v>1.6093864315749</v>
      </c>
      <c r="AF2833" s="4">
        <v>12.317489999999999</v>
      </c>
      <c r="AG2833" s="4">
        <v>6.5095891896504003</v>
      </c>
      <c r="AH2833" s="4">
        <v>6.2456927122546997</v>
      </c>
      <c r="AI2833" s="4">
        <v>1.7901929999999999</v>
      </c>
      <c r="AJ2833" s="4">
        <v>11.884001</v>
      </c>
    </row>
    <row r="2834" spans="1:36" x14ac:dyDescent="0.3">
      <c r="A2834" s="1" t="s">
        <v>2828</v>
      </c>
      <c r="B2834" s="2">
        <v>4344540</v>
      </c>
      <c r="C2834" s="3" t="s">
        <v>2935</v>
      </c>
      <c r="D2834" s="4">
        <v>14598.10617972</v>
      </c>
      <c r="E2834" s="3" t="s">
        <v>3093</v>
      </c>
      <c r="F2834" s="3" t="s">
        <v>3093</v>
      </c>
      <c r="G2834" s="3" t="s">
        <v>3094</v>
      </c>
      <c r="H2834" s="3" t="s">
        <v>3145</v>
      </c>
      <c r="I2834" s="3" t="s">
        <v>3419</v>
      </c>
      <c r="J2834" s="4">
        <v>38.134678000000001</v>
      </c>
      <c r="K2834" s="4">
        <v>-1.0064519999999999</v>
      </c>
      <c r="L2834" s="4">
        <v>2.457265</v>
      </c>
      <c r="M2834" s="4">
        <v>-3.5211269999999999</v>
      </c>
      <c r="N2834" s="4">
        <v>9.8082329999999995</v>
      </c>
      <c r="O2834" s="4">
        <v>11.554217</v>
      </c>
      <c r="P2834" s="4">
        <v>4.5251859999999997</v>
      </c>
      <c r="Q2834" s="4">
        <v>9.0399999999999991</v>
      </c>
      <c r="R2834" s="4">
        <v>26.572299000000001</v>
      </c>
      <c r="S2834" s="3" t="s">
        <v>6568</v>
      </c>
      <c r="T2834" s="4">
        <v>38.36</v>
      </c>
      <c r="U2834" s="4">
        <v>14598.10617972</v>
      </c>
      <c r="V2834" s="10">
        <v>21562.261179000001</v>
      </c>
      <c r="W2834" s="4">
        <v>9.1240875912408796</v>
      </c>
      <c r="X2834" s="4">
        <v>42.8</v>
      </c>
      <c r="Y2834" s="4">
        <v>27.49</v>
      </c>
      <c r="Z2834" s="4">
        <v>9.8082329999999995</v>
      </c>
      <c r="AA2834" s="10">
        <v>11.1615456238</v>
      </c>
      <c r="AB2834" s="10">
        <v>9.4962247802000004</v>
      </c>
      <c r="AC2834" s="4">
        <v>6.099774</v>
      </c>
      <c r="AD2834" s="4">
        <v>5.6957832375780004</v>
      </c>
      <c r="AE2834" s="4">
        <v>5.9226444323329996</v>
      </c>
      <c r="AF2834" s="4">
        <v>9.0399999999999991</v>
      </c>
      <c r="AG2834" s="4">
        <v>8.8830644458478005</v>
      </c>
      <c r="AH2834" s="4">
        <v>9.1279553271712004</v>
      </c>
      <c r="AI2834" s="4">
        <v>4.5251859999999997</v>
      </c>
      <c r="AJ2834" s="4">
        <v>5.6947739999999998</v>
      </c>
    </row>
    <row r="2835" spans="1:36" x14ac:dyDescent="0.3">
      <c r="A2835" s="1" t="s">
        <v>2829</v>
      </c>
      <c r="B2835" s="2">
        <v>4994265</v>
      </c>
      <c r="C2835" s="3" t="s">
        <v>2935</v>
      </c>
      <c r="D2835" s="4">
        <v>33815.619272960001</v>
      </c>
      <c r="E2835" s="3" t="s">
        <v>2936</v>
      </c>
      <c r="F2835" s="3" t="s">
        <v>2937</v>
      </c>
      <c r="G2835" s="3" t="s">
        <v>3044</v>
      </c>
      <c r="H2835" s="3" t="s">
        <v>3099</v>
      </c>
      <c r="I2835" s="3" t="s">
        <v>3685</v>
      </c>
      <c r="J2835" s="4">
        <v>52.460310999999997</v>
      </c>
      <c r="K2835" s="4">
        <v>7.7056129999999996</v>
      </c>
      <c r="L2835" s="4">
        <v>-0.72005399999999997</v>
      </c>
      <c r="M2835" s="4">
        <v>-3.3303289999999999</v>
      </c>
      <c r="N2835" s="4">
        <v>38.606000000000002</v>
      </c>
      <c r="O2835" s="4">
        <v>21.063946000000001</v>
      </c>
      <c r="P2835" s="4">
        <v>3.2654960000000002</v>
      </c>
      <c r="Q2835" s="4">
        <v>17.548767999999999</v>
      </c>
      <c r="R2835" s="4">
        <v>28.901066</v>
      </c>
      <c r="S2835" s="3" t="s">
        <v>6569</v>
      </c>
      <c r="T2835" s="4">
        <v>193.03</v>
      </c>
      <c r="U2835" s="4">
        <v>33815.619272960001</v>
      </c>
      <c r="V2835" s="10">
        <v>37466.619272000004</v>
      </c>
      <c r="W2835" s="4">
        <v>0.41444335077449102</v>
      </c>
      <c r="X2835" s="4">
        <v>207.51</v>
      </c>
      <c r="Y2835" s="4">
        <v>123.76</v>
      </c>
      <c r="Z2835" s="4">
        <v>38.606000000000002</v>
      </c>
      <c r="AA2835" s="10">
        <v>23.439055783499999</v>
      </c>
      <c r="AB2835" s="10">
        <v>25.318730325200001</v>
      </c>
      <c r="AC2835" s="4">
        <v>3.6269719999999999</v>
      </c>
      <c r="AD2835" s="4">
        <v>3.4409411216085002</v>
      </c>
      <c r="AE2835" s="4">
        <v>3.5941477191209001</v>
      </c>
      <c r="AF2835" s="4">
        <v>17.548767999999999</v>
      </c>
      <c r="AG2835" s="4">
        <v>16.3386607778803</v>
      </c>
      <c r="AH2835" s="4">
        <v>17.0818206011011</v>
      </c>
      <c r="AI2835" s="4">
        <v>3.2654960000000002</v>
      </c>
      <c r="AJ2835" s="4" t="s">
        <v>2924</v>
      </c>
    </row>
    <row r="2836" spans="1:36" x14ac:dyDescent="0.3">
      <c r="A2836" s="1" t="s">
        <v>2830</v>
      </c>
      <c r="B2836" s="2">
        <v>4757767</v>
      </c>
      <c r="C2836" s="3" t="s">
        <v>2935</v>
      </c>
      <c r="D2836" s="4">
        <v>808.72486019999997</v>
      </c>
      <c r="E2836" s="3" t="s">
        <v>3031</v>
      </c>
      <c r="F2836" s="3" t="s">
        <v>3031</v>
      </c>
      <c r="G2836" s="3" t="s">
        <v>3032</v>
      </c>
      <c r="H2836" s="3" t="s">
        <v>3033</v>
      </c>
      <c r="I2836" s="3" t="s">
        <v>3726</v>
      </c>
      <c r="J2836" s="4">
        <v>5.3235429999999999</v>
      </c>
      <c r="K2836" s="4">
        <v>2.8686690000000001</v>
      </c>
      <c r="L2836" s="4">
        <v>1.0568029999999999</v>
      </c>
      <c r="M2836" s="4">
        <v>-4.0952780000000004</v>
      </c>
      <c r="N2836" s="4">
        <v>13.106795999999999</v>
      </c>
      <c r="O2836" s="4">
        <v>1.9630479999999999</v>
      </c>
      <c r="P2836" s="4">
        <v>1.554246</v>
      </c>
      <c r="Q2836" s="4">
        <v>2.9447169999999998</v>
      </c>
      <c r="R2836" s="4">
        <v>5.4832260000000002</v>
      </c>
      <c r="S2836" s="3" t="s">
        <v>6570</v>
      </c>
      <c r="T2836" s="4">
        <v>22.95</v>
      </c>
      <c r="U2836" s="4">
        <v>808.72486019999997</v>
      </c>
      <c r="V2836" s="10">
        <v>1465.68886</v>
      </c>
      <c r="W2836" s="4">
        <v>8.2161220043573007</v>
      </c>
      <c r="X2836" s="4">
        <v>24.34</v>
      </c>
      <c r="Y2836" s="4">
        <v>21.19</v>
      </c>
      <c r="Z2836" s="4">
        <v>13.106795999999999</v>
      </c>
      <c r="AA2836" s="10">
        <v>14.406779661</v>
      </c>
      <c r="AB2836" s="10">
        <v>13.959854014499999</v>
      </c>
      <c r="AC2836" s="4">
        <v>1.282195</v>
      </c>
      <c r="AD2836" s="4">
        <v>1.3087122305923</v>
      </c>
      <c r="AE2836" s="4">
        <v>1.36338330366</v>
      </c>
      <c r="AF2836" s="4">
        <v>2.9447169999999998</v>
      </c>
      <c r="AG2836" s="4">
        <v>3.1834634573323002</v>
      </c>
      <c r="AH2836" s="4">
        <v>2.93137772</v>
      </c>
      <c r="AI2836" s="4">
        <v>1.554246</v>
      </c>
      <c r="AJ2836" s="4">
        <v>1.5718099999999999</v>
      </c>
    </row>
    <row r="2837" spans="1:36" x14ac:dyDescent="0.3">
      <c r="A2837" s="1" t="s">
        <v>2831</v>
      </c>
      <c r="B2837" s="2">
        <v>4121144</v>
      </c>
      <c r="C2837" s="3" t="s">
        <v>2935</v>
      </c>
      <c r="D2837" s="4">
        <v>14573.357620770001</v>
      </c>
      <c r="E2837" s="3" t="s">
        <v>3031</v>
      </c>
      <c r="F2837" s="3" t="s">
        <v>3031</v>
      </c>
      <c r="G2837" s="3" t="s">
        <v>3032</v>
      </c>
      <c r="H2837" s="3" t="s">
        <v>3033</v>
      </c>
      <c r="I2837" s="3" t="s">
        <v>3069</v>
      </c>
      <c r="J2837" s="4">
        <v>-19.746261000000001</v>
      </c>
      <c r="K2837" s="4">
        <v>-21.520654</v>
      </c>
      <c r="L2837" s="4">
        <v>-11.47682</v>
      </c>
      <c r="M2837" s="4">
        <v>-5.2151350000000001</v>
      </c>
      <c r="N2837" s="4">
        <v>151.98657700000001</v>
      </c>
      <c r="O2837" s="4">
        <v>32.462729000000003</v>
      </c>
      <c r="P2837" s="4">
        <v>1.3667860000000001</v>
      </c>
      <c r="Q2837" s="4">
        <v>8.9636329999999997</v>
      </c>
      <c r="R2837" s="4">
        <v>29.278106000000001</v>
      </c>
      <c r="S2837" s="3" t="s">
        <v>6571</v>
      </c>
      <c r="T2837" s="4">
        <v>113.23</v>
      </c>
      <c r="U2837" s="4">
        <v>14573.357620770001</v>
      </c>
      <c r="V2837" s="10">
        <v>17658.357619999999</v>
      </c>
      <c r="W2837" s="4">
        <v>1.85463216462068</v>
      </c>
      <c r="X2837" s="4">
        <v>162.63999999999999</v>
      </c>
      <c r="Y2837" s="4">
        <v>112.63</v>
      </c>
      <c r="Z2837" s="4">
        <v>151.98657700000001</v>
      </c>
      <c r="AA2837" s="10">
        <v>15.8596540373</v>
      </c>
      <c r="AB2837" s="10">
        <v>17.9300690884</v>
      </c>
      <c r="AC2837" s="4">
        <v>1.456359</v>
      </c>
      <c r="AD2837" s="4">
        <v>1.3991444236354</v>
      </c>
      <c r="AE2837" s="4">
        <v>1.4361051307276</v>
      </c>
      <c r="AF2837" s="4">
        <v>8.9636329999999997</v>
      </c>
      <c r="AG2837" s="4">
        <v>6.9261237916202001</v>
      </c>
      <c r="AH2837" s="4">
        <v>7.4292805839570999</v>
      </c>
      <c r="AI2837" s="4">
        <v>1.3667860000000001</v>
      </c>
      <c r="AJ2837" s="4">
        <v>1.9932399999999999</v>
      </c>
    </row>
    <row r="2838" spans="1:36" x14ac:dyDescent="0.3">
      <c r="A2838" s="1" t="s">
        <v>2832</v>
      </c>
      <c r="B2838" s="2">
        <v>7083057</v>
      </c>
      <c r="C2838" s="3" t="s">
        <v>2940</v>
      </c>
      <c r="D2838" s="4">
        <v>591.50139360000003</v>
      </c>
      <c r="E2838" s="3" t="s">
        <v>3006</v>
      </c>
      <c r="F2838" s="3" t="s">
        <v>3007</v>
      </c>
      <c r="G2838" s="3" t="s">
        <v>3008</v>
      </c>
      <c r="H2838" s="3" t="s">
        <v>3009</v>
      </c>
      <c r="I2838" s="3" t="s">
        <v>3727</v>
      </c>
      <c r="J2838" s="4">
        <v>-36.820926</v>
      </c>
      <c r="K2838" s="4">
        <v>-6.4083459999999999</v>
      </c>
      <c r="L2838" s="4">
        <v>-8.9195069999999994</v>
      </c>
      <c r="M2838" s="4">
        <v>-9.8995700000000006</v>
      </c>
      <c r="N2838" s="4" t="s">
        <v>2924</v>
      </c>
      <c r="O2838" s="4" t="s">
        <v>2924</v>
      </c>
      <c r="P2838" s="4">
        <v>5.3537939999999997</v>
      </c>
      <c r="Q2838" s="4">
        <v>125.34836199999999</v>
      </c>
      <c r="R2838" s="4" t="s">
        <v>2924</v>
      </c>
      <c r="S2838" s="3" t="s">
        <v>6572</v>
      </c>
      <c r="T2838" s="4">
        <v>6.28</v>
      </c>
      <c r="U2838" s="4">
        <v>591.50139360000003</v>
      </c>
      <c r="V2838" s="10">
        <v>1423.9573929999999</v>
      </c>
      <c r="W2838" s="4">
        <v>0</v>
      </c>
      <c r="X2838" s="5">
        <v>11.21</v>
      </c>
      <c r="Y2838" s="5">
        <v>5.28</v>
      </c>
      <c r="Z2838" s="4" t="s">
        <v>2924</v>
      </c>
      <c r="AA2838" s="10" t="s">
        <v>2924</v>
      </c>
      <c r="AB2838" s="10" t="s">
        <v>2924</v>
      </c>
      <c r="AC2838" s="4">
        <v>1.701843</v>
      </c>
      <c r="AD2838" s="4">
        <v>1.4783035263888999</v>
      </c>
      <c r="AE2838" s="4">
        <v>1.6789495321439001</v>
      </c>
      <c r="AF2838" s="4">
        <v>125.34836199999999</v>
      </c>
      <c r="AG2838" s="4">
        <v>21.090447148631402</v>
      </c>
      <c r="AH2838" s="4">
        <v>29.0418629974384</v>
      </c>
      <c r="AI2838" s="4">
        <v>5.3537939999999997</v>
      </c>
      <c r="AJ2838" s="4" t="s">
        <v>2924</v>
      </c>
    </row>
    <row r="2839" spans="1:36" x14ac:dyDescent="0.3">
      <c r="A2839" s="1" t="s">
        <v>2833</v>
      </c>
      <c r="B2839" s="2">
        <v>4093136</v>
      </c>
      <c r="C2839" s="3" t="s">
        <v>2935</v>
      </c>
      <c r="D2839" s="4">
        <v>6738.8955584599998</v>
      </c>
      <c r="E2839" s="3" t="s">
        <v>2930</v>
      </c>
      <c r="F2839" s="3" t="s">
        <v>2953</v>
      </c>
      <c r="G2839" s="3" t="s">
        <v>2953</v>
      </c>
      <c r="H2839" s="3" t="s">
        <v>3040</v>
      </c>
      <c r="I2839" s="3" t="s">
        <v>3211</v>
      </c>
      <c r="J2839" s="4">
        <v>-13.012890000000001</v>
      </c>
      <c r="K2839" s="4">
        <v>-18.212544000000001</v>
      </c>
      <c r="L2839" s="4">
        <v>-6.0614460000000001</v>
      </c>
      <c r="M2839" s="4">
        <v>-3.8649260000000001</v>
      </c>
      <c r="N2839" s="4">
        <v>21.498920999999999</v>
      </c>
      <c r="O2839" s="4">
        <v>15.655268</v>
      </c>
      <c r="P2839" s="4">
        <v>4.0189329999999996</v>
      </c>
      <c r="Q2839" s="4">
        <v>7.3653440000000003</v>
      </c>
      <c r="R2839" s="4">
        <v>8.9302089999999996</v>
      </c>
      <c r="S2839" s="3" t="s">
        <v>6573</v>
      </c>
      <c r="T2839" s="4">
        <v>169.39</v>
      </c>
      <c r="U2839" s="4">
        <v>6738.8955584599998</v>
      </c>
      <c r="V2839" s="10">
        <v>7039.7955579999998</v>
      </c>
      <c r="W2839" s="4">
        <v>0</v>
      </c>
      <c r="X2839" s="5">
        <v>244.04</v>
      </c>
      <c r="Y2839" s="4">
        <v>165.51</v>
      </c>
      <c r="Z2839" s="4">
        <v>21.498920999999999</v>
      </c>
      <c r="AA2839" s="10">
        <v>10.4376170758</v>
      </c>
      <c r="AB2839" s="10">
        <v>11.090552439</v>
      </c>
      <c r="AC2839" s="4">
        <v>2.6515240000000002</v>
      </c>
      <c r="AD2839" s="4">
        <v>2.6142722906050002</v>
      </c>
      <c r="AE2839" s="4">
        <v>2.6776264025463998</v>
      </c>
      <c r="AF2839" s="4">
        <v>7.3653440000000003</v>
      </c>
      <c r="AG2839" s="4">
        <v>5.8236873432873999</v>
      </c>
      <c r="AH2839" s="4">
        <v>6.1872875111485</v>
      </c>
      <c r="AI2839" s="4">
        <v>4.0189329999999996</v>
      </c>
      <c r="AJ2839" s="4" t="s">
        <v>2924</v>
      </c>
    </row>
    <row r="2840" spans="1:36" x14ac:dyDescent="0.3">
      <c r="A2840" s="1" t="s">
        <v>2834</v>
      </c>
      <c r="B2840" s="2">
        <v>4006248</v>
      </c>
      <c r="C2840" s="3" t="s">
        <v>2935</v>
      </c>
      <c r="D2840" s="4">
        <v>19981.005000000001</v>
      </c>
      <c r="E2840" s="3" t="s">
        <v>2976</v>
      </c>
      <c r="F2840" s="3" t="s">
        <v>2977</v>
      </c>
      <c r="G2840" s="3" t="s">
        <v>3133</v>
      </c>
      <c r="H2840" s="3" t="s">
        <v>3626</v>
      </c>
      <c r="I2840" s="3" t="s">
        <v>3728</v>
      </c>
      <c r="J2840" s="4">
        <v>-19.965076</v>
      </c>
      <c r="K2840" s="4">
        <v>-17.268350999999999</v>
      </c>
      <c r="L2840" s="4">
        <v>-10.335832999999999</v>
      </c>
      <c r="M2840" s="5">
        <v>-8.5163010000000003</v>
      </c>
      <c r="N2840" s="4">
        <v>37.162162162162197</v>
      </c>
      <c r="O2840" s="4">
        <v>27.610441999999999</v>
      </c>
      <c r="P2840" s="4">
        <v>2.013325</v>
      </c>
      <c r="Q2840" s="4">
        <v>19.256021</v>
      </c>
      <c r="R2840" s="4">
        <v>36.473255000000002</v>
      </c>
      <c r="S2840" s="3" t="s">
        <v>6574</v>
      </c>
      <c r="T2840" s="4">
        <v>27.5</v>
      </c>
      <c r="U2840" s="4">
        <v>19981.005000000001</v>
      </c>
      <c r="V2840" s="10">
        <v>24200.005000000001</v>
      </c>
      <c r="W2840" s="4">
        <v>2.9090909090909101</v>
      </c>
      <c r="X2840" s="4">
        <v>36.270000000000003</v>
      </c>
      <c r="Y2840" s="4">
        <v>26.73</v>
      </c>
      <c r="Z2840" s="4" t="s">
        <v>2934</v>
      </c>
      <c r="AA2840" s="10">
        <v>39.5058181295</v>
      </c>
      <c r="AB2840" s="10">
        <v>58.761939357599999</v>
      </c>
      <c r="AC2840" s="4">
        <v>3.3657870000000001</v>
      </c>
      <c r="AD2840" s="4">
        <v>3.2217790353956</v>
      </c>
      <c r="AE2840" s="4">
        <v>3.4087388083415999</v>
      </c>
      <c r="AF2840" s="4">
        <v>19.256021</v>
      </c>
      <c r="AG2840" s="4">
        <v>16.587442225847798</v>
      </c>
      <c r="AH2840" s="4">
        <v>19.440816987793699</v>
      </c>
      <c r="AI2840" s="4">
        <v>2.013325</v>
      </c>
      <c r="AJ2840" s="4">
        <v>2.013325</v>
      </c>
    </row>
    <row r="2841" spans="1:36" x14ac:dyDescent="0.3">
      <c r="A2841" s="1" t="s">
        <v>2835</v>
      </c>
      <c r="B2841" s="2">
        <v>4001601</v>
      </c>
      <c r="C2841" s="3" t="s">
        <v>2935</v>
      </c>
      <c r="D2841" s="4">
        <v>6314.0478485699996</v>
      </c>
      <c r="E2841" s="3" t="s">
        <v>2925</v>
      </c>
      <c r="F2841" s="3" t="s">
        <v>2996</v>
      </c>
      <c r="G2841" s="3" t="s">
        <v>3230</v>
      </c>
      <c r="H2841" s="3" t="s">
        <v>3373</v>
      </c>
      <c r="I2841" s="3" t="s">
        <v>2944</v>
      </c>
      <c r="J2841" s="4">
        <v>-3.8781159999999999</v>
      </c>
      <c r="K2841" s="4">
        <v>11.815251999999999</v>
      </c>
      <c r="L2841" s="5">
        <v>4.2896179999999999</v>
      </c>
      <c r="M2841" s="4">
        <v>-6.7735900000000004</v>
      </c>
      <c r="N2841" s="4">
        <v>11.291786</v>
      </c>
      <c r="O2841" s="4">
        <v>14.333459</v>
      </c>
      <c r="P2841" s="4">
        <v>2.0703680000000002</v>
      </c>
      <c r="Q2841" s="4">
        <v>9.9790600000000005</v>
      </c>
      <c r="R2841" s="4">
        <v>71.693578000000002</v>
      </c>
      <c r="S2841" s="3" t="s">
        <v>6575</v>
      </c>
      <c r="T2841" s="4">
        <v>114.51</v>
      </c>
      <c r="U2841" s="4">
        <v>6314.0478485699996</v>
      </c>
      <c r="V2841" s="10">
        <v>13559.047848</v>
      </c>
      <c r="W2841" s="4">
        <v>6.1130032311588502</v>
      </c>
      <c r="X2841" s="4">
        <v>126.3</v>
      </c>
      <c r="Y2841" s="4">
        <v>84.18</v>
      </c>
      <c r="Z2841" s="4">
        <v>11.291786</v>
      </c>
      <c r="AA2841" s="10">
        <v>9.1393772995999996</v>
      </c>
      <c r="AB2841" s="10">
        <v>9.5629727307000003</v>
      </c>
      <c r="AC2841" s="4">
        <v>0.77219899999999997</v>
      </c>
      <c r="AD2841" s="4">
        <v>0.84279543400040002</v>
      </c>
      <c r="AE2841" s="4">
        <v>0.81073687359089996</v>
      </c>
      <c r="AF2841" s="4">
        <v>9.9790600000000005</v>
      </c>
      <c r="AG2841" s="4">
        <v>9.0820910209992007</v>
      </c>
      <c r="AH2841" s="4">
        <v>10.558391352562399</v>
      </c>
      <c r="AI2841" s="4">
        <v>2.0703680000000002</v>
      </c>
      <c r="AJ2841" s="4" t="s">
        <v>2924</v>
      </c>
    </row>
    <row r="2842" spans="1:36" x14ac:dyDescent="0.3">
      <c r="A2842" s="1" t="s">
        <v>2836</v>
      </c>
      <c r="B2842" s="2">
        <v>4050763</v>
      </c>
      <c r="C2842" s="3" t="s">
        <v>2935</v>
      </c>
      <c r="D2842" s="4">
        <v>4890.5024222000002</v>
      </c>
      <c r="E2842" s="3" t="s">
        <v>2930</v>
      </c>
      <c r="F2842" s="3" t="s">
        <v>2957</v>
      </c>
      <c r="G2842" s="3" t="s">
        <v>2957</v>
      </c>
      <c r="H2842" s="3" t="s">
        <v>3113</v>
      </c>
      <c r="I2842" s="3" t="s">
        <v>3125</v>
      </c>
      <c r="J2842" s="4">
        <v>30.409822999999999</v>
      </c>
      <c r="K2842" s="4">
        <v>12.005708</v>
      </c>
      <c r="L2842" s="4">
        <v>-0.72442499999999999</v>
      </c>
      <c r="M2842" s="4">
        <v>-1.2125239999999999</v>
      </c>
      <c r="N2842" s="4">
        <v>7.6428910702976598</v>
      </c>
      <c r="O2842" s="4">
        <v>8.9265410000000003</v>
      </c>
      <c r="P2842" s="4">
        <v>1.0607089999999999</v>
      </c>
      <c r="Q2842" s="4">
        <v>5.6354670000000002</v>
      </c>
      <c r="R2842" s="4">
        <v>8.5053839999999994</v>
      </c>
      <c r="S2842" s="3" t="s">
        <v>6576</v>
      </c>
      <c r="T2842" s="4">
        <v>1930.9</v>
      </c>
      <c r="U2842" s="4">
        <v>4890.5024222000002</v>
      </c>
      <c r="V2842" s="10">
        <v>5809.6024219999999</v>
      </c>
      <c r="W2842" s="4">
        <v>5.1789321042001103E-2</v>
      </c>
      <c r="X2842" s="5">
        <v>2023</v>
      </c>
      <c r="Y2842" s="4">
        <v>1401.0101</v>
      </c>
      <c r="Z2842" s="4">
        <v>7.6499160000000002</v>
      </c>
      <c r="AA2842" s="10">
        <v>117.24375000000001</v>
      </c>
      <c r="AB2842" s="10">
        <v>117.24375000000001</v>
      </c>
      <c r="AC2842" s="4">
        <v>2.1256460000000001</v>
      </c>
      <c r="AD2842" s="4" t="s">
        <v>2934</v>
      </c>
      <c r="AE2842" s="4" t="s">
        <v>2934</v>
      </c>
      <c r="AF2842" s="4">
        <v>5.6354670000000002</v>
      </c>
      <c r="AG2842" s="4" t="s">
        <v>2934</v>
      </c>
      <c r="AH2842" s="4" t="s">
        <v>2934</v>
      </c>
      <c r="AI2842" s="4">
        <v>1.0607089999999999</v>
      </c>
      <c r="AJ2842" s="4">
        <v>1.2588490000000001</v>
      </c>
    </row>
    <row r="2843" spans="1:36" x14ac:dyDescent="0.3">
      <c r="A2843" s="1" t="s">
        <v>2837</v>
      </c>
      <c r="B2843" s="2">
        <v>4087483</v>
      </c>
      <c r="C2843" s="3" t="s">
        <v>2935</v>
      </c>
      <c r="D2843" s="4">
        <v>722.21870497999998</v>
      </c>
      <c r="E2843" s="3" t="s">
        <v>2976</v>
      </c>
      <c r="F2843" s="3" t="s">
        <v>2977</v>
      </c>
      <c r="G2843" s="3" t="s">
        <v>2978</v>
      </c>
      <c r="H2843" s="3" t="s">
        <v>2978</v>
      </c>
      <c r="I2843" s="3" t="s">
        <v>2979</v>
      </c>
      <c r="J2843" s="4">
        <v>16.503267999999998</v>
      </c>
      <c r="K2843" s="4">
        <v>7.6226419999999999</v>
      </c>
      <c r="L2843" s="4">
        <v>-1.1781010000000001</v>
      </c>
      <c r="M2843" s="4">
        <v>-2.595628</v>
      </c>
      <c r="N2843" s="4">
        <v>34.780487804878</v>
      </c>
      <c r="O2843" s="4">
        <v>13.724735000000001</v>
      </c>
      <c r="P2843" s="4">
        <v>1.721598</v>
      </c>
      <c r="Q2843" s="4">
        <v>16.717983</v>
      </c>
      <c r="R2843" s="4">
        <v>56.705798999999999</v>
      </c>
      <c r="S2843" s="3" t="s">
        <v>6577</v>
      </c>
      <c r="T2843" s="4">
        <v>14.26</v>
      </c>
      <c r="U2843" s="4">
        <v>722.21870497999998</v>
      </c>
      <c r="V2843" s="10">
        <v>1360.2587040000001</v>
      </c>
      <c r="W2843" s="4">
        <v>3.78681626928471</v>
      </c>
      <c r="X2843" s="4">
        <v>15.36</v>
      </c>
      <c r="Y2843" s="5">
        <v>10.765000000000001</v>
      </c>
      <c r="Z2843" s="4">
        <v>34.695864</v>
      </c>
      <c r="AA2843" s="10">
        <v>29.203358591000001</v>
      </c>
      <c r="AB2843" s="10">
        <v>29.708333333300001</v>
      </c>
      <c r="AC2843" s="4">
        <v>9.1020079999999997</v>
      </c>
      <c r="AD2843" s="4">
        <v>8.7462944883105003</v>
      </c>
      <c r="AE2843" s="4">
        <v>8.9691625252622007</v>
      </c>
      <c r="AF2843" s="4">
        <v>16.717983</v>
      </c>
      <c r="AG2843" s="4">
        <v>15.248254956141601</v>
      </c>
      <c r="AH2843" s="4">
        <v>15.7649921943361</v>
      </c>
      <c r="AI2843" s="4">
        <v>1.721598</v>
      </c>
      <c r="AJ2843" s="4">
        <v>1.721598</v>
      </c>
    </row>
    <row r="2844" spans="1:36" x14ac:dyDescent="0.3">
      <c r="A2844" s="1" t="s">
        <v>1312</v>
      </c>
      <c r="B2844" s="2">
        <v>4965590</v>
      </c>
      <c r="C2844" s="3" t="s">
        <v>2940</v>
      </c>
      <c r="D2844" s="4">
        <v>1247.3039352400001</v>
      </c>
      <c r="E2844" s="3" t="s">
        <v>2936</v>
      </c>
      <c r="F2844" s="3" t="s">
        <v>2966</v>
      </c>
      <c r="G2844" s="3" t="s">
        <v>3082</v>
      </c>
      <c r="H2844" s="3" t="s">
        <v>3118</v>
      </c>
      <c r="I2844" s="3" t="s">
        <v>3517</v>
      </c>
      <c r="J2844" s="10">
        <v>401.28205100000002</v>
      </c>
      <c r="K2844" s="10">
        <v>208.31541200000001</v>
      </c>
      <c r="L2844" s="10">
        <v>-3.239595</v>
      </c>
      <c r="M2844" s="10">
        <v>24.666667</v>
      </c>
      <c r="N2844" s="4">
        <v>69.259259</v>
      </c>
      <c r="O2844" s="4">
        <v>112.29765</v>
      </c>
      <c r="P2844" s="4">
        <v>26.145897000000001</v>
      </c>
      <c r="Q2844" s="4">
        <v>63.691600000000001</v>
      </c>
      <c r="R2844" s="4">
        <v>234.319064</v>
      </c>
      <c r="S2844" s="3" t="s">
        <v>5055</v>
      </c>
      <c r="T2844" s="4">
        <v>43.01</v>
      </c>
      <c r="U2844" s="4">
        <v>1247.3039352400001</v>
      </c>
      <c r="V2844" s="10">
        <v>1225.107935</v>
      </c>
      <c r="W2844" s="4">
        <v>0</v>
      </c>
      <c r="X2844" s="4">
        <v>55.17</v>
      </c>
      <c r="Y2844" s="4">
        <v>5.46</v>
      </c>
      <c r="Z2844" s="4">
        <v>69.259259</v>
      </c>
      <c r="AA2844" s="10">
        <v>54.182413706200002</v>
      </c>
      <c r="AB2844" s="10">
        <v>59.550017306999997</v>
      </c>
      <c r="AC2844" s="4">
        <v>8.9168149999999997</v>
      </c>
      <c r="AD2844" s="4">
        <v>5.6552361026162004</v>
      </c>
      <c r="AE2844" s="4">
        <v>7.4568480397826002</v>
      </c>
      <c r="AF2844" s="4">
        <v>63.691600000000001</v>
      </c>
      <c r="AG2844" s="4">
        <v>28.1443144304437</v>
      </c>
      <c r="AH2844" s="4">
        <v>39.0516212167094</v>
      </c>
      <c r="AI2844" s="4">
        <v>26.145897000000001</v>
      </c>
      <c r="AJ2844" s="4">
        <v>39.278539000000002</v>
      </c>
    </row>
    <row r="2845" spans="1:36" x14ac:dyDescent="0.3">
      <c r="A2845" s="1" t="s">
        <v>2839</v>
      </c>
      <c r="B2845" s="2">
        <v>4252151</v>
      </c>
      <c r="C2845" s="3" t="s">
        <v>2935</v>
      </c>
      <c r="D2845" s="4">
        <v>22610.997530240002</v>
      </c>
      <c r="E2845" s="3" t="s">
        <v>2925</v>
      </c>
      <c r="F2845" s="3" t="s">
        <v>2926</v>
      </c>
      <c r="G2845" s="3" t="s">
        <v>2927</v>
      </c>
      <c r="H2845" s="3" t="s">
        <v>3177</v>
      </c>
      <c r="I2845" s="3" t="s">
        <v>3729</v>
      </c>
      <c r="J2845" s="4">
        <v>80.45881</v>
      </c>
      <c r="K2845" s="4">
        <v>23.432565</v>
      </c>
      <c r="L2845" s="4">
        <v>4.9360150000000003</v>
      </c>
      <c r="M2845" s="4">
        <v>-6.1084699999999996</v>
      </c>
      <c r="N2845" s="4">
        <v>21.703887999999999</v>
      </c>
      <c r="O2845" s="4">
        <v>19.632321999999998</v>
      </c>
      <c r="P2845" s="4">
        <v>11.934246999999999</v>
      </c>
      <c r="Q2845" s="4">
        <v>11.237102</v>
      </c>
      <c r="R2845" s="4">
        <v>22.661401000000001</v>
      </c>
      <c r="S2845" s="3" t="s">
        <v>6579</v>
      </c>
      <c r="T2845" s="4">
        <v>183.68</v>
      </c>
      <c r="U2845" s="4">
        <v>22610.997530240002</v>
      </c>
      <c r="V2845" s="10">
        <v>23099.68953</v>
      </c>
      <c r="W2845" s="4">
        <v>1.24128919860627</v>
      </c>
      <c r="X2845" s="4">
        <v>199.41499999999999</v>
      </c>
      <c r="Y2845" s="4">
        <v>95.765000000000001</v>
      </c>
      <c r="Z2845" s="4">
        <v>21.703887999999999</v>
      </c>
      <c r="AA2845" s="10">
        <v>21.7398508699</v>
      </c>
      <c r="AB2845" s="10">
        <v>21.865000761800001</v>
      </c>
      <c r="AC2845" s="4">
        <v>3.068397</v>
      </c>
      <c r="AD2845" s="4">
        <v>3.0324457586619999</v>
      </c>
      <c r="AE2845" s="4">
        <v>3.0458538615434998</v>
      </c>
      <c r="AF2845" s="4">
        <v>11.237102</v>
      </c>
      <c r="AG2845" s="4">
        <v>14.3074045591932</v>
      </c>
      <c r="AH2845" s="4">
        <v>14.2719961014067</v>
      </c>
      <c r="AI2845" s="4">
        <v>11.934246999999999</v>
      </c>
      <c r="AJ2845" s="4">
        <v>12.438545</v>
      </c>
    </row>
    <row r="2846" spans="1:36" x14ac:dyDescent="0.3">
      <c r="A2846" s="1" t="s">
        <v>2840</v>
      </c>
      <c r="B2846" s="2">
        <v>107257</v>
      </c>
      <c r="C2846" s="3" t="s">
        <v>2940</v>
      </c>
      <c r="D2846" s="4">
        <v>1354.07002545</v>
      </c>
      <c r="E2846" s="3" t="s">
        <v>2936</v>
      </c>
      <c r="F2846" s="3" t="s">
        <v>2937</v>
      </c>
      <c r="G2846" s="3" t="s">
        <v>3037</v>
      </c>
      <c r="H2846" s="3" t="s">
        <v>3037</v>
      </c>
      <c r="I2846" s="3" t="s">
        <v>3038</v>
      </c>
      <c r="J2846" s="4">
        <v>325.59153199999997</v>
      </c>
      <c r="K2846" s="4">
        <v>55.199818</v>
      </c>
      <c r="L2846" s="4">
        <v>6.1115709999999996</v>
      </c>
      <c r="M2846" s="4">
        <v>-2.3524929999999999</v>
      </c>
      <c r="N2846" s="4">
        <v>14.486046999999999</v>
      </c>
      <c r="O2846" s="4" t="s">
        <v>2924</v>
      </c>
      <c r="P2846" s="4">
        <v>2.839556</v>
      </c>
      <c r="Q2846" s="4">
        <v>10.270792999999999</v>
      </c>
      <c r="R2846" s="4" t="s">
        <v>2924</v>
      </c>
      <c r="S2846" s="3" t="s">
        <v>6580</v>
      </c>
      <c r="T2846" s="4">
        <v>205.05</v>
      </c>
      <c r="U2846" s="4">
        <v>1354.07002545</v>
      </c>
      <c r="V2846" s="10">
        <v>3402.570025</v>
      </c>
      <c r="W2846" s="4">
        <v>0.487685930260912</v>
      </c>
      <c r="X2846" s="4">
        <v>235.42500000000001</v>
      </c>
      <c r="Y2846" s="4">
        <v>45.32</v>
      </c>
      <c r="Z2846" s="4">
        <v>14.486046999999999</v>
      </c>
      <c r="AA2846" s="10">
        <v>14.256410256410255</v>
      </c>
      <c r="AB2846" s="10">
        <v>20.936708860759495</v>
      </c>
      <c r="AC2846" s="4">
        <v>6.5380099999999999</v>
      </c>
      <c r="AD2846" s="4">
        <v>5.5166103377715485</v>
      </c>
      <c r="AE2846" s="4">
        <v>5.6732519971831632</v>
      </c>
      <c r="AF2846" s="4">
        <v>10.270792999999999</v>
      </c>
      <c r="AG2846" s="4" t="s">
        <v>2934</v>
      </c>
      <c r="AH2846" s="4" t="s">
        <v>2934</v>
      </c>
      <c r="AI2846" s="4">
        <v>2.839556</v>
      </c>
      <c r="AJ2846" s="4">
        <v>3.0497510000000001</v>
      </c>
    </row>
    <row r="2847" spans="1:36" x14ac:dyDescent="0.3">
      <c r="A2847" s="1" t="s">
        <v>2841</v>
      </c>
      <c r="B2847" s="2">
        <v>4248534</v>
      </c>
      <c r="C2847" s="3" t="s">
        <v>2919</v>
      </c>
      <c r="D2847" s="4">
        <v>31987.38814304</v>
      </c>
      <c r="E2847" s="3" t="s">
        <v>2930</v>
      </c>
      <c r="F2847" s="3" t="s">
        <v>2957</v>
      </c>
      <c r="G2847" s="3" t="s">
        <v>2957</v>
      </c>
      <c r="H2847" s="3" t="s">
        <v>2958</v>
      </c>
      <c r="I2847" s="3" t="s">
        <v>3484</v>
      </c>
      <c r="J2847" s="4">
        <v>32.271231999999998</v>
      </c>
      <c r="K2847" s="4">
        <v>10.133518</v>
      </c>
      <c r="L2847" s="4">
        <v>2.9033410000000002</v>
      </c>
      <c r="M2847" s="4">
        <v>1.98465</v>
      </c>
      <c r="N2847" s="4" t="s">
        <v>2924</v>
      </c>
      <c r="O2847" s="4">
        <v>25.3758977333577</v>
      </c>
      <c r="P2847" s="4">
        <v>4.2757129999999997</v>
      </c>
      <c r="Q2847" s="4">
        <v>13.257097</v>
      </c>
      <c r="R2847" s="4">
        <v>30.751242000000001</v>
      </c>
      <c r="S2847" s="3" t="s">
        <v>6581</v>
      </c>
      <c r="T2847" s="5">
        <v>317.57</v>
      </c>
      <c r="U2847" s="4">
        <v>31987.38814304</v>
      </c>
      <c r="V2847" s="10">
        <v>36682.388142999996</v>
      </c>
      <c r="W2847" s="4">
        <v>1.1084170419120201</v>
      </c>
      <c r="X2847" s="4">
        <v>334.99</v>
      </c>
      <c r="Y2847" s="5">
        <v>237.08</v>
      </c>
      <c r="Z2847" s="4" t="s">
        <v>2924</v>
      </c>
      <c r="AA2847" s="10">
        <v>17.884315392800001</v>
      </c>
      <c r="AB2847" s="10">
        <v>18.957422358799999</v>
      </c>
      <c r="AC2847" s="4">
        <v>3.7396660000000002</v>
      </c>
      <c r="AD2847" s="4">
        <v>3.6816384688549002</v>
      </c>
      <c r="AE2847" s="4">
        <v>3.6878552576744998</v>
      </c>
      <c r="AF2847" s="4">
        <v>13.257097</v>
      </c>
      <c r="AG2847" s="4">
        <v>13.3955316405376</v>
      </c>
      <c r="AH2847" s="4">
        <v>13.552461385351799</v>
      </c>
      <c r="AI2847" s="4">
        <v>4.2757129999999997</v>
      </c>
      <c r="AJ2847" s="4" t="s">
        <v>2924</v>
      </c>
    </row>
    <row r="2848" spans="1:36" x14ac:dyDescent="0.3">
      <c r="A2848" s="1" t="s">
        <v>2842</v>
      </c>
      <c r="B2848" s="2">
        <v>4020424</v>
      </c>
      <c r="C2848" s="3" t="s">
        <v>2956</v>
      </c>
      <c r="D2848" s="4">
        <v>6204.2249166600004</v>
      </c>
      <c r="E2848" s="3" t="s">
        <v>2936</v>
      </c>
      <c r="F2848" s="3" t="s">
        <v>2937</v>
      </c>
      <c r="G2848" s="3" t="s">
        <v>3035</v>
      </c>
      <c r="H2848" s="3" t="s">
        <v>3035</v>
      </c>
      <c r="I2848" s="3" t="s">
        <v>3730</v>
      </c>
      <c r="J2848" s="4">
        <v>-25.07809</v>
      </c>
      <c r="K2848" s="4">
        <v>-15.628140999999999</v>
      </c>
      <c r="L2848" s="4">
        <v>-3.8648729999999998</v>
      </c>
      <c r="M2848" s="4">
        <v>-4.3849660000000004</v>
      </c>
      <c r="N2848" s="4">
        <v>256.33587799999998</v>
      </c>
      <c r="O2848" s="4">
        <v>17.238192999999999</v>
      </c>
      <c r="P2848" s="4">
        <v>5.9591839999999996</v>
      </c>
      <c r="Q2848" s="4">
        <v>13.051780000000001</v>
      </c>
      <c r="R2848" s="4">
        <v>16.62886</v>
      </c>
      <c r="S2848" s="3" t="s">
        <v>6582</v>
      </c>
      <c r="T2848" s="4">
        <v>33.58</v>
      </c>
      <c r="U2848" s="4">
        <v>6204.2249166600004</v>
      </c>
      <c r="V2848" s="10">
        <v>10089.743915999999</v>
      </c>
      <c r="W2848" s="4">
        <v>0</v>
      </c>
      <c r="X2848" s="4">
        <v>52.16</v>
      </c>
      <c r="Y2848" s="4">
        <v>32.57</v>
      </c>
      <c r="Z2848" s="4">
        <v>256.33587799999998</v>
      </c>
      <c r="AA2848" s="10">
        <v>19.362278729100002</v>
      </c>
      <c r="AB2848" s="10">
        <v>20.601226993800001</v>
      </c>
      <c r="AC2848" s="4">
        <v>4.1943099999999998</v>
      </c>
      <c r="AD2848" s="4">
        <v>4.1526369959464997</v>
      </c>
      <c r="AE2848" s="4">
        <v>4.1956070405319998</v>
      </c>
      <c r="AF2848" s="4">
        <v>13.051780000000001</v>
      </c>
      <c r="AG2848" s="4">
        <v>9.3513977598894993</v>
      </c>
      <c r="AH2848" s="4">
        <v>9.4721387765697997</v>
      </c>
      <c r="AI2848" s="4">
        <v>5.9591839999999996</v>
      </c>
      <c r="AJ2848" s="4" t="s">
        <v>2924</v>
      </c>
    </row>
    <row r="2849" spans="1:36" x14ac:dyDescent="0.3">
      <c r="A2849" s="1" t="s">
        <v>2843</v>
      </c>
      <c r="B2849" s="2">
        <v>4227527</v>
      </c>
      <c r="C2849" s="3" t="s">
        <v>2919</v>
      </c>
      <c r="D2849" s="4">
        <v>8491.1345902800003</v>
      </c>
      <c r="E2849" s="3" t="s">
        <v>2925</v>
      </c>
      <c r="F2849" s="3" t="s">
        <v>2980</v>
      </c>
      <c r="G2849" s="3" t="s">
        <v>2981</v>
      </c>
      <c r="H2849" s="3" t="s">
        <v>3163</v>
      </c>
      <c r="I2849" s="3" t="s">
        <v>3175</v>
      </c>
      <c r="J2849" s="4">
        <v>12.588604</v>
      </c>
      <c r="K2849" s="4">
        <v>-30.776375000000002</v>
      </c>
      <c r="L2849" s="4">
        <v>-12.765415000000001</v>
      </c>
      <c r="M2849" s="4">
        <v>-3.5376500000000002</v>
      </c>
      <c r="N2849" s="4">
        <v>84.991228000000007</v>
      </c>
      <c r="O2849" s="4">
        <v>61.090794000000002</v>
      </c>
      <c r="P2849" s="4" t="s">
        <v>2924</v>
      </c>
      <c r="Q2849" s="4">
        <v>51.578853000000002</v>
      </c>
      <c r="R2849" s="4">
        <v>85.230288000000002</v>
      </c>
      <c r="S2849" s="3" t="s">
        <v>6583</v>
      </c>
      <c r="T2849" s="5">
        <v>290.67</v>
      </c>
      <c r="U2849" s="4">
        <v>8491.1345902800003</v>
      </c>
      <c r="V2849" s="10">
        <v>9184.8525900000004</v>
      </c>
      <c r="W2849" s="4">
        <v>0.37155537207142098</v>
      </c>
      <c r="X2849" s="4">
        <v>433.86</v>
      </c>
      <c r="Y2849" s="4">
        <v>241.78</v>
      </c>
      <c r="Z2849" s="4">
        <v>84.991228000000007</v>
      </c>
      <c r="AA2849" s="10">
        <v>68.796004828199997</v>
      </c>
      <c r="AB2849" s="10">
        <v>79.212642628799998</v>
      </c>
      <c r="AC2849" s="4">
        <v>15.540075</v>
      </c>
      <c r="AD2849" s="4">
        <v>12.759525538075801</v>
      </c>
      <c r="AE2849" s="4">
        <v>14.6040228408357</v>
      </c>
      <c r="AF2849" s="4">
        <v>51.578853000000002</v>
      </c>
      <c r="AG2849" s="4">
        <v>38.9801781021675</v>
      </c>
      <c r="AH2849" s="4">
        <v>44.143271750918899</v>
      </c>
      <c r="AI2849" s="4" t="s">
        <v>2924</v>
      </c>
      <c r="AJ2849" s="4" t="s">
        <v>2924</v>
      </c>
    </row>
    <row r="2850" spans="1:36" x14ac:dyDescent="0.3">
      <c r="A2850" s="1" t="s">
        <v>2844</v>
      </c>
      <c r="B2850" s="2">
        <v>4295648</v>
      </c>
      <c r="C2850" s="3" t="s">
        <v>2940</v>
      </c>
      <c r="D2850" s="4">
        <v>1403.4082573000001</v>
      </c>
      <c r="E2850" s="3" t="s">
        <v>2925</v>
      </c>
      <c r="F2850" s="3" t="s">
        <v>2926</v>
      </c>
      <c r="G2850" s="3" t="s">
        <v>2927</v>
      </c>
      <c r="H2850" s="3" t="s">
        <v>2928</v>
      </c>
      <c r="I2850" s="3" t="s">
        <v>3369</v>
      </c>
      <c r="J2850" s="4">
        <v>-4.5012460000000001</v>
      </c>
      <c r="K2850" s="4">
        <v>4.0752920000000001</v>
      </c>
      <c r="L2850" s="4">
        <v>0.814303</v>
      </c>
      <c r="M2850" s="4">
        <v>-2.2029779999999999</v>
      </c>
      <c r="N2850" s="4">
        <v>36.469673</v>
      </c>
      <c r="O2850" s="4">
        <v>33.149009999999997</v>
      </c>
      <c r="P2850" s="4" t="s">
        <v>2924</v>
      </c>
      <c r="Q2850" s="4">
        <v>26.317789999999999</v>
      </c>
      <c r="R2850" s="4">
        <v>40.707751999999999</v>
      </c>
      <c r="S2850" s="3" t="s">
        <v>6584</v>
      </c>
      <c r="T2850" s="4">
        <v>398.65</v>
      </c>
      <c r="U2850" s="4">
        <v>1403.4082573000001</v>
      </c>
      <c r="V2850" s="10">
        <v>1435.9196569999999</v>
      </c>
      <c r="W2850" s="4">
        <v>0.90304778627868998</v>
      </c>
      <c r="X2850" s="5">
        <v>431.67</v>
      </c>
      <c r="Y2850" s="4">
        <v>330.25</v>
      </c>
      <c r="Z2850" s="4">
        <v>36.469673</v>
      </c>
      <c r="AA2850" s="10">
        <v>33.698224852000003</v>
      </c>
      <c r="AB2850" s="10">
        <v>36.439670932299997</v>
      </c>
      <c r="AC2850" s="4">
        <v>17.558108000000001</v>
      </c>
      <c r="AD2850" s="4">
        <v>16.8430396232391</v>
      </c>
      <c r="AE2850" s="4">
        <v>17.5124967314682</v>
      </c>
      <c r="AF2850" s="4">
        <v>26.317789999999999</v>
      </c>
      <c r="AG2850" s="4">
        <v>25.1816328116095</v>
      </c>
      <c r="AH2850" s="4">
        <v>26.768071453870999</v>
      </c>
      <c r="AI2850" s="4" t="s">
        <v>2924</v>
      </c>
      <c r="AJ2850" s="4" t="s">
        <v>2924</v>
      </c>
    </row>
    <row r="2851" spans="1:36" x14ac:dyDescent="0.3">
      <c r="A2851" s="1" t="s">
        <v>2845</v>
      </c>
      <c r="B2851" s="2">
        <v>4087437</v>
      </c>
      <c r="C2851" s="3" t="s">
        <v>2935</v>
      </c>
      <c r="D2851" s="4">
        <v>1445.33078634</v>
      </c>
      <c r="E2851" s="3" t="s">
        <v>2925</v>
      </c>
      <c r="F2851" s="3" t="s">
        <v>3011</v>
      </c>
      <c r="G2851" s="3" t="s">
        <v>3443</v>
      </c>
      <c r="H2851" s="3" t="s">
        <v>3444</v>
      </c>
      <c r="I2851" s="3" t="s">
        <v>3731</v>
      </c>
      <c r="J2851" s="4">
        <v>-30.756442</v>
      </c>
      <c r="K2851" s="4">
        <v>-15.445779</v>
      </c>
      <c r="L2851" s="4">
        <v>-12.774869000000001</v>
      </c>
      <c r="M2851" s="4">
        <v>-9.7996750000000006</v>
      </c>
      <c r="N2851" s="4" t="s">
        <v>2934</v>
      </c>
      <c r="O2851" s="4" t="s">
        <v>2934</v>
      </c>
      <c r="P2851" s="4" t="s">
        <v>2934</v>
      </c>
      <c r="Q2851" s="4" t="s">
        <v>2934</v>
      </c>
      <c r="R2851" s="4" t="s">
        <v>2934</v>
      </c>
      <c r="S2851" s="3" t="s">
        <v>6585</v>
      </c>
      <c r="T2851" s="4">
        <v>49.98</v>
      </c>
      <c r="U2851" s="4">
        <v>1445.33078634</v>
      </c>
      <c r="V2851" s="10">
        <v>1924.4307859999999</v>
      </c>
      <c r="W2851" s="4">
        <v>2.72108843537415</v>
      </c>
      <c r="X2851" s="4">
        <v>74.614999999999995</v>
      </c>
      <c r="Y2851" s="4">
        <v>49.68</v>
      </c>
      <c r="Z2851" s="4" t="s">
        <v>2934</v>
      </c>
      <c r="AA2851" s="10">
        <v>14.7540257708</v>
      </c>
      <c r="AB2851" s="10">
        <v>14.7540257708</v>
      </c>
      <c r="AC2851" s="4" t="s">
        <v>2934</v>
      </c>
      <c r="AD2851" s="4">
        <v>0.64552086513359996</v>
      </c>
      <c r="AE2851" s="4">
        <v>0.64552086513359996</v>
      </c>
      <c r="AF2851" s="4" t="s">
        <v>2934</v>
      </c>
      <c r="AG2851" s="4">
        <v>9.6406654537710992</v>
      </c>
      <c r="AH2851" s="4">
        <v>9.6406654537710992</v>
      </c>
      <c r="AI2851" s="4" t="s">
        <v>2934</v>
      </c>
      <c r="AJ2851" s="4" t="s">
        <v>2934</v>
      </c>
    </row>
    <row r="2852" spans="1:36" x14ac:dyDescent="0.3">
      <c r="A2852" s="1" t="s">
        <v>2846</v>
      </c>
      <c r="B2852" s="2">
        <v>1024452</v>
      </c>
      <c r="C2852" s="3" t="s">
        <v>2919</v>
      </c>
      <c r="D2852" s="4">
        <v>8256.3369706800004</v>
      </c>
      <c r="E2852" s="3" t="s">
        <v>2930</v>
      </c>
      <c r="F2852" s="3" t="s">
        <v>2931</v>
      </c>
      <c r="G2852" s="3" t="s">
        <v>2931</v>
      </c>
      <c r="H2852" s="3" t="s">
        <v>2932</v>
      </c>
      <c r="I2852" s="3" t="s">
        <v>3732</v>
      </c>
      <c r="J2852" s="4">
        <v>33.688631000000001</v>
      </c>
      <c r="K2852" s="4">
        <v>14.696102</v>
      </c>
      <c r="L2852" s="4">
        <v>-5.0905760000000004</v>
      </c>
      <c r="M2852" s="4">
        <v>-5.509474</v>
      </c>
      <c r="N2852" s="4">
        <v>13.0020942408377</v>
      </c>
      <c r="O2852" s="4">
        <v>21.099405000000001</v>
      </c>
      <c r="P2852" s="4">
        <v>1.3787780000000001</v>
      </c>
      <c r="Q2852" s="4" t="s">
        <v>2934</v>
      </c>
      <c r="R2852" s="4" t="s">
        <v>2934</v>
      </c>
      <c r="S2852" s="3" t="s">
        <v>6586</v>
      </c>
      <c r="T2852" s="5">
        <v>124.17</v>
      </c>
      <c r="U2852" s="4">
        <v>8256.3369706800004</v>
      </c>
      <c r="V2852" s="10" t="s">
        <v>2934</v>
      </c>
      <c r="W2852" s="4">
        <v>1.4496255134090399</v>
      </c>
      <c r="X2852" s="4">
        <v>142.04</v>
      </c>
      <c r="Y2852" s="4">
        <v>89.68</v>
      </c>
      <c r="Z2852" s="4">
        <v>12.996651</v>
      </c>
      <c r="AA2852" s="10">
        <v>12.2967379033</v>
      </c>
      <c r="AB2852" s="10">
        <v>12.274747946</v>
      </c>
      <c r="AC2852" s="4" t="s">
        <v>2934</v>
      </c>
      <c r="AD2852" s="4" t="s">
        <v>2934</v>
      </c>
      <c r="AE2852" s="4" t="s">
        <v>2934</v>
      </c>
      <c r="AF2852" s="4" t="s">
        <v>2934</v>
      </c>
      <c r="AG2852" s="4" t="s">
        <v>2934</v>
      </c>
      <c r="AH2852" s="4" t="s">
        <v>2934</v>
      </c>
      <c r="AI2852" s="4">
        <v>1.3787780000000001</v>
      </c>
      <c r="AJ2852" s="4">
        <v>1.630598</v>
      </c>
    </row>
    <row r="2853" spans="1:36" x14ac:dyDescent="0.3">
      <c r="A2853" s="1" t="s">
        <v>2847</v>
      </c>
      <c r="B2853" s="2">
        <v>5734270</v>
      </c>
      <c r="C2853" s="3" t="s">
        <v>2940</v>
      </c>
      <c r="D2853" s="4">
        <v>14755.492</v>
      </c>
      <c r="E2853" s="3" t="s">
        <v>2930</v>
      </c>
      <c r="F2853" s="3" t="s">
        <v>2953</v>
      </c>
      <c r="G2853" s="3" t="s">
        <v>2954</v>
      </c>
      <c r="H2853" s="3" t="s">
        <v>2955</v>
      </c>
      <c r="I2853" s="3"/>
      <c r="J2853" s="4">
        <v>16.902819999999998</v>
      </c>
      <c r="K2853" s="4">
        <v>-1.173624</v>
      </c>
      <c r="L2853" s="4">
        <v>-1.92123</v>
      </c>
      <c r="M2853" s="4">
        <v>-2.576336</v>
      </c>
      <c r="N2853" s="4" t="s">
        <v>2934</v>
      </c>
      <c r="O2853" s="4" t="s">
        <v>2934</v>
      </c>
      <c r="P2853" s="4" t="s">
        <v>2934</v>
      </c>
      <c r="Q2853" s="4" t="s">
        <v>2934</v>
      </c>
      <c r="R2853" s="4" t="s">
        <v>2934</v>
      </c>
      <c r="S2853" s="3" t="s">
        <v>6587</v>
      </c>
      <c r="T2853" s="4">
        <v>81.680000000000007</v>
      </c>
      <c r="U2853" s="4">
        <v>14755.492</v>
      </c>
      <c r="V2853" s="10" t="s">
        <v>2934</v>
      </c>
      <c r="W2853" s="4">
        <v>1.4691478942213501</v>
      </c>
      <c r="X2853" s="4">
        <v>85.885000000000005</v>
      </c>
      <c r="Y2853" s="4">
        <v>69.36</v>
      </c>
      <c r="Z2853" s="4" t="s">
        <v>2934</v>
      </c>
      <c r="AA2853" s="10" t="s">
        <v>2934</v>
      </c>
      <c r="AB2853" s="10" t="s">
        <v>2934</v>
      </c>
      <c r="AC2853" s="4" t="s">
        <v>2934</v>
      </c>
      <c r="AD2853" s="4" t="s">
        <v>2934</v>
      </c>
      <c r="AE2853" s="4" t="s">
        <v>2934</v>
      </c>
      <c r="AF2853" s="4" t="s">
        <v>2934</v>
      </c>
      <c r="AG2853" s="4" t="s">
        <v>2934</v>
      </c>
      <c r="AH2853" s="4" t="s">
        <v>2934</v>
      </c>
      <c r="AI2853" s="4" t="s">
        <v>2934</v>
      </c>
      <c r="AJ2853" s="4" t="s">
        <v>2934</v>
      </c>
    </row>
    <row r="2854" spans="1:36" x14ac:dyDescent="0.3">
      <c r="A2854" s="1" t="s">
        <v>2848</v>
      </c>
      <c r="B2854" s="2">
        <v>108148554</v>
      </c>
      <c r="C2854" s="3" t="s">
        <v>2940</v>
      </c>
      <c r="D2854" s="4">
        <v>1307.990292</v>
      </c>
      <c r="E2854" s="3" t="s">
        <v>2930</v>
      </c>
      <c r="F2854" s="3" t="s">
        <v>2953</v>
      </c>
      <c r="G2854" s="3" t="s">
        <v>2954</v>
      </c>
      <c r="H2854" s="3" t="s">
        <v>2955</v>
      </c>
      <c r="I2854" s="3"/>
      <c r="J2854" s="4">
        <v>-2.3070840000000001</v>
      </c>
      <c r="K2854" s="4">
        <v>-4.3861270000000001</v>
      </c>
      <c r="L2854" s="4">
        <v>-0.90802499999999997</v>
      </c>
      <c r="M2854" s="4">
        <v>-0.990533</v>
      </c>
      <c r="N2854" s="4" t="s">
        <v>2934</v>
      </c>
      <c r="O2854" s="4" t="s">
        <v>2934</v>
      </c>
      <c r="P2854" s="4" t="s">
        <v>2934</v>
      </c>
      <c r="Q2854" s="4" t="s">
        <v>2934</v>
      </c>
      <c r="R2854" s="4" t="s">
        <v>2934</v>
      </c>
      <c r="S2854" s="3" t="s">
        <v>6588</v>
      </c>
      <c r="T2854" s="4">
        <v>48.279499999999999</v>
      </c>
      <c r="U2854" s="4">
        <v>1307.990292</v>
      </c>
      <c r="V2854" s="10" t="s">
        <v>2934</v>
      </c>
      <c r="W2854" s="4" t="s">
        <v>2934</v>
      </c>
      <c r="X2854" s="4">
        <v>50.57</v>
      </c>
      <c r="Y2854" s="4">
        <v>47.378799999999998</v>
      </c>
      <c r="Z2854" s="4" t="s">
        <v>2934</v>
      </c>
      <c r="AA2854" s="10" t="s">
        <v>2934</v>
      </c>
      <c r="AB2854" s="10" t="s">
        <v>2934</v>
      </c>
      <c r="AC2854" s="4" t="s">
        <v>2934</v>
      </c>
      <c r="AD2854" s="4" t="s">
        <v>2934</v>
      </c>
      <c r="AE2854" s="4" t="s">
        <v>2934</v>
      </c>
      <c r="AF2854" s="4" t="s">
        <v>2934</v>
      </c>
      <c r="AG2854" s="4" t="s">
        <v>2934</v>
      </c>
      <c r="AH2854" s="4" t="s">
        <v>2934</v>
      </c>
      <c r="AI2854" s="4" t="s">
        <v>2934</v>
      </c>
      <c r="AJ2854" s="4" t="s">
        <v>2934</v>
      </c>
    </row>
    <row r="2855" spans="1:36" x14ac:dyDescent="0.3">
      <c r="A2855" s="1" t="s">
        <v>2849</v>
      </c>
      <c r="B2855" s="2">
        <v>4146047</v>
      </c>
      <c r="C2855" s="3" t="s">
        <v>2935</v>
      </c>
      <c r="D2855" s="4">
        <v>1504.57058145</v>
      </c>
      <c r="E2855" s="3" t="s">
        <v>2930</v>
      </c>
      <c r="F2855" s="3" t="s">
        <v>2953</v>
      </c>
      <c r="G2855" s="3" t="s">
        <v>2954</v>
      </c>
      <c r="H2855" s="3" t="s">
        <v>2955</v>
      </c>
      <c r="I2855" s="3" t="s">
        <v>3001</v>
      </c>
      <c r="J2855" s="4">
        <v>59.192824999999999</v>
      </c>
      <c r="K2855" s="4">
        <v>5.5500499999999997</v>
      </c>
      <c r="L2855" s="4">
        <v>-9.2071609999999993</v>
      </c>
      <c r="M2855" s="4">
        <v>-6.4969270000000003</v>
      </c>
      <c r="N2855" s="4">
        <v>33.917197000000002</v>
      </c>
      <c r="O2855" s="4">
        <v>13.849155</v>
      </c>
      <c r="P2855" s="4">
        <v>4.0128110000000001</v>
      </c>
      <c r="Q2855" s="4">
        <v>13.224689</v>
      </c>
      <c r="R2855" s="4">
        <v>14.834236000000001</v>
      </c>
      <c r="S2855" s="3" t="s">
        <v>6589</v>
      </c>
      <c r="T2855" s="4">
        <v>10.65</v>
      </c>
      <c r="U2855" s="4">
        <v>1504.57058145</v>
      </c>
      <c r="V2855" s="10">
        <v>1776.9485810000001</v>
      </c>
      <c r="W2855" s="4">
        <v>1.12676056338028</v>
      </c>
      <c r="X2855" s="5">
        <v>12.45</v>
      </c>
      <c r="Y2855" s="5">
        <v>6.57</v>
      </c>
      <c r="Z2855" s="4">
        <v>33.917197000000002</v>
      </c>
      <c r="AA2855" s="10">
        <v>15</v>
      </c>
      <c r="AB2855" s="10">
        <v>16.348648358199998</v>
      </c>
      <c r="AC2855" s="4">
        <v>4.3565050000000003</v>
      </c>
      <c r="AD2855" s="4">
        <v>3.8891760267492002</v>
      </c>
      <c r="AE2855" s="4">
        <v>4.1534230057675003</v>
      </c>
      <c r="AF2855" s="4">
        <v>13.224689</v>
      </c>
      <c r="AG2855" s="4">
        <v>10.528630651822301</v>
      </c>
      <c r="AH2855" s="4">
        <v>11.3130774428344</v>
      </c>
      <c r="AI2855" s="4">
        <v>4.0128110000000001</v>
      </c>
      <c r="AJ2855" s="4" t="s">
        <v>2924</v>
      </c>
    </row>
    <row r="2856" spans="1:36" x14ac:dyDescent="0.3">
      <c r="A2856" s="1" t="s">
        <v>2850</v>
      </c>
      <c r="B2856" s="2">
        <v>4971504</v>
      </c>
      <c r="C2856" s="3" t="s">
        <v>2919</v>
      </c>
      <c r="D2856" s="4">
        <v>12390.70006422</v>
      </c>
      <c r="E2856" s="3" t="s">
        <v>2945</v>
      </c>
      <c r="F2856" s="3" t="s">
        <v>2946</v>
      </c>
      <c r="G2856" s="3" t="s">
        <v>2984</v>
      </c>
      <c r="H2856" s="3" t="s">
        <v>3061</v>
      </c>
      <c r="I2856" s="3" t="s">
        <v>3063</v>
      </c>
      <c r="J2856" s="4">
        <v>80.283411000000001</v>
      </c>
      <c r="K2856" s="4">
        <v>37.805030000000002</v>
      </c>
      <c r="L2856" s="4">
        <v>5.2789270000000004</v>
      </c>
      <c r="M2856" s="4">
        <v>0.80142100000000005</v>
      </c>
      <c r="N2856" s="4">
        <v>138.52941200000001</v>
      </c>
      <c r="O2856" s="4">
        <v>29.032131</v>
      </c>
      <c r="P2856" s="4" t="s">
        <v>2924</v>
      </c>
      <c r="Q2856" s="4">
        <v>88.433862000000005</v>
      </c>
      <c r="R2856" s="4">
        <v>36.835824000000002</v>
      </c>
      <c r="S2856" s="3" t="s">
        <v>6590</v>
      </c>
      <c r="T2856" s="5">
        <v>221.37</v>
      </c>
      <c r="U2856" s="4">
        <v>12390.70006422</v>
      </c>
      <c r="V2856" s="10">
        <v>12395.089064</v>
      </c>
      <c r="W2856" s="4">
        <v>0</v>
      </c>
      <c r="X2856" s="4">
        <v>229.7901</v>
      </c>
      <c r="Y2856" s="4">
        <v>114.18</v>
      </c>
      <c r="Z2856" s="4">
        <v>138.52941200000001</v>
      </c>
      <c r="AA2856" s="10">
        <v>31.437010949000001</v>
      </c>
      <c r="AB2856" s="10">
        <v>36.595587104800003</v>
      </c>
      <c r="AC2856" s="4">
        <v>7.2742579999999997</v>
      </c>
      <c r="AD2856" s="4">
        <v>6.3420383630444004</v>
      </c>
      <c r="AE2856" s="4">
        <v>7.0273814431156998</v>
      </c>
      <c r="AF2856" s="4">
        <v>88.433862000000005</v>
      </c>
      <c r="AG2856" s="4">
        <v>26.756479714438399</v>
      </c>
      <c r="AH2856" s="4">
        <v>33.227309794788297</v>
      </c>
      <c r="AI2856" s="4" t="s">
        <v>2924</v>
      </c>
      <c r="AJ2856" s="4" t="s">
        <v>2924</v>
      </c>
    </row>
    <row r="2857" spans="1:36" x14ac:dyDescent="0.3">
      <c r="A2857" s="1" t="s">
        <v>2851</v>
      </c>
      <c r="B2857" s="2">
        <v>106420886</v>
      </c>
      <c r="C2857" s="3" t="s">
        <v>2935</v>
      </c>
      <c r="D2857" s="4">
        <v>1543.3643724799999</v>
      </c>
      <c r="E2857" s="3" t="s">
        <v>3006</v>
      </c>
      <c r="F2857" s="3" t="s">
        <v>3007</v>
      </c>
      <c r="G2857" s="3" t="s">
        <v>3008</v>
      </c>
      <c r="H2857" s="3" t="s">
        <v>3009</v>
      </c>
      <c r="I2857" s="3" t="s">
        <v>3733</v>
      </c>
      <c r="J2857" s="4">
        <v>35.654806999999998</v>
      </c>
      <c r="K2857" s="4">
        <v>-1.538462</v>
      </c>
      <c r="L2857" s="4">
        <v>4.8566409999999998</v>
      </c>
      <c r="M2857" s="4">
        <v>-13.763234000000001</v>
      </c>
      <c r="N2857" s="4">
        <v>22.886334999999999</v>
      </c>
      <c r="O2857" s="4">
        <v>8.3855869999999992</v>
      </c>
      <c r="P2857" s="4">
        <v>4.8761900000000002</v>
      </c>
      <c r="Q2857" s="4">
        <v>5.0688459999999997</v>
      </c>
      <c r="R2857" s="4">
        <v>8.8490020000000005</v>
      </c>
      <c r="S2857" s="3" t="s">
        <v>6591</v>
      </c>
      <c r="T2857" s="4">
        <v>17.920000000000002</v>
      </c>
      <c r="U2857" s="4">
        <v>1543.3643724799999</v>
      </c>
      <c r="V2857" s="10">
        <v>2088.364372</v>
      </c>
      <c r="W2857" s="4">
        <v>3.5714285714285698</v>
      </c>
      <c r="X2857" s="4">
        <v>24.629000000000001</v>
      </c>
      <c r="Y2857" s="4">
        <v>12.32</v>
      </c>
      <c r="Z2857" s="4">
        <v>22.886334999999999</v>
      </c>
      <c r="AA2857" s="10">
        <v>12.2815434171</v>
      </c>
      <c r="AB2857" s="10">
        <v>11.7164003452</v>
      </c>
      <c r="AC2857" s="4">
        <v>0.76806300000000005</v>
      </c>
      <c r="AD2857" s="4">
        <v>0.77280138695129996</v>
      </c>
      <c r="AE2857" s="4">
        <v>0.76861875704670002</v>
      </c>
      <c r="AF2857" s="4">
        <v>5.0688459999999997</v>
      </c>
      <c r="AG2857" s="4">
        <v>7.3966216370811999</v>
      </c>
      <c r="AH2857" s="4">
        <v>7.5821535193715999</v>
      </c>
      <c r="AI2857" s="4">
        <v>4.8761900000000002</v>
      </c>
      <c r="AJ2857" s="4">
        <v>7.4791319999999999</v>
      </c>
    </row>
    <row r="2858" spans="1:36" x14ac:dyDescent="0.3">
      <c r="A2858" s="1" t="s">
        <v>2852</v>
      </c>
      <c r="B2858" s="2">
        <v>4159229</v>
      </c>
      <c r="C2858" s="3" t="s">
        <v>2935</v>
      </c>
      <c r="D2858" s="4">
        <v>1994.4168010799999</v>
      </c>
      <c r="E2858" s="3" t="s">
        <v>2936</v>
      </c>
      <c r="F2858" s="3" t="s">
        <v>2966</v>
      </c>
      <c r="G2858" s="3" t="s">
        <v>3082</v>
      </c>
      <c r="H2858" s="3" t="s">
        <v>3275</v>
      </c>
      <c r="I2858" s="3" t="s">
        <v>3063</v>
      </c>
      <c r="J2858" s="4">
        <v>-28.100078</v>
      </c>
      <c r="K2858" s="4">
        <v>-15.849195</v>
      </c>
      <c r="L2858" s="4">
        <v>-9.5949670000000005</v>
      </c>
      <c r="M2858" s="4">
        <v>-5.3909469999999997</v>
      </c>
      <c r="N2858" s="4">
        <v>18.406725000000002</v>
      </c>
      <c r="O2858" s="4">
        <v>11.786721</v>
      </c>
      <c r="P2858" s="4">
        <v>2.7048649999999999</v>
      </c>
      <c r="Q2858" s="4">
        <v>8.1534700000000004</v>
      </c>
      <c r="R2858" s="4">
        <v>12.036346999999999</v>
      </c>
      <c r="S2858" s="3" t="s">
        <v>6592</v>
      </c>
      <c r="T2858" s="4">
        <v>45.98</v>
      </c>
      <c r="U2858" s="4">
        <v>1994.4168010799999</v>
      </c>
      <c r="V2858" s="10">
        <v>2219.8108010000001</v>
      </c>
      <c r="W2858" s="4">
        <v>0</v>
      </c>
      <c r="X2858" s="4">
        <v>72.569999999999993</v>
      </c>
      <c r="Y2858" s="4">
        <v>39.844999999999999</v>
      </c>
      <c r="Z2858" s="4">
        <v>18.406725000000002</v>
      </c>
      <c r="AA2858" s="10">
        <v>10.553132889600001</v>
      </c>
      <c r="AB2858" s="10">
        <v>10.8811662111</v>
      </c>
      <c r="AC2858" s="4">
        <v>1.6961999999999999</v>
      </c>
      <c r="AD2858" s="4">
        <v>1.6805201282149</v>
      </c>
      <c r="AE2858" s="4">
        <v>1.7465493944473001</v>
      </c>
      <c r="AF2858" s="4">
        <v>8.1534700000000004</v>
      </c>
      <c r="AG2858" s="4">
        <v>8.4946723953190997</v>
      </c>
      <c r="AH2858" s="4">
        <v>8.6273014987016996</v>
      </c>
      <c r="AI2858" s="4">
        <v>2.7048649999999999</v>
      </c>
      <c r="AJ2858" s="4">
        <v>7.8813849999999999</v>
      </c>
    </row>
    <row r="2859" spans="1:36" x14ac:dyDescent="0.3">
      <c r="A2859" s="1" t="s">
        <v>2278</v>
      </c>
      <c r="B2859" s="2">
        <v>4945122</v>
      </c>
      <c r="C2859" s="3" t="s">
        <v>2919</v>
      </c>
      <c r="D2859" s="4">
        <v>5389.6658404</v>
      </c>
      <c r="E2859" s="3" t="s">
        <v>2945</v>
      </c>
      <c r="F2859" s="3" t="s">
        <v>2990</v>
      </c>
      <c r="G2859" s="3" t="s">
        <v>2990</v>
      </c>
      <c r="H2859" s="3" t="s">
        <v>3029</v>
      </c>
      <c r="I2859" s="3" t="s">
        <v>3030</v>
      </c>
      <c r="J2859" s="18">
        <v>185.23339300000001</v>
      </c>
      <c r="K2859" s="18">
        <v>38.152174000000002</v>
      </c>
      <c r="L2859" s="18">
        <v>29.245474999999999</v>
      </c>
      <c r="M2859" s="18">
        <v>-2.4558710000000001</v>
      </c>
      <c r="N2859" s="4" t="s">
        <v>2924</v>
      </c>
      <c r="O2859" s="4">
        <v>175.55248599999999</v>
      </c>
      <c r="P2859" s="4" t="s">
        <v>2924</v>
      </c>
      <c r="Q2859" s="4">
        <v>83.736951000000005</v>
      </c>
      <c r="R2859" s="4">
        <v>49.283954999999999</v>
      </c>
      <c r="S2859" s="3" t="s">
        <v>6019</v>
      </c>
      <c r="T2859" s="4">
        <v>63.55</v>
      </c>
      <c r="U2859" s="4">
        <v>5389.6658404</v>
      </c>
      <c r="V2859" s="10">
        <v>6453.2718400000003</v>
      </c>
      <c r="W2859" s="4">
        <v>0</v>
      </c>
      <c r="X2859" s="18">
        <v>70.27</v>
      </c>
      <c r="Y2859" s="18">
        <v>18.16</v>
      </c>
      <c r="Z2859" s="4" t="s">
        <v>2924</v>
      </c>
      <c r="AA2859" s="10">
        <v>40.423637173199999</v>
      </c>
      <c r="AB2859" s="10">
        <v>81.856355299000001</v>
      </c>
      <c r="AC2859" s="4">
        <v>7.5810870000000001</v>
      </c>
      <c r="AD2859" s="4">
        <v>6.0570300215361002</v>
      </c>
      <c r="AE2859" s="4">
        <v>7.1036951936208004</v>
      </c>
      <c r="AF2859" s="4">
        <v>83.736951000000005</v>
      </c>
      <c r="AG2859" s="4">
        <v>26.389702356489298</v>
      </c>
      <c r="AH2859" s="4">
        <v>35.6006247086504</v>
      </c>
      <c r="AI2859" s="4" t="s">
        <v>2924</v>
      </c>
      <c r="AJ2859" s="4" t="s">
        <v>2924</v>
      </c>
    </row>
    <row r="2860" spans="1:36" x14ac:dyDescent="0.3">
      <c r="A2860" s="1" t="s">
        <v>2854</v>
      </c>
      <c r="B2860" s="2">
        <v>4019417</v>
      </c>
      <c r="C2860" s="3" t="s">
        <v>2935</v>
      </c>
      <c r="D2860" s="4">
        <v>1846.3438208800001</v>
      </c>
      <c r="E2860" s="3" t="s">
        <v>2925</v>
      </c>
      <c r="F2860" s="3" t="s">
        <v>2996</v>
      </c>
      <c r="G2860" s="3" t="s">
        <v>3120</v>
      </c>
      <c r="H2860" s="3" t="s">
        <v>3247</v>
      </c>
      <c r="I2860" s="3" t="s">
        <v>3248</v>
      </c>
      <c r="J2860" s="4">
        <v>152.850877</v>
      </c>
      <c r="K2860" s="4">
        <v>50.228012999999997</v>
      </c>
      <c r="L2860" s="4">
        <v>4.0613720000000004</v>
      </c>
      <c r="M2860" s="4">
        <v>-1.9140790000000001</v>
      </c>
      <c r="N2860" s="4" t="s">
        <v>2924</v>
      </c>
      <c r="O2860" s="4">
        <v>9.0078130000000005</v>
      </c>
      <c r="P2860" s="4">
        <v>6.409116</v>
      </c>
      <c r="Q2860" s="4">
        <v>38.070174999999999</v>
      </c>
      <c r="R2860" s="4">
        <v>6.9983180000000003</v>
      </c>
      <c r="S2860" s="3" t="s">
        <v>6594</v>
      </c>
      <c r="T2860" s="4">
        <v>23.06</v>
      </c>
      <c r="U2860" s="4">
        <v>1846.3438208800001</v>
      </c>
      <c r="V2860" s="10">
        <v>2573.5438199999999</v>
      </c>
      <c r="W2860" s="4">
        <v>1.7346053772766701</v>
      </c>
      <c r="X2860" s="4">
        <v>24.64</v>
      </c>
      <c r="Y2860" s="4">
        <v>7.58</v>
      </c>
      <c r="Z2860" s="4" t="s">
        <v>2924</v>
      </c>
      <c r="AA2860" s="10">
        <v>17.477641352100001</v>
      </c>
      <c r="AB2860" s="10">
        <v>25.7840890031</v>
      </c>
      <c r="AC2860" s="4">
        <v>1.440148</v>
      </c>
      <c r="AD2860" s="4">
        <v>1.4010903002702999</v>
      </c>
      <c r="AE2860" s="4">
        <v>1.4765806195044999</v>
      </c>
      <c r="AF2860" s="4">
        <v>38.070174999999999</v>
      </c>
      <c r="AG2860" s="4">
        <v>14.940747866473099</v>
      </c>
      <c r="AH2860" s="4">
        <v>16.739674427819899</v>
      </c>
      <c r="AI2860" s="4">
        <v>6.409116</v>
      </c>
      <c r="AJ2860" s="4" t="s">
        <v>2924</v>
      </c>
    </row>
    <row r="2861" spans="1:36" x14ac:dyDescent="0.3">
      <c r="A2861" s="1" t="s">
        <v>2855</v>
      </c>
      <c r="B2861" s="2">
        <v>4992242</v>
      </c>
      <c r="C2861" s="3" t="s">
        <v>2919</v>
      </c>
      <c r="D2861" s="4">
        <v>9975.3868788</v>
      </c>
      <c r="E2861" s="3" t="s">
        <v>2936</v>
      </c>
      <c r="F2861" s="3" t="s">
        <v>2937</v>
      </c>
      <c r="G2861" s="3" t="s">
        <v>2951</v>
      </c>
      <c r="H2861" s="3" t="s">
        <v>2951</v>
      </c>
      <c r="I2861" s="3" t="s">
        <v>3191</v>
      </c>
      <c r="J2861" s="4">
        <v>24.861224</v>
      </c>
      <c r="K2861" s="4">
        <v>0.392764</v>
      </c>
      <c r="L2861" s="4">
        <v>-2.01545</v>
      </c>
      <c r="M2861" s="4">
        <v>-3.6550539999999998</v>
      </c>
      <c r="N2861" s="4">
        <v>28.069883999999998</v>
      </c>
      <c r="O2861" s="4">
        <v>29.565370000000001</v>
      </c>
      <c r="P2861" s="4">
        <v>4.5866069999999999</v>
      </c>
      <c r="Q2861" s="4">
        <v>17.506881</v>
      </c>
      <c r="R2861" s="4">
        <v>38.194791000000002</v>
      </c>
      <c r="S2861" s="3" t="s">
        <v>6595</v>
      </c>
      <c r="T2861" s="5">
        <v>168.7</v>
      </c>
      <c r="U2861" s="4">
        <v>9975.3868788</v>
      </c>
      <c r="V2861" s="10">
        <v>10603.847878</v>
      </c>
      <c r="W2861" s="4">
        <v>0.59276822762299997</v>
      </c>
      <c r="X2861" s="4">
        <v>201.6437</v>
      </c>
      <c r="Y2861" s="4">
        <v>131.12</v>
      </c>
      <c r="Z2861" s="4">
        <v>28.069883999999998</v>
      </c>
      <c r="AA2861" s="10">
        <v>27.844854478799999</v>
      </c>
      <c r="AB2861" s="10">
        <v>27.844854478799999</v>
      </c>
      <c r="AC2861" s="4">
        <v>3.189848</v>
      </c>
      <c r="AD2861" s="4">
        <v>3.1174045898596998</v>
      </c>
      <c r="AE2861" s="4">
        <v>3.1174045898596998</v>
      </c>
      <c r="AF2861" s="4">
        <v>17.506881</v>
      </c>
      <c r="AG2861" s="4">
        <v>16.8645851211988</v>
      </c>
      <c r="AH2861" s="4">
        <v>16.8645851211988</v>
      </c>
      <c r="AI2861" s="4">
        <v>4.5866069999999999</v>
      </c>
      <c r="AJ2861" s="4">
        <v>10.741118</v>
      </c>
    </row>
    <row r="2862" spans="1:36" x14ac:dyDescent="0.3">
      <c r="A2862" s="1" t="s">
        <v>2856</v>
      </c>
      <c r="B2862" s="2">
        <v>4334777</v>
      </c>
      <c r="C2862" s="3" t="s">
        <v>2919</v>
      </c>
      <c r="D2862" s="4">
        <v>72628.639999999999</v>
      </c>
      <c r="E2862" s="3" t="s">
        <v>2945</v>
      </c>
      <c r="F2862" s="3" t="s">
        <v>2946</v>
      </c>
      <c r="G2862" s="3" t="s">
        <v>2947</v>
      </c>
      <c r="H2862" s="3" t="s">
        <v>2989</v>
      </c>
      <c r="I2862" s="3" t="s">
        <v>2949</v>
      </c>
      <c r="J2862" s="4">
        <v>0.172433</v>
      </c>
      <c r="K2862" s="4">
        <v>9.9681820000000005</v>
      </c>
      <c r="L2862" s="4">
        <v>5.2420600000000004</v>
      </c>
      <c r="M2862" s="4">
        <v>-0.23020399999999999</v>
      </c>
      <c r="N2862" s="4">
        <v>45.287776000000001</v>
      </c>
      <c r="O2862" s="4">
        <v>34.172716000000001</v>
      </c>
      <c r="P2862" s="4">
        <v>8.3901299999999992</v>
      </c>
      <c r="Q2862" s="4">
        <v>76.996241999999995</v>
      </c>
      <c r="R2862" s="4">
        <v>31.147051000000001</v>
      </c>
      <c r="S2862" s="3" t="s">
        <v>6596</v>
      </c>
      <c r="T2862" s="4">
        <v>273.04000000000002</v>
      </c>
      <c r="U2862" s="4">
        <v>72628.639999999999</v>
      </c>
      <c r="V2862" s="10">
        <v>68834.64</v>
      </c>
      <c r="W2862" s="4">
        <v>0</v>
      </c>
      <c r="X2862" s="4">
        <v>311.27999999999997</v>
      </c>
      <c r="Y2862" s="4">
        <v>199.81</v>
      </c>
      <c r="Z2862" s="4">
        <v>45.287776000000001</v>
      </c>
      <c r="AA2862" s="10">
        <v>34.402640929299999</v>
      </c>
      <c r="AB2862" s="10">
        <v>38.159980098200002</v>
      </c>
      <c r="AC2862" s="4">
        <v>8.43872</v>
      </c>
      <c r="AD2862" s="4">
        <v>7.4783661583013004</v>
      </c>
      <c r="AE2862" s="4">
        <v>8.1792140803934004</v>
      </c>
      <c r="AF2862" s="4">
        <v>76.996241999999995</v>
      </c>
      <c r="AG2862" s="4">
        <v>24.7120617786466</v>
      </c>
      <c r="AH2862" s="4">
        <v>28.127741419468801</v>
      </c>
      <c r="AI2862" s="4">
        <v>8.3901299999999992</v>
      </c>
      <c r="AJ2862" s="4">
        <v>15.277528999999999</v>
      </c>
    </row>
    <row r="2863" spans="1:36" x14ac:dyDescent="0.3">
      <c r="A2863" s="1" t="s">
        <v>2857</v>
      </c>
      <c r="B2863" s="2">
        <v>4564565</v>
      </c>
      <c r="C2863" s="3" t="s">
        <v>2935</v>
      </c>
      <c r="D2863" s="4">
        <v>6357.7774878600003</v>
      </c>
      <c r="E2863" s="3" t="s">
        <v>2945</v>
      </c>
      <c r="F2863" s="3" t="s">
        <v>2946</v>
      </c>
      <c r="G2863" s="3" t="s">
        <v>2947</v>
      </c>
      <c r="H2863" s="3" t="s">
        <v>2989</v>
      </c>
      <c r="I2863" s="3" t="s">
        <v>2949</v>
      </c>
      <c r="J2863" s="4">
        <v>10.471607000000001</v>
      </c>
      <c r="K2863" s="4">
        <v>44.997473999999997</v>
      </c>
      <c r="L2863" s="4">
        <v>24.517249</v>
      </c>
      <c r="M2863" s="4">
        <v>10.503513999999999</v>
      </c>
      <c r="N2863" s="4" t="s">
        <v>2924</v>
      </c>
      <c r="O2863" s="4">
        <v>94.313886999999994</v>
      </c>
      <c r="P2863" s="4" t="s">
        <v>2924</v>
      </c>
      <c r="Q2863" s="4" t="s">
        <v>2924</v>
      </c>
      <c r="R2863" s="4">
        <v>48.561861</v>
      </c>
      <c r="S2863" s="3" t="s">
        <v>6597</v>
      </c>
      <c r="T2863" s="4">
        <v>114.78</v>
      </c>
      <c r="U2863" s="4">
        <v>6357.7774878600003</v>
      </c>
      <c r="V2863" s="10">
        <v>6371.9534869999998</v>
      </c>
      <c r="W2863" s="4">
        <v>0</v>
      </c>
      <c r="X2863" s="4">
        <v>116.83</v>
      </c>
      <c r="Y2863" s="4">
        <v>65.47</v>
      </c>
      <c r="Z2863" s="4" t="s">
        <v>2924</v>
      </c>
      <c r="AA2863" s="10">
        <v>96.543022962400002</v>
      </c>
      <c r="AB2863" s="10">
        <v>122.3797846252</v>
      </c>
      <c r="AC2863" s="4">
        <v>9.0325430000000004</v>
      </c>
      <c r="AD2863" s="4">
        <v>7.7615608293626996</v>
      </c>
      <c r="AE2863" s="4">
        <v>8.6802748454996994</v>
      </c>
      <c r="AF2863" s="4" t="s">
        <v>2924</v>
      </c>
      <c r="AG2863" s="4">
        <v>120.1015835920286</v>
      </c>
      <c r="AH2863" s="4">
        <v>171.3701505819958</v>
      </c>
      <c r="AI2863" s="4" t="s">
        <v>2924</v>
      </c>
      <c r="AJ2863" s="4" t="s">
        <v>2924</v>
      </c>
    </row>
    <row r="2864" spans="1:36" x14ac:dyDescent="0.3">
      <c r="A2864" s="1" t="s">
        <v>2858</v>
      </c>
      <c r="B2864" s="2">
        <v>102886</v>
      </c>
      <c r="C2864" s="3" t="s">
        <v>2919</v>
      </c>
      <c r="D2864" s="4">
        <v>581.47073980000005</v>
      </c>
      <c r="E2864" s="3" t="s">
        <v>2930</v>
      </c>
      <c r="F2864" s="3" t="s">
        <v>2953</v>
      </c>
      <c r="G2864" s="3" t="s">
        <v>3101</v>
      </c>
      <c r="H2864" s="3" t="s">
        <v>3101</v>
      </c>
      <c r="I2864" s="3" t="s">
        <v>3041</v>
      </c>
      <c r="J2864" s="4">
        <v>-18.404954</v>
      </c>
      <c r="K2864" s="4">
        <v>-12.482787</v>
      </c>
      <c r="L2864" s="4">
        <v>-7.4128030000000003</v>
      </c>
      <c r="M2864" s="4">
        <v>-8.3007980000000003</v>
      </c>
      <c r="N2864" s="4">
        <v>7.3297150000000002</v>
      </c>
      <c r="O2864" s="4">
        <v>2.5205299999999999</v>
      </c>
      <c r="P2864" s="4">
        <v>1.3980330000000001</v>
      </c>
      <c r="Q2864" s="4">
        <v>5.5106479999999998</v>
      </c>
      <c r="R2864" s="4">
        <v>10.93446</v>
      </c>
      <c r="S2864" s="3" t="s">
        <v>6598</v>
      </c>
      <c r="T2864" s="5">
        <v>108.04</v>
      </c>
      <c r="U2864" s="4">
        <v>581.47073980000005</v>
      </c>
      <c r="V2864" s="10">
        <v>1159.5253889999999</v>
      </c>
      <c r="W2864" s="4">
        <v>0</v>
      </c>
      <c r="X2864" s="4">
        <v>149.31</v>
      </c>
      <c r="Y2864" s="4">
        <v>101.845</v>
      </c>
      <c r="Z2864" s="4">
        <v>7.3297150000000002</v>
      </c>
      <c r="AA2864" s="10">
        <v>8.6918744971000006</v>
      </c>
      <c r="AB2864" s="10">
        <v>8.3881987576999997</v>
      </c>
      <c r="AC2864" s="4">
        <v>2.0789740000000001</v>
      </c>
      <c r="AD2864" s="4">
        <v>2.1140319586501</v>
      </c>
      <c r="AE2864" s="4">
        <v>2.1671022375144</v>
      </c>
      <c r="AF2864" s="4">
        <v>5.5106479999999998</v>
      </c>
      <c r="AG2864" s="4" t="s">
        <v>2934</v>
      </c>
      <c r="AH2864" s="4" t="s">
        <v>2934</v>
      </c>
      <c r="AI2864" s="4">
        <v>1.3980330000000001</v>
      </c>
      <c r="AJ2864" s="4">
        <v>1.455476</v>
      </c>
    </row>
    <row r="2865" spans="1:36" x14ac:dyDescent="0.3">
      <c r="A2865" s="1" t="s">
        <v>2859</v>
      </c>
      <c r="B2865" s="2">
        <v>4977010</v>
      </c>
      <c r="C2865" s="3" t="s">
        <v>2935</v>
      </c>
      <c r="D2865" s="4">
        <v>1560.54336545</v>
      </c>
      <c r="E2865" s="3" t="s">
        <v>3093</v>
      </c>
      <c r="F2865" s="3" t="s">
        <v>3093</v>
      </c>
      <c r="G2865" s="3" t="s">
        <v>3094</v>
      </c>
      <c r="H2865" s="3" t="s">
        <v>3299</v>
      </c>
      <c r="I2865" s="3" t="s">
        <v>3378</v>
      </c>
      <c r="J2865" s="4">
        <v>15.918896</v>
      </c>
      <c r="K2865" s="4">
        <v>-14.426752</v>
      </c>
      <c r="L2865" s="4">
        <v>-4.1042110000000003</v>
      </c>
      <c r="M2865" s="4">
        <v>-4.9522459999999997</v>
      </c>
      <c r="N2865" s="4">
        <v>11.995536</v>
      </c>
      <c r="O2865" s="4">
        <v>21.669354999999999</v>
      </c>
      <c r="P2865" s="4">
        <v>0.76361299999999999</v>
      </c>
      <c r="Q2865" s="4">
        <v>5.8160879999999997</v>
      </c>
      <c r="R2865" s="4">
        <v>25.046361000000001</v>
      </c>
      <c r="S2865" s="3" t="s">
        <v>6599</v>
      </c>
      <c r="T2865" s="4">
        <v>26.87</v>
      </c>
      <c r="U2865" s="4">
        <v>1560.54336545</v>
      </c>
      <c r="V2865" s="10">
        <v>2076.3433650000002</v>
      </c>
      <c r="W2865" s="4">
        <v>2.5307033866765898</v>
      </c>
      <c r="X2865" s="4">
        <v>31.704999999999998</v>
      </c>
      <c r="Y2865" s="4">
        <v>21.21</v>
      </c>
      <c r="Z2865" s="4">
        <v>11.995536</v>
      </c>
      <c r="AA2865" s="10">
        <v>11.344732953299999</v>
      </c>
      <c r="AB2865" s="10">
        <v>12.634776434500001</v>
      </c>
      <c r="AC2865" s="4">
        <v>4.6753000000000003E-2</v>
      </c>
      <c r="AD2865" s="4">
        <v>4.6213771203900002E-2</v>
      </c>
      <c r="AE2865" s="4">
        <v>4.79926139627E-2</v>
      </c>
      <c r="AF2865" s="4">
        <v>5.8160879999999997</v>
      </c>
      <c r="AG2865" s="4">
        <v>5.3279943264704004</v>
      </c>
      <c r="AH2865" s="4">
        <v>5.7634190859147001</v>
      </c>
      <c r="AI2865" s="4">
        <v>0.76361299999999999</v>
      </c>
      <c r="AJ2865" s="4">
        <v>2.6176330000000001</v>
      </c>
    </row>
    <row r="2866" spans="1:36" x14ac:dyDescent="0.3">
      <c r="A2866" s="1" t="s">
        <v>2860</v>
      </c>
      <c r="B2866" s="2">
        <v>4121147</v>
      </c>
      <c r="C2866" s="3" t="s">
        <v>2935</v>
      </c>
      <c r="D2866" s="4">
        <v>2049.6136067000002</v>
      </c>
      <c r="E2866" s="3" t="s">
        <v>2925</v>
      </c>
      <c r="F2866" s="3" t="s">
        <v>2996</v>
      </c>
      <c r="G2866" s="3" t="s">
        <v>3230</v>
      </c>
      <c r="H2866" s="3" t="s">
        <v>3373</v>
      </c>
      <c r="I2866" s="3" t="s">
        <v>3080</v>
      </c>
      <c r="J2866" s="4">
        <v>-30.207084999999999</v>
      </c>
      <c r="K2866" s="4">
        <v>-11.115955</v>
      </c>
      <c r="L2866" s="4">
        <v>5.6203060000000002</v>
      </c>
      <c r="M2866" s="4">
        <v>3.9245670000000001</v>
      </c>
      <c r="N2866" s="4" t="s">
        <v>2934</v>
      </c>
      <c r="O2866" s="4" t="s">
        <v>2934</v>
      </c>
      <c r="P2866" s="4" t="s">
        <v>2934</v>
      </c>
      <c r="Q2866" s="4" t="s">
        <v>2934</v>
      </c>
      <c r="R2866" s="4" t="s">
        <v>2934</v>
      </c>
      <c r="S2866" s="3" t="s">
        <v>6600</v>
      </c>
      <c r="T2866" s="4">
        <v>40.78</v>
      </c>
      <c r="U2866" s="4">
        <v>2049.6136067000002</v>
      </c>
      <c r="V2866" s="10">
        <v>2176.6526060000001</v>
      </c>
      <c r="W2866" s="4">
        <v>1.6674840608141199</v>
      </c>
      <c r="X2866" s="4">
        <v>69.959999999999994</v>
      </c>
      <c r="Y2866" s="4">
        <v>37.880000000000003</v>
      </c>
      <c r="Z2866" s="4" t="s">
        <v>2934</v>
      </c>
      <c r="AA2866" s="10">
        <v>15.0663169172</v>
      </c>
      <c r="AB2866" s="10">
        <v>15.826628943499999</v>
      </c>
      <c r="AC2866" s="4" t="s">
        <v>2934</v>
      </c>
      <c r="AD2866" s="4">
        <v>1.9031150283086999</v>
      </c>
      <c r="AE2866" s="4">
        <v>1.9342263468212</v>
      </c>
      <c r="AF2866" s="4" t="s">
        <v>2934</v>
      </c>
      <c r="AG2866" s="4">
        <v>8.6979125114885001</v>
      </c>
      <c r="AH2866" s="4">
        <v>9.1200114217358994</v>
      </c>
      <c r="AI2866" s="4" t="s">
        <v>2934</v>
      </c>
      <c r="AJ2866" s="4" t="s">
        <v>2934</v>
      </c>
    </row>
    <row r="2867" spans="1:36" x14ac:dyDescent="0.3">
      <c r="A2867" s="1" t="s">
        <v>2861</v>
      </c>
      <c r="B2867" s="2">
        <v>107569565</v>
      </c>
      <c r="C2867" s="3" t="s">
        <v>2935</v>
      </c>
      <c r="D2867" s="4">
        <v>1687.3696861999999</v>
      </c>
      <c r="E2867" s="3" t="s">
        <v>3031</v>
      </c>
      <c r="F2867" s="3" t="s">
        <v>3031</v>
      </c>
      <c r="G2867" s="3" t="s">
        <v>3051</v>
      </c>
      <c r="H2867" s="3" t="s">
        <v>3079</v>
      </c>
      <c r="I2867" s="3" t="s">
        <v>3080</v>
      </c>
      <c r="J2867" s="4">
        <v>11.583769999999999</v>
      </c>
      <c r="K2867" s="4">
        <v>-5.3566469999999997</v>
      </c>
      <c r="L2867" s="4">
        <v>-22.411832</v>
      </c>
      <c r="M2867" s="4">
        <v>-19.040835999999999</v>
      </c>
      <c r="N2867" s="4" t="s">
        <v>2934</v>
      </c>
      <c r="O2867" s="4" t="s">
        <v>2934</v>
      </c>
      <c r="P2867" s="4" t="s">
        <v>2934</v>
      </c>
      <c r="Q2867" s="4" t="s">
        <v>2934</v>
      </c>
      <c r="R2867" s="4" t="s">
        <v>2934</v>
      </c>
      <c r="S2867" s="3" t="s">
        <v>6601</v>
      </c>
      <c r="T2867" s="4">
        <v>34.1</v>
      </c>
      <c r="U2867" s="4">
        <v>1687.3696861999999</v>
      </c>
      <c r="V2867" s="10">
        <v>1956.669686</v>
      </c>
      <c r="W2867" s="4">
        <v>1.8768328445747799</v>
      </c>
      <c r="X2867" s="4">
        <v>47.19</v>
      </c>
      <c r="Y2867" s="4">
        <v>23.82</v>
      </c>
      <c r="Z2867" s="4" t="s">
        <v>2934</v>
      </c>
      <c r="AA2867" s="10">
        <v>9.6600566572000002</v>
      </c>
      <c r="AB2867" s="10">
        <v>11.3666666666</v>
      </c>
      <c r="AC2867" s="4" t="s">
        <v>2934</v>
      </c>
      <c r="AD2867" s="4">
        <v>0.63851640973760004</v>
      </c>
      <c r="AE2867" s="4">
        <v>0.61783065550990002</v>
      </c>
      <c r="AF2867" s="4" t="s">
        <v>2934</v>
      </c>
      <c r="AG2867" s="4">
        <v>6.2713771987179001</v>
      </c>
      <c r="AH2867" s="4">
        <v>7.2201833431734004</v>
      </c>
      <c r="AI2867" s="4" t="s">
        <v>2934</v>
      </c>
      <c r="AJ2867" s="4" t="s">
        <v>2934</v>
      </c>
    </row>
    <row r="2868" spans="1:36" x14ac:dyDescent="0.3">
      <c r="A2868" s="1" t="s">
        <v>2862</v>
      </c>
      <c r="B2868" s="2">
        <v>101999</v>
      </c>
      <c r="C2868" s="3" t="s">
        <v>2919</v>
      </c>
      <c r="D2868" s="4">
        <v>3115.696265</v>
      </c>
      <c r="E2868" s="3" t="s">
        <v>2930</v>
      </c>
      <c r="F2868" s="3" t="s">
        <v>2931</v>
      </c>
      <c r="G2868" s="3" t="s">
        <v>2931</v>
      </c>
      <c r="H2868" s="3" t="s">
        <v>2932</v>
      </c>
      <c r="I2868" s="3" t="s">
        <v>3216</v>
      </c>
      <c r="J2868" s="4">
        <v>13.910422000000001</v>
      </c>
      <c r="K2868" s="4">
        <v>0.877193</v>
      </c>
      <c r="L2868" s="4">
        <v>-8</v>
      </c>
      <c r="M2868" s="4">
        <v>-8.9970759999999999</v>
      </c>
      <c r="N2868" s="4">
        <v>12.0776255707763</v>
      </c>
      <c r="O2868" s="4">
        <v>33.0625</v>
      </c>
      <c r="P2868" s="4">
        <v>1.165994</v>
      </c>
      <c r="Q2868" s="4" t="s">
        <v>2934</v>
      </c>
      <c r="R2868" s="4" t="s">
        <v>2934</v>
      </c>
      <c r="S2868" s="3" t="s">
        <v>6602</v>
      </c>
      <c r="T2868" s="4">
        <v>52.9</v>
      </c>
      <c r="U2868" s="4">
        <v>3115.696265</v>
      </c>
      <c r="V2868" s="10" t="s">
        <v>2934</v>
      </c>
      <c r="W2868" s="4">
        <v>1.13421550094518</v>
      </c>
      <c r="X2868" s="4">
        <v>62.75</v>
      </c>
      <c r="Y2868" s="4">
        <v>40.195</v>
      </c>
      <c r="Z2868" s="4">
        <v>12.052859</v>
      </c>
      <c r="AA2868" s="10">
        <v>13.081107813999999</v>
      </c>
      <c r="AB2868" s="10">
        <v>12.423673085900001</v>
      </c>
      <c r="AC2868" s="4" t="s">
        <v>2934</v>
      </c>
      <c r="AD2868" s="4" t="s">
        <v>2934</v>
      </c>
      <c r="AE2868" s="4" t="s">
        <v>2934</v>
      </c>
      <c r="AF2868" s="4" t="s">
        <v>2934</v>
      </c>
      <c r="AG2868" s="4" t="s">
        <v>2934</v>
      </c>
      <c r="AH2868" s="4" t="s">
        <v>2934</v>
      </c>
      <c r="AI2868" s="4">
        <v>1.165994</v>
      </c>
      <c r="AJ2868" s="5">
        <v>1.8461650000000001</v>
      </c>
    </row>
    <row r="2869" spans="1:36" x14ac:dyDescent="0.3">
      <c r="A2869" s="1" t="s">
        <v>2863</v>
      </c>
      <c r="B2869" s="2">
        <v>10348007</v>
      </c>
      <c r="C2869" s="3" t="s">
        <v>2935</v>
      </c>
      <c r="D2869" s="4">
        <v>7801.48969932</v>
      </c>
      <c r="E2869" s="3" t="s">
        <v>2925</v>
      </c>
      <c r="F2869" s="3" t="s">
        <v>2980</v>
      </c>
      <c r="G2869" s="3" t="s">
        <v>2981</v>
      </c>
      <c r="H2869" s="3" t="s">
        <v>3059</v>
      </c>
      <c r="I2869" s="3" t="s">
        <v>3203</v>
      </c>
      <c r="J2869" s="4">
        <v>25.897565</v>
      </c>
      <c r="K2869" s="4">
        <v>26.309823999999999</v>
      </c>
      <c r="L2869" s="4">
        <v>5.9028510000000001</v>
      </c>
      <c r="M2869" s="4">
        <v>-2.9420299999999999</v>
      </c>
      <c r="N2869" s="4">
        <v>31.939489999999999</v>
      </c>
      <c r="O2869" s="4">
        <v>32.849656000000003</v>
      </c>
      <c r="P2869" s="4">
        <v>13.418518000000001</v>
      </c>
      <c r="Q2869" s="4">
        <v>16.639233999999998</v>
      </c>
      <c r="R2869" s="4">
        <v>22.785592000000001</v>
      </c>
      <c r="S2869" s="3" t="s">
        <v>6603</v>
      </c>
      <c r="T2869" s="4">
        <v>100.29</v>
      </c>
      <c r="U2869" s="4">
        <v>7801.48969932</v>
      </c>
      <c r="V2869" s="10">
        <v>10216.489699</v>
      </c>
      <c r="W2869" s="4">
        <v>1.5156047462359199</v>
      </c>
      <c r="X2869" s="4">
        <v>105.16</v>
      </c>
      <c r="Y2869" s="4">
        <v>67.67</v>
      </c>
      <c r="Z2869" s="4">
        <v>31.939489999999999</v>
      </c>
      <c r="AA2869" s="10">
        <v>21.533473611800002</v>
      </c>
      <c r="AB2869" s="10">
        <v>23.407249735600001</v>
      </c>
      <c r="AC2869" s="4">
        <v>7.387194</v>
      </c>
      <c r="AD2869" s="4">
        <v>6.9144704883483001</v>
      </c>
      <c r="AE2869" s="4">
        <v>7.2138132330750002</v>
      </c>
      <c r="AF2869" s="4">
        <v>16.639233999999998</v>
      </c>
      <c r="AG2869" s="4">
        <v>13.9951070144235</v>
      </c>
      <c r="AH2869" s="4">
        <v>14.7124677017338</v>
      </c>
      <c r="AI2869" s="4">
        <v>13.418518000000001</v>
      </c>
      <c r="AJ2869" s="4" t="s">
        <v>2924</v>
      </c>
    </row>
    <row r="2870" spans="1:36" x14ac:dyDescent="0.3">
      <c r="A2870" s="1" t="s">
        <v>2864</v>
      </c>
      <c r="B2870" s="2">
        <v>4107971</v>
      </c>
      <c r="C2870" s="3" t="s">
        <v>2919</v>
      </c>
      <c r="D2870" s="4">
        <v>9681.0790803</v>
      </c>
      <c r="E2870" s="3" t="s">
        <v>2925</v>
      </c>
      <c r="F2870" s="3" t="s">
        <v>2980</v>
      </c>
      <c r="G2870" s="3" t="s">
        <v>2981</v>
      </c>
      <c r="H2870" s="3" t="s">
        <v>2982</v>
      </c>
      <c r="I2870" s="3" t="s">
        <v>3295</v>
      </c>
      <c r="J2870" s="4">
        <v>-1.6257470000000001</v>
      </c>
      <c r="K2870" s="4">
        <v>11.592021000000001</v>
      </c>
      <c r="L2870" s="4">
        <v>-2.488489</v>
      </c>
      <c r="M2870" s="4">
        <v>-5.9028879999999999</v>
      </c>
      <c r="N2870" s="4">
        <v>11.11875</v>
      </c>
      <c r="O2870" s="4">
        <v>10.645045</v>
      </c>
      <c r="P2870" s="4" t="s">
        <v>2924</v>
      </c>
      <c r="Q2870" s="4">
        <v>10.505134999999999</v>
      </c>
      <c r="R2870" s="4" t="s">
        <v>2924</v>
      </c>
      <c r="S2870" s="3" t="s">
        <v>6604</v>
      </c>
      <c r="T2870" s="4">
        <v>88.95</v>
      </c>
      <c r="U2870" s="4">
        <v>9681.0790803</v>
      </c>
      <c r="V2870" s="10">
        <v>19896.691080000001</v>
      </c>
      <c r="W2870" s="4">
        <v>1.1242270938729599</v>
      </c>
      <c r="X2870" s="4">
        <v>110.38</v>
      </c>
      <c r="Y2870" s="4">
        <v>71.63</v>
      </c>
      <c r="Z2870" s="4">
        <v>11.11875</v>
      </c>
      <c r="AA2870" s="10">
        <v>18.149727600999999</v>
      </c>
      <c r="AB2870" s="10">
        <v>17.877600241100001</v>
      </c>
      <c r="AC2870" s="4">
        <v>2.7907069999999998</v>
      </c>
      <c r="AD2870" s="4">
        <v>2.7974810328769002</v>
      </c>
      <c r="AE2870" s="4">
        <v>2.8076530379202</v>
      </c>
      <c r="AF2870" s="4">
        <v>10.505134999999999</v>
      </c>
      <c r="AG2870" s="4">
        <v>8.5696089993274995</v>
      </c>
      <c r="AH2870" s="4">
        <v>8.5659710580030008</v>
      </c>
      <c r="AI2870" s="4" t="s">
        <v>2924</v>
      </c>
      <c r="AJ2870" s="4" t="s">
        <v>2924</v>
      </c>
    </row>
    <row r="2871" spans="1:36" x14ac:dyDescent="0.3">
      <c r="A2871" s="1" t="s">
        <v>2865</v>
      </c>
      <c r="B2871" s="2">
        <v>4025308</v>
      </c>
      <c r="C2871" s="3" t="s">
        <v>2919</v>
      </c>
      <c r="D2871" s="4">
        <v>38703.893613</v>
      </c>
      <c r="E2871" s="3" t="s">
        <v>3090</v>
      </c>
      <c r="F2871" s="3" t="s">
        <v>3090</v>
      </c>
      <c r="G2871" s="3" t="s">
        <v>3091</v>
      </c>
      <c r="H2871" s="3" t="s">
        <v>3091</v>
      </c>
      <c r="I2871" s="3" t="s">
        <v>3098</v>
      </c>
      <c r="J2871" s="4">
        <v>8.6045759999999998</v>
      </c>
      <c r="K2871" s="4">
        <v>5.0990180000000001</v>
      </c>
      <c r="L2871" s="4">
        <v>-3.7830119999999998</v>
      </c>
      <c r="M2871" s="4">
        <v>-1.0569580000000001</v>
      </c>
      <c r="N2871" s="4">
        <v>22.466667000000001</v>
      </c>
      <c r="O2871" s="4" t="s">
        <v>2924</v>
      </c>
      <c r="P2871" s="4">
        <v>1.999525</v>
      </c>
      <c r="Q2871" s="4">
        <v>11.538205</v>
      </c>
      <c r="R2871" s="4" t="s">
        <v>2924</v>
      </c>
      <c r="S2871" s="3" t="s">
        <v>6605</v>
      </c>
      <c r="T2871" s="4">
        <v>67.400000000000006</v>
      </c>
      <c r="U2871" s="4">
        <v>38703.893613</v>
      </c>
      <c r="V2871" s="10">
        <v>67013.893612999993</v>
      </c>
      <c r="W2871" s="4">
        <v>3.2492581602373898</v>
      </c>
      <c r="X2871" s="4">
        <v>73.375</v>
      </c>
      <c r="Y2871" s="4">
        <v>46.79</v>
      </c>
      <c r="Z2871" s="4">
        <v>22.466667000000001</v>
      </c>
      <c r="AA2871" s="10">
        <v>17.767701797800001</v>
      </c>
      <c r="AB2871" s="10">
        <v>18.9325842696</v>
      </c>
      <c r="AC2871" s="4">
        <v>4.8691339999999999</v>
      </c>
      <c r="AD2871" s="4">
        <v>4.4393013877658003</v>
      </c>
      <c r="AE2871" s="4">
        <v>4.6160885780324996</v>
      </c>
      <c r="AF2871" s="4">
        <v>11.538205</v>
      </c>
      <c r="AG2871" s="4">
        <v>11.125088971966999</v>
      </c>
      <c r="AH2871" s="4">
        <v>11.968161776836</v>
      </c>
      <c r="AI2871" s="4">
        <v>1.999525</v>
      </c>
      <c r="AJ2871" s="4">
        <v>1.999525</v>
      </c>
    </row>
    <row r="2872" spans="1:36" x14ac:dyDescent="0.3">
      <c r="A2872" s="1" t="s">
        <v>2866</v>
      </c>
      <c r="B2872" s="2">
        <v>115829620</v>
      </c>
      <c r="C2872" s="3" t="s">
        <v>2940</v>
      </c>
      <c r="D2872" s="4">
        <v>124.25371441999999</v>
      </c>
      <c r="E2872" s="3" t="s">
        <v>2936</v>
      </c>
      <c r="F2872" s="3" t="s">
        <v>2937</v>
      </c>
      <c r="G2872" s="3" t="s">
        <v>2993</v>
      </c>
      <c r="H2872" s="3" t="s">
        <v>2994</v>
      </c>
      <c r="I2872" s="3" t="s">
        <v>3195</v>
      </c>
      <c r="J2872" s="4">
        <v>-71.603261000000003</v>
      </c>
      <c r="K2872" s="4">
        <v>-86.066666999999995</v>
      </c>
      <c r="L2872" s="4">
        <v>-86.9375</v>
      </c>
      <c r="M2872" s="4">
        <v>-89.544771999999995</v>
      </c>
      <c r="N2872" s="4" t="s">
        <v>2934</v>
      </c>
      <c r="O2872" s="4" t="s">
        <v>2934</v>
      </c>
      <c r="P2872" s="4" t="s">
        <v>2934</v>
      </c>
      <c r="Q2872" s="4" t="s">
        <v>2934</v>
      </c>
      <c r="R2872" s="4" t="s">
        <v>2934</v>
      </c>
      <c r="S2872" s="3" t="s">
        <v>6606</v>
      </c>
      <c r="T2872" s="4">
        <v>2.09</v>
      </c>
      <c r="U2872" s="4">
        <v>124.25371441999999</v>
      </c>
      <c r="V2872" s="10">
        <v>163.08798400000001</v>
      </c>
      <c r="W2872" s="4">
        <v>0</v>
      </c>
      <c r="X2872" s="4">
        <v>30.47</v>
      </c>
      <c r="Y2872" s="5">
        <v>1.36</v>
      </c>
      <c r="Z2872" s="4" t="s">
        <v>2934</v>
      </c>
      <c r="AA2872" s="10" t="s">
        <v>2934</v>
      </c>
      <c r="AB2872" s="10" t="s">
        <v>2934</v>
      </c>
      <c r="AC2872" s="4" t="s">
        <v>2934</v>
      </c>
      <c r="AD2872" s="4" t="s">
        <v>2934</v>
      </c>
      <c r="AE2872" s="4" t="s">
        <v>2934</v>
      </c>
      <c r="AF2872" s="4" t="s">
        <v>2934</v>
      </c>
      <c r="AG2872" s="4" t="s">
        <v>2934</v>
      </c>
      <c r="AH2872" s="4" t="s">
        <v>2934</v>
      </c>
      <c r="AI2872" s="4" t="s">
        <v>2934</v>
      </c>
      <c r="AJ2872" s="4" t="s">
        <v>2934</v>
      </c>
    </row>
    <row r="2873" spans="1:36" x14ac:dyDescent="0.3">
      <c r="A2873" s="1" t="s">
        <v>2867</v>
      </c>
      <c r="B2873" s="2">
        <v>4811726</v>
      </c>
      <c r="C2873" s="3" t="s">
        <v>2940</v>
      </c>
      <c r="D2873" s="4">
        <v>1688.6663839</v>
      </c>
      <c r="E2873" s="3" t="s">
        <v>2920</v>
      </c>
      <c r="F2873" s="3" t="s">
        <v>2921</v>
      </c>
      <c r="G2873" s="3" t="s">
        <v>2941</v>
      </c>
      <c r="H2873" s="3" t="s">
        <v>2941</v>
      </c>
      <c r="I2873" s="3" t="s">
        <v>2942</v>
      </c>
      <c r="J2873" s="4">
        <v>15.234002</v>
      </c>
      <c r="K2873" s="4">
        <v>14.523019</v>
      </c>
      <c r="L2873" s="4">
        <v>1.728499</v>
      </c>
      <c r="M2873" s="4">
        <v>0.41614699999999999</v>
      </c>
      <c r="N2873" s="4" t="s">
        <v>2924</v>
      </c>
      <c r="O2873" s="4">
        <v>57.315913999999999</v>
      </c>
      <c r="P2873" s="4">
        <v>2.3323019999999999</v>
      </c>
      <c r="Q2873" s="4" t="s">
        <v>2924</v>
      </c>
      <c r="R2873" s="4">
        <v>192.98507699999999</v>
      </c>
      <c r="S2873" s="3" t="s">
        <v>6607</v>
      </c>
      <c r="T2873" s="4">
        <v>24.13</v>
      </c>
      <c r="U2873" s="4">
        <v>1688.6663839</v>
      </c>
      <c r="V2873" s="10">
        <v>939.065383</v>
      </c>
      <c r="W2873" s="4">
        <v>0</v>
      </c>
      <c r="X2873" s="4">
        <v>27.24</v>
      </c>
      <c r="Y2873" s="4">
        <v>15.31</v>
      </c>
      <c r="Z2873" s="4" t="s">
        <v>2924</v>
      </c>
      <c r="AA2873" s="10" t="s">
        <v>2924</v>
      </c>
      <c r="AB2873" s="10" t="s">
        <v>2924</v>
      </c>
      <c r="AC2873" s="4">
        <v>11.026553</v>
      </c>
      <c r="AD2873" s="4">
        <v>13.6418696776443</v>
      </c>
      <c r="AE2873" s="4">
        <v>15.336336961101701</v>
      </c>
      <c r="AF2873" s="4" t="s">
        <v>2924</v>
      </c>
      <c r="AG2873" s="4" t="s">
        <v>2924</v>
      </c>
      <c r="AH2873" s="4" t="s">
        <v>2924</v>
      </c>
      <c r="AI2873" s="4">
        <v>2.3323019999999999</v>
      </c>
      <c r="AJ2873" s="4">
        <v>2.3914770000000001</v>
      </c>
    </row>
    <row r="2874" spans="1:36" x14ac:dyDescent="0.3">
      <c r="A2874" s="1" t="s">
        <v>2868</v>
      </c>
      <c r="B2874" s="2">
        <v>4552942</v>
      </c>
      <c r="C2874" s="3" t="s">
        <v>2935</v>
      </c>
      <c r="D2874" s="4">
        <v>1541.50656396</v>
      </c>
      <c r="E2874" s="3" t="s">
        <v>2976</v>
      </c>
      <c r="F2874" s="3" t="s">
        <v>2977</v>
      </c>
      <c r="G2874" s="3" t="s">
        <v>3156</v>
      </c>
      <c r="H2874" s="3" t="s">
        <v>3156</v>
      </c>
      <c r="I2874" s="3" t="s">
        <v>3386</v>
      </c>
      <c r="J2874" s="4">
        <v>10.430343000000001</v>
      </c>
      <c r="K2874" s="4">
        <v>-0.13192599999999999</v>
      </c>
      <c r="L2874" s="4">
        <v>2.5745260000000001</v>
      </c>
      <c r="M2874" s="4">
        <v>-4.479495</v>
      </c>
      <c r="N2874" s="4">
        <v>65.826086956521706</v>
      </c>
      <c r="O2874" s="4">
        <v>60.56</v>
      </c>
      <c r="P2874" s="4">
        <v>1.2207710000000001</v>
      </c>
      <c r="Q2874" s="4">
        <v>12.667870000000001</v>
      </c>
      <c r="R2874" s="4">
        <v>69.758694000000006</v>
      </c>
      <c r="S2874" s="3" t="s">
        <v>6608</v>
      </c>
      <c r="T2874" s="4">
        <v>15.14</v>
      </c>
      <c r="U2874" s="4">
        <v>1541.50656396</v>
      </c>
      <c r="V2874" s="10">
        <v>2828.4185630000002</v>
      </c>
      <c r="W2874" s="4">
        <v>3.17040951122853</v>
      </c>
      <c r="X2874" s="4">
        <v>16.5</v>
      </c>
      <c r="Y2874" s="5">
        <v>12.34</v>
      </c>
      <c r="Z2874" s="4">
        <v>65.258621000000005</v>
      </c>
      <c r="AA2874" s="10">
        <v>64.894984997799995</v>
      </c>
      <c r="AB2874" s="10">
        <v>86.5142857142</v>
      </c>
      <c r="AC2874" s="4">
        <v>2.744497</v>
      </c>
      <c r="AD2874" s="4">
        <v>2.6096074173849</v>
      </c>
      <c r="AE2874" s="4">
        <v>2.7209224276302</v>
      </c>
      <c r="AF2874" s="4">
        <v>12.667870000000001</v>
      </c>
      <c r="AG2874" s="4">
        <v>11.1161011171836</v>
      </c>
      <c r="AH2874" s="4">
        <v>11.8742325471149</v>
      </c>
      <c r="AI2874" s="4">
        <v>1.2207710000000001</v>
      </c>
      <c r="AJ2874" s="4">
        <v>1.225514</v>
      </c>
    </row>
    <row r="2875" spans="1:36" x14ac:dyDescent="0.3">
      <c r="A2875" s="1" t="s">
        <v>2869</v>
      </c>
      <c r="B2875" s="2">
        <v>4812206</v>
      </c>
      <c r="C2875" s="3" t="s">
        <v>2940</v>
      </c>
      <c r="D2875" s="4">
        <v>2945.1358252599998</v>
      </c>
      <c r="E2875" s="3" t="s">
        <v>2920</v>
      </c>
      <c r="F2875" s="3" t="s">
        <v>2921</v>
      </c>
      <c r="G2875" s="3" t="s">
        <v>2941</v>
      </c>
      <c r="H2875" s="3" t="s">
        <v>2941</v>
      </c>
      <c r="I2875" s="3" t="s">
        <v>2942</v>
      </c>
      <c r="J2875" s="4">
        <v>-13.443872000000001</v>
      </c>
      <c r="K2875" s="4">
        <v>-3.785803</v>
      </c>
      <c r="L2875" s="4">
        <v>-1.8047789999999999</v>
      </c>
      <c r="M2875" s="4">
        <v>-3.5455679999999998</v>
      </c>
      <c r="N2875" s="4" t="s">
        <v>2924</v>
      </c>
      <c r="O2875" s="4" t="s">
        <v>2924</v>
      </c>
      <c r="P2875" s="4">
        <v>3.6699600000000001</v>
      </c>
      <c r="Q2875" s="4" t="s">
        <v>2924</v>
      </c>
      <c r="R2875" s="4" t="s">
        <v>2924</v>
      </c>
      <c r="S2875" s="3" t="s">
        <v>6609</v>
      </c>
      <c r="T2875" s="4">
        <v>38.630000000000003</v>
      </c>
      <c r="U2875" s="4">
        <v>2945.1358252599998</v>
      </c>
      <c r="V2875" s="10">
        <v>2151.589825</v>
      </c>
      <c r="W2875" s="4">
        <v>0</v>
      </c>
      <c r="X2875" s="4">
        <v>50.99</v>
      </c>
      <c r="Y2875" s="4">
        <v>35.53</v>
      </c>
      <c r="Z2875" s="4" t="s">
        <v>2924</v>
      </c>
      <c r="AA2875" s="10" t="s">
        <v>2924</v>
      </c>
      <c r="AB2875" s="10" t="s">
        <v>2924</v>
      </c>
      <c r="AC2875" s="4" t="s">
        <v>2934</v>
      </c>
      <c r="AD2875" s="4" t="s">
        <v>2924</v>
      </c>
      <c r="AE2875" s="4" t="s">
        <v>2924</v>
      </c>
      <c r="AF2875" s="4" t="s">
        <v>2924</v>
      </c>
      <c r="AG2875" s="4" t="s">
        <v>2924</v>
      </c>
      <c r="AH2875" s="4" t="s">
        <v>2924</v>
      </c>
      <c r="AI2875" s="4">
        <v>3.6699600000000001</v>
      </c>
      <c r="AJ2875" s="4">
        <v>3.6699600000000001</v>
      </c>
    </row>
    <row r="2876" spans="1:36" x14ac:dyDescent="0.3">
      <c r="A2876" s="1" t="s">
        <v>2870</v>
      </c>
      <c r="B2876" s="2">
        <v>4001527</v>
      </c>
      <c r="C2876" s="3" t="s">
        <v>2919</v>
      </c>
      <c r="D2876" s="4">
        <v>1043.4986318799999</v>
      </c>
      <c r="E2876" s="3" t="s">
        <v>2945</v>
      </c>
      <c r="F2876" s="3" t="s">
        <v>3021</v>
      </c>
      <c r="G2876" s="3" t="s">
        <v>3157</v>
      </c>
      <c r="H2876" s="3" t="s">
        <v>3157</v>
      </c>
      <c r="I2876" s="3" t="s">
        <v>3220</v>
      </c>
      <c r="J2876" s="4">
        <v>-55.133690000000001</v>
      </c>
      <c r="K2876" s="4">
        <v>-19.636015</v>
      </c>
      <c r="L2876" s="4">
        <v>0</v>
      </c>
      <c r="M2876" s="4">
        <v>-4.4419129999999996</v>
      </c>
      <c r="N2876" s="4" t="s">
        <v>2924</v>
      </c>
      <c r="O2876" s="4">
        <v>2.0980249999999998</v>
      </c>
      <c r="P2876" s="4">
        <v>0.80080200000000001</v>
      </c>
      <c r="Q2876" s="4">
        <v>8.6925439999999998</v>
      </c>
      <c r="R2876" s="4">
        <v>10.168934</v>
      </c>
      <c r="S2876" s="3" t="s">
        <v>6610</v>
      </c>
      <c r="T2876" s="5">
        <v>8.39</v>
      </c>
      <c r="U2876" s="4">
        <v>1043.4986318799999</v>
      </c>
      <c r="V2876" s="10">
        <v>4198.4986310000004</v>
      </c>
      <c r="W2876" s="4">
        <v>11.9189511323004</v>
      </c>
      <c r="X2876" s="4">
        <v>19.78</v>
      </c>
      <c r="Y2876" s="5">
        <v>8.02</v>
      </c>
      <c r="Z2876" s="4" t="s">
        <v>2924</v>
      </c>
      <c r="AA2876" s="10">
        <v>6.3904333917000002</v>
      </c>
      <c r="AB2876" s="10">
        <v>7.6873740149999996</v>
      </c>
      <c r="AC2876" s="4">
        <v>0.65879500000000002</v>
      </c>
      <c r="AD2876" s="4">
        <v>0.66211871797999999</v>
      </c>
      <c r="AE2876" s="4">
        <v>0.67864332645579994</v>
      </c>
      <c r="AF2876" s="4">
        <v>8.6925439999999998</v>
      </c>
      <c r="AG2876" s="4">
        <v>6.5776290212889004</v>
      </c>
      <c r="AH2876" s="4">
        <v>7.7903218935708001</v>
      </c>
      <c r="AI2876" s="4">
        <v>0.80080200000000001</v>
      </c>
      <c r="AJ2876" s="4" t="s">
        <v>2924</v>
      </c>
    </row>
    <row r="2877" spans="1:36" x14ac:dyDescent="0.3">
      <c r="A2877" s="1" t="s">
        <v>2871</v>
      </c>
      <c r="B2877" s="2">
        <v>6578094</v>
      </c>
      <c r="C2877" s="3" t="s">
        <v>2919</v>
      </c>
      <c r="D2877" s="4">
        <v>2065.3415891099999</v>
      </c>
      <c r="E2877" s="3" t="s">
        <v>2936</v>
      </c>
      <c r="F2877" s="3" t="s">
        <v>2937</v>
      </c>
      <c r="G2877" s="3" t="s">
        <v>3037</v>
      </c>
      <c r="H2877" s="3" t="s">
        <v>3037</v>
      </c>
      <c r="I2877" s="3" t="s">
        <v>3475</v>
      </c>
      <c r="J2877" s="4">
        <v>20.747609000000001</v>
      </c>
      <c r="K2877" s="4">
        <v>120.476191</v>
      </c>
      <c r="L2877" s="4">
        <v>40.539628999999998</v>
      </c>
      <c r="M2877" s="4">
        <v>19.879172000000001</v>
      </c>
      <c r="N2877" s="4" t="s">
        <v>2924</v>
      </c>
      <c r="O2877" s="4" t="s">
        <v>2924</v>
      </c>
      <c r="P2877" s="4">
        <v>6.5364709999999997</v>
      </c>
      <c r="Q2877" s="4" t="s">
        <v>2924</v>
      </c>
      <c r="R2877" s="4" t="s">
        <v>2924</v>
      </c>
      <c r="S2877" s="3" t="s">
        <v>6611</v>
      </c>
      <c r="T2877" s="4">
        <v>41.67</v>
      </c>
      <c r="U2877" s="4">
        <v>2065.3415891099999</v>
      </c>
      <c r="V2877" s="10">
        <v>2128.963589</v>
      </c>
      <c r="W2877" s="4">
        <v>0</v>
      </c>
      <c r="X2877" s="4">
        <v>42</v>
      </c>
      <c r="Y2877" s="5">
        <v>11.08</v>
      </c>
      <c r="Z2877" s="4" t="s">
        <v>2924</v>
      </c>
      <c r="AA2877" s="10">
        <v>198.14550641939999</v>
      </c>
      <c r="AB2877" s="10" t="s">
        <v>2924</v>
      </c>
      <c r="AC2877" s="4">
        <v>4.0541799999999997</v>
      </c>
      <c r="AD2877" s="4">
        <v>3.4286079452623999</v>
      </c>
      <c r="AE2877" s="4">
        <v>3.9182659468099001</v>
      </c>
      <c r="AF2877" s="4" t="s">
        <v>2924</v>
      </c>
      <c r="AG2877" s="4">
        <v>256.36573250325131</v>
      </c>
      <c r="AH2877" s="4" t="s">
        <v>2924</v>
      </c>
      <c r="AI2877" s="4">
        <v>6.5364709999999997</v>
      </c>
      <c r="AJ2877" s="4">
        <v>107.120823</v>
      </c>
    </row>
    <row r="2878" spans="1:36" x14ac:dyDescent="0.3">
      <c r="A2878" s="1" t="s">
        <v>2872</v>
      </c>
      <c r="B2878" s="2">
        <v>19238877</v>
      </c>
      <c r="C2878" s="3" t="s">
        <v>2919</v>
      </c>
      <c r="D2878" s="4">
        <v>6540.7116797400004</v>
      </c>
      <c r="E2878" s="3" t="s">
        <v>2930</v>
      </c>
      <c r="F2878" s="3" t="s">
        <v>2953</v>
      </c>
      <c r="G2878" s="3" t="s">
        <v>2954</v>
      </c>
      <c r="H2878" s="3" t="s">
        <v>3244</v>
      </c>
      <c r="I2878" s="3" t="s">
        <v>3347</v>
      </c>
      <c r="J2878" s="4">
        <v>-53.440367000000002</v>
      </c>
      <c r="K2878" s="4">
        <v>-33.551555</v>
      </c>
      <c r="L2878" s="4">
        <v>-22.271857000000001</v>
      </c>
      <c r="M2878" s="4">
        <v>-7.305936</v>
      </c>
      <c r="N2878" s="4">
        <v>9.3422368421052298</v>
      </c>
      <c r="O2878" s="4">
        <v>3.5729043014076098</v>
      </c>
      <c r="P2878" s="4">
        <v>1.6679459999999999</v>
      </c>
      <c r="Q2878" s="4" t="s">
        <v>2934</v>
      </c>
      <c r="R2878" s="4" t="s">
        <v>2934</v>
      </c>
      <c r="S2878" s="3" t="s">
        <v>6612</v>
      </c>
      <c r="T2878" s="4">
        <v>12.18</v>
      </c>
      <c r="U2878" s="4">
        <v>6540.7116797400004</v>
      </c>
      <c r="V2878" s="10" t="s">
        <v>2934</v>
      </c>
      <c r="W2878" s="4">
        <v>5.3366174055829196</v>
      </c>
      <c r="X2878" s="4">
        <v>26.84</v>
      </c>
      <c r="Y2878" s="4">
        <v>11.68</v>
      </c>
      <c r="Z2878" s="4">
        <v>8.3634979999999999</v>
      </c>
      <c r="AA2878" s="10">
        <v>8.0249701193991001</v>
      </c>
      <c r="AB2878" s="10">
        <v>8.788929926582</v>
      </c>
      <c r="AC2878" s="4" t="s">
        <v>2934</v>
      </c>
      <c r="AD2878" s="4" t="s">
        <v>2934</v>
      </c>
      <c r="AE2878" s="4" t="s">
        <v>2934</v>
      </c>
      <c r="AF2878" s="4" t="s">
        <v>2934</v>
      </c>
      <c r="AG2878" s="4" t="s">
        <v>2934</v>
      </c>
      <c r="AH2878" s="4" t="s">
        <v>2934</v>
      </c>
      <c r="AI2878" s="4">
        <v>1.6679459999999999</v>
      </c>
      <c r="AJ2878" s="4">
        <v>1.8987810000000001</v>
      </c>
    </row>
    <row r="2879" spans="1:36" x14ac:dyDescent="0.3">
      <c r="A2879" s="1" t="s">
        <v>2873</v>
      </c>
      <c r="B2879" s="2">
        <v>4910878</v>
      </c>
      <c r="C2879" s="3" t="s">
        <v>2956</v>
      </c>
      <c r="D2879" s="4">
        <v>1123.6000896</v>
      </c>
      <c r="E2879" s="3" t="s">
        <v>2925</v>
      </c>
      <c r="F2879" s="3" t="s">
        <v>3011</v>
      </c>
      <c r="G2879" s="3" t="s">
        <v>3012</v>
      </c>
      <c r="H2879" s="3" t="s">
        <v>3013</v>
      </c>
      <c r="I2879" s="3" t="s">
        <v>3100</v>
      </c>
      <c r="J2879" s="4">
        <v>-27.635328000000001</v>
      </c>
      <c r="K2879" s="5">
        <v>-5.002338</v>
      </c>
      <c r="L2879" s="4">
        <v>-6.0346820000000001</v>
      </c>
      <c r="M2879" s="4">
        <v>-7.7412029999999996</v>
      </c>
      <c r="N2879" s="4">
        <v>23.222857000000001</v>
      </c>
      <c r="O2879" s="4">
        <v>35.339129999999997</v>
      </c>
      <c r="P2879" s="4">
        <v>5.1371510000000002</v>
      </c>
      <c r="Q2879" s="4">
        <v>14.510467999999999</v>
      </c>
      <c r="R2879" s="4">
        <v>50.223737</v>
      </c>
      <c r="S2879" s="3" t="s">
        <v>6613</v>
      </c>
      <c r="T2879" s="4">
        <v>40.64</v>
      </c>
      <c r="U2879" s="4">
        <v>1123.6000896</v>
      </c>
      <c r="V2879" s="10">
        <v>1122.965089</v>
      </c>
      <c r="W2879" s="4">
        <v>0</v>
      </c>
      <c r="X2879" s="4">
        <v>60.490400000000001</v>
      </c>
      <c r="Y2879" s="4">
        <v>30.75</v>
      </c>
      <c r="Z2879" s="4">
        <v>23.222857000000001</v>
      </c>
      <c r="AA2879" s="10">
        <v>21.277486910899999</v>
      </c>
      <c r="AB2879" s="10">
        <v>24.555891238600001</v>
      </c>
      <c r="AC2879" s="4">
        <v>2.6838799999999998</v>
      </c>
      <c r="AD2879" s="4">
        <v>2.4136327613441</v>
      </c>
      <c r="AE2879" s="4">
        <v>2.6743567864806002</v>
      </c>
      <c r="AF2879" s="4">
        <v>14.510467999999999</v>
      </c>
      <c r="AG2879" s="4">
        <v>12.360419111585101</v>
      </c>
      <c r="AH2879" s="4">
        <v>15.479352259256199</v>
      </c>
      <c r="AI2879" s="4">
        <v>5.1371510000000002</v>
      </c>
      <c r="AJ2879" s="4">
        <v>7.9251170000000002</v>
      </c>
    </row>
    <row r="2880" spans="1:36" x14ac:dyDescent="0.3">
      <c r="A2880" s="1" t="s">
        <v>2874</v>
      </c>
      <c r="B2880" s="2">
        <v>23604476</v>
      </c>
      <c r="C2880" s="3" t="s">
        <v>2935</v>
      </c>
      <c r="D2880" s="4">
        <v>11985.104245279999</v>
      </c>
      <c r="E2880" s="3" t="s">
        <v>2925</v>
      </c>
      <c r="F2880" s="3" t="s">
        <v>3011</v>
      </c>
      <c r="G2880" s="3" t="s">
        <v>3443</v>
      </c>
      <c r="H2880" s="3" t="s">
        <v>3444</v>
      </c>
      <c r="I2880" s="3" t="s">
        <v>3445</v>
      </c>
      <c r="J2880" s="4">
        <v>-8.4721220000000006</v>
      </c>
      <c r="K2880" s="4">
        <v>31.666667</v>
      </c>
      <c r="L2880" s="4">
        <v>0</v>
      </c>
      <c r="M2880" s="4">
        <v>2.7642280000000001</v>
      </c>
      <c r="N2880" s="4" t="s">
        <v>2924</v>
      </c>
      <c r="O2880" s="4" t="s">
        <v>2934</v>
      </c>
      <c r="P2880" s="4">
        <v>2.6214680000000001</v>
      </c>
      <c r="Q2880" s="4" t="s">
        <v>2924</v>
      </c>
      <c r="R2880" s="4" t="s">
        <v>2934</v>
      </c>
      <c r="S2880" s="3" t="s">
        <v>6614</v>
      </c>
      <c r="T2880" s="4">
        <v>12.64</v>
      </c>
      <c r="U2880" s="4">
        <v>11985.104245279999</v>
      </c>
      <c r="V2880" s="10">
        <v>10323.442255</v>
      </c>
      <c r="W2880" s="4">
        <v>0</v>
      </c>
      <c r="X2880" s="4">
        <v>15.678800000000001</v>
      </c>
      <c r="Y2880" s="5">
        <v>6.5505000000000004</v>
      </c>
      <c r="Z2880" s="4" t="s">
        <v>2924</v>
      </c>
      <c r="AA2880" s="10" t="s">
        <v>2924</v>
      </c>
      <c r="AB2880" s="10" t="s">
        <v>2924</v>
      </c>
      <c r="AC2880" s="4">
        <v>1.915119</v>
      </c>
      <c r="AD2880" s="4">
        <v>1.1871231291797</v>
      </c>
      <c r="AE2880" s="4">
        <v>1.8112658833815001</v>
      </c>
      <c r="AF2880" s="4" t="s">
        <v>2924</v>
      </c>
      <c r="AG2880" s="4" t="s">
        <v>2924</v>
      </c>
      <c r="AH2880" s="4" t="s">
        <v>2924</v>
      </c>
      <c r="AI2880" s="4">
        <v>2.6214680000000001</v>
      </c>
      <c r="AJ2880" s="4">
        <v>3.3994049999999998</v>
      </c>
    </row>
    <row r="2881" spans="1:36" x14ac:dyDescent="0.3">
      <c r="A2881" s="1" t="s">
        <v>2875</v>
      </c>
      <c r="B2881" s="2">
        <v>4631409</v>
      </c>
      <c r="C2881" s="3" t="s">
        <v>2935</v>
      </c>
      <c r="D2881" s="4">
        <v>15743.355622499999</v>
      </c>
      <c r="E2881" s="3" t="s">
        <v>2936</v>
      </c>
      <c r="F2881" s="3" t="s">
        <v>3056</v>
      </c>
      <c r="G2881" s="3" t="s">
        <v>3166</v>
      </c>
      <c r="H2881" s="3" t="s">
        <v>3167</v>
      </c>
      <c r="I2881" s="3" t="s">
        <v>3647</v>
      </c>
      <c r="J2881" s="4">
        <v>51.100436000000002</v>
      </c>
      <c r="K2881" s="4">
        <v>20.222221999999999</v>
      </c>
      <c r="L2881" s="4">
        <v>-7.6980820000000003</v>
      </c>
      <c r="M2881" s="4">
        <v>-13.467689999999999</v>
      </c>
      <c r="N2881" s="4">
        <v>43.841166999999999</v>
      </c>
      <c r="O2881" s="4" t="s">
        <v>2924</v>
      </c>
      <c r="P2881" s="4">
        <v>9.5935590000000008</v>
      </c>
      <c r="Q2881" s="4">
        <v>13.038558</v>
      </c>
      <c r="R2881" s="4" t="s">
        <v>2924</v>
      </c>
      <c r="S2881" s="3" t="s">
        <v>6615</v>
      </c>
      <c r="T2881" s="4">
        <v>135.25</v>
      </c>
      <c r="U2881" s="4">
        <v>15743.355622499999</v>
      </c>
      <c r="V2881" s="10">
        <v>19564.355621999999</v>
      </c>
      <c r="W2881" s="4">
        <v>0</v>
      </c>
      <c r="X2881" s="4">
        <v>161</v>
      </c>
      <c r="Y2881" s="4">
        <v>80.260000000000005</v>
      </c>
      <c r="Z2881" s="4">
        <v>43.841166999999999</v>
      </c>
      <c r="AA2881" s="10">
        <v>33.401659586999997</v>
      </c>
      <c r="AB2881" s="10">
        <v>37.481259370300002</v>
      </c>
      <c r="AC2881" s="4">
        <v>2.4183379999999999</v>
      </c>
      <c r="AD2881" s="4">
        <v>2.3707456207226998</v>
      </c>
      <c r="AE2881" s="4">
        <v>2.4207822229754998</v>
      </c>
      <c r="AF2881" s="4">
        <v>13.038558</v>
      </c>
      <c r="AG2881" s="4">
        <v>14.686769365085</v>
      </c>
      <c r="AH2881" s="4">
        <v>15.7721459565456</v>
      </c>
      <c r="AI2881" s="4">
        <v>9.5935590000000008</v>
      </c>
      <c r="AJ2881" s="4" t="s">
        <v>2924</v>
      </c>
    </row>
    <row r="2882" spans="1:36" x14ac:dyDescent="0.3">
      <c r="A2882" s="1" t="s">
        <v>2876</v>
      </c>
      <c r="B2882" s="2">
        <v>4317520</v>
      </c>
      <c r="C2882" s="3" t="s">
        <v>2935</v>
      </c>
      <c r="D2882" s="4">
        <v>28458.54250942</v>
      </c>
      <c r="E2882" s="3" t="s">
        <v>2936</v>
      </c>
      <c r="F2882" s="3" t="s">
        <v>2937</v>
      </c>
      <c r="G2882" s="3" t="s">
        <v>3044</v>
      </c>
      <c r="H2882" s="3" t="s">
        <v>3066</v>
      </c>
      <c r="I2882" s="3" t="s">
        <v>3450</v>
      </c>
      <c r="J2882" s="4">
        <v>3.995028</v>
      </c>
      <c r="K2882" s="4">
        <v>-13.107336</v>
      </c>
      <c r="L2882" s="4">
        <v>-4.6246539999999996</v>
      </c>
      <c r="M2882" s="4">
        <v>-2.8689879999999999</v>
      </c>
      <c r="N2882" s="4">
        <v>39.046666999999999</v>
      </c>
      <c r="O2882" s="4">
        <v>34.261479999999999</v>
      </c>
      <c r="P2882" s="4">
        <v>2.6871290000000001</v>
      </c>
      <c r="Q2882" s="4">
        <v>16.210189</v>
      </c>
      <c r="R2882" s="4">
        <v>34.656756999999999</v>
      </c>
      <c r="S2882" s="3" t="s">
        <v>6616</v>
      </c>
      <c r="T2882" s="4">
        <v>117.14</v>
      </c>
      <c r="U2882" s="4">
        <v>28458.54250942</v>
      </c>
      <c r="V2882" s="10">
        <v>29579.542508999999</v>
      </c>
      <c r="W2882" s="4">
        <v>1.2292982755677</v>
      </c>
      <c r="X2882" s="5">
        <v>146.08000000000001</v>
      </c>
      <c r="Y2882" s="4">
        <v>109.39279999999999</v>
      </c>
      <c r="Z2882" s="4">
        <v>39.046666999999999</v>
      </c>
      <c r="AA2882" s="10">
        <v>25.623974625300001</v>
      </c>
      <c r="AB2882" s="10">
        <v>27.696665476500002</v>
      </c>
      <c r="AC2882" s="4">
        <v>3.511342</v>
      </c>
      <c r="AD2882" s="4">
        <v>3.3672281747646999</v>
      </c>
      <c r="AE2882" s="4">
        <v>3.4835990261897001</v>
      </c>
      <c r="AF2882" s="4">
        <v>16.210189</v>
      </c>
      <c r="AG2882" s="4">
        <v>15.8754811203905</v>
      </c>
      <c r="AH2882" s="4">
        <v>16.987949780156001</v>
      </c>
      <c r="AI2882" s="4">
        <v>2.6871290000000001</v>
      </c>
      <c r="AJ2882" s="4">
        <v>42.227829999999997</v>
      </c>
    </row>
    <row r="2883" spans="1:36" x14ac:dyDescent="0.3">
      <c r="A2883" s="1" t="s">
        <v>2877</v>
      </c>
      <c r="B2883" s="2">
        <v>4307276</v>
      </c>
      <c r="C2883" s="3" t="s">
        <v>2935</v>
      </c>
      <c r="D2883" s="4">
        <v>2506.3376352</v>
      </c>
      <c r="E2883" s="3" t="s">
        <v>3102</v>
      </c>
      <c r="F2883" s="3" t="s">
        <v>3103</v>
      </c>
      <c r="G2883" s="3" t="s">
        <v>3104</v>
      </c>
      <c r="H2883" s="3" t="s">
        <v>3104</v>
      </c>
      <c r="I2883" s="3" t="s">
        <v>3205</v>
      </c>
      <c r="J2883" s="4">
        <v>-21.371051000000001</v>
      </c>
      <c r="K2883" s="4">
        <v>11.085181</v>
      </c>
      <c r="L2883" s="4">
        <v>6.25</v>
      </c>
      <c r="M2883" s="4">
        <v>-4.1047599999999997</v>
      </c>
      <c r="N2883" s="4">
        <v>23.276284</v>
      </c>
      <c r="O2883" s="4">
        <v>9.908925</v>
      </c>
      <c r="P2883" s="4">
        <v>3.4269259999999999</v>
      </c>
      <c r="Q2883" s="4">
        <v>12.948150999999999</v>
      </c>
      <c r="R2883" s="4">
        <v>7.1938300000000002</v>
      </c>
      <c r="S2883" s="3" t="s">
        <v>6617</v>
      </c>
      <c r="T2883" s="4">
        <v>38.08</v>
      </c>
      <c r="U2883" s="4">
        <v>2506.3376352</v>
      </c>
      <c r="V2883" s="10">
        <v>2155.7506349999999</v>
      </c>
      <c r="W2883" s="4">
        <v>0</v>
      </c>
      <c r="X2883" s="4">
        <v>48.99</v>
      </c>
      <c r="Y2883" s="4">
        <v>32.56</v>
      </c>
      <c r="Z2883" s="4">
        <v>23.276284</v>
      </c>
      <c r="AA2883" s="10">
        <v>9.7987751530999994</v>
      </c>
      <c r="AB2883" s="10">
        <v>10.009068089499999</v>
      </c>
      <c r="AC2883" s="4">
        <v>1.5481290000000001</v>
      </c>
      <c r="AD2883" s="4">
        <v>1.4902654465631</v>
      </c>
      <c r="AE2883" s="4">
        <v>1.5393732098298001</v>
      </c>
      <c r="AF2883" s="4">
        <v>12.948150999999999</v>
      </c>
      <c r="AG2883" s="4">
        <v>6.0962988272881997</v>
      </c>
      <c r="AH2883" s="4">
        <v>6.2710884942469001</v>
      </c>
      <c r="AI2883" s="4">
        <v>3.4269259999999999</v>
      </c>
      <c r="AJ2883" s="4">
        <v>4.0326170000000001</v>
      </c>
    </row>
    <row r="2884" spans="1:36" x14ac:dyDescent="0.3">
      <c r="A2884" s="1" t="s">
        <v>2878</v>
      </c>
      <c r="B2884" s="2">
        <v>7177179</v>
      </c>
      <c r="C2884" s="3" t="s">
        <v>2935</v>
      </c>
      <c r="D2884" s="4">
        <v>3342.9709845000002</v>
      </c>
      <c r="E2884" s="3" t="s">
        <v>2925</v>
      </c>
      <c r="F2884" s="3" t="s">
        <v>2996</v>
      </c>
      <c r="G2884" s="3" t="s">
        <v>2997</v>
      </c>
      <c r="H2884" s="3" t="s">
        <v>2997</v>
      </c>
      <c r="I2884" s="3" t="s">
        <v>2998</v>
      </c>
      <c r="J2884" s="4">
        <v>-24.006941999999999</v>
      </c>
      <c r="K2884" s="4">
        <v>-0.90520500000000004</v>
      </c>
      <c r="L2884" s="4">
        <v>5.8554930000000001</v>
      </c>
      <c r="M2884" s="4">
        <v>-10.816927</v>
      </c>
      <c r="N2884" s="4">
        <v>17.031115</v>
      </c>
      <c r="O2884" s="4">
        <v>23.855931999999999</v>
      </c>
      <c r="P2884" s="4">
        <v>4.3412649999999999</v>
      </c>
      <c r="Q2884" s="4">
        <v>9.7931500000000007</v>
      </c>
      <c r="R2884" s="4">
        <v>37.297441999999997</v>
      </c>
      <c r="S2884" s="3" t="s">
        <v>6618</v>
      </c>
      <c r="T2884" s="4">
        <v>39.409999999999997</v>
      </c>
      <c r="U2884" s="4">
        <v>3342.9709845000002</v>
      </c>
      <c r="V2884" s="10">
        <v>3240.550984</v>
      </c>
      <c r="W2884" s="4">
        <v>0</v>
      </c>
      <c r="X2884" s="4">
        <v>53.9</v>
      </c>
      <c r="Y2884" s="4">
        <v>33.409999999999997</v>
      </c>
      <c r="Z2884" s="4">
        <v>17.031115</v>
      </c>
      <c r="AA2884" s="10">
        <v>13.956865106</v>
      </c>
      <c r="AB2884" s="10">
        <v>14.790045897500001</v>
      </c>
      <c r="AC2884" s="4">
        <v>1.797185</v>
      </c>
      <c r="AD2884" s="4">
        <v>1.6768528422686999</v>
      </c>
      <c r="AE2884" s="4">
        <v>1.7653340597138001</v>
      </c>
      <c r="AF2884" s="4">
        <v>9.7931500000000007</v>
      </c>
      <c r="AG2884" s="4">
        <v>8.8405128480734998</v>
      </c>
      <c r="AH2884" s="4">
        <v>9.2225777674056992</v>
      </c>
      <c r="AI2884" s="4">
        <v>4.3412649999999999</v>
      </c>
      <c r="AJ2884" s="5">
        <v>5.9775520000000002</v>
      </c>
    </row>
    <row r="2885" spans="1:36" x14ac:dyDescent="0.3">
      <c r="A2885" s="1" t="s">
        <v>2879</v>
      </c>
      <c r="B2885" s="2">
        <v>4331689</v>
      </c>
      <c r="C2885" s="3" t="s">
        <v>2935</v>
      </c>
      <c r="D2885" s="4">
        <v>814.22407901999998</v>
      </c>
      <c r="E2885" s="3" t="s">
        <v>2945</v>
      </c>
      <c r="F2885" s="3" t="s">
        <v>2946</v>
      </c>
      <c r="G2885" s="3" t="s">
        <v>2947</v>
      </c>
      <c r="H2885" s="3" t="s">
        <v>2989</v>
      </c>
      <c r="I2885" s="3" t="s">
        <v>3221</v>
      </c>
      <c r="J2885" s="4">
        <v>8.5034010000000002</v>
      </c>
      <c r="K2885" s="4">
        <v>-3.7707389999999998</v>
      </c>
      <c r="L2885" s="4">
        <v>-17.677419</v>
      </c>
      <c r="M2885" s="4">
        <v>-1.8461540000000001</v>
      </c>
      <c r="N2885" s="4" t="s">
        <v>2924</v>
      </c>
      <c r="O2885" s="4">
        <v>21.337793000000001</v>
      </c>
      <c r="P2885" s="4">
        <v>5.1040000000000001</v>
      </c>
      <c r="Q2885" s="4">
        <v>50.611331</v>
      </c>
      <c r="R2885" s="4">
        <v>9.6230250000000002</v>
      </c>
      <c r="S2885" s="3" t="s">
        <v>6619</v>
      </c>
      <c r="T2885" s="4">
        <v>6.38</v>
      </c>
      <c r="U2885" s="4">
        <v>814.22407901999998</v>
      </c>
      <c r="V2885" s="10">
        <v>812.41307900000004</v>
      </c>
      <c r="W2885" s="4">
        <v>0</v>
      </c>
      <c r="X2885" s="4">
        <v>8.75</v>
      </c>
      <c r="Y2885" s="5">
        <v>4.29</v>
      </c>
      <c r="Z2885" s="4" t="s">
        <v>2924</v>
      </c>
      <c r="AA2885" s="10">
        <v>11.7603686635</v>
      </c>
      <c r="AB2885" s="10">
        <v>19.187969924800001</v>
      </c>
      <c r="AC2885" s="4">
        <v>1.9864710000000001</v>
      </c>
      <c r="AD2885" s="4">
        <v>1.7776585764519</v>
      </c>
      <c r="AE2885" s="4">
        <v>1.9313359297228001</v>
      </c>
      <c r="AF2885" s="4">
        <v>50.611331</v>
      </c>
      <c r="AG2885" s="4">
        <v>7.8768756629403001</v>
      </c>
      <c r="AH2885" s="4">
        <v>12.074521950113899</v>
      </c>
      <c r="AI2885" s="4">
        <v>5.1040000000000001</v>
      </c>
      <c r="AJ2885" s="4" t="s">
        <v>2924</v>
      </c>
    </row>
    <row r="2886" spans="1:36" x14ac:dyDescent="0.3">
      <c r="A2886" s="1" t="s">
        <v>2880</v>
      </c>
      <c r="B2886" s="2">
        <v>19304791</v>
      </c>
      <c r="C2886" s="3" t="s">
        <v>2935</v>
      </c>
      <c r="D2886" s="4">
        <v>842.60855519999996</v>
      </c>
      <c r="E2886" s="3" t="s">
        <v>2925</v>
      </c>
      <c r="F2886" s="3" t="s">
        <v>2980</v>
      </c>
      <c r="G2886" s="3" t="s">
        <v>3016</v>
      </c>
      <c r="H2886" s="3" t="s">
        <v>3019</v>
      </c>
      <c r="I2886" s="3" t="s">
        <v>3480</v>
      </c>
      <c r="J2886" s="4">
        <v>79.389313000000001</v>
      </c>
      <c r="K2886" s="4">
        <v>133.44370900000001</v>
      </c>
      <c r="L2886" s="4">
        <v>34.030417999999997</v>
      </c>
      <c r="M2886" s="4">
        <v>-8.9147289999999995</v>
      </c>
      <c r="N2886" s="4">
        <v>106.348871</v>
      </c>
      <c r="O2886" s="4" t="s">
        <v>2934</v>
      </c>
      <c r="P2886" s="4" t="s">
        <v>2924</v>
      </c>
      <c r="Q2886" s="4">
        <v>30.66264</v>
      </c>
      <c r="R2886" s="4" t="s">
        <v>2934</v>
      </c>
      <c r="S2886" s="3" t="s">
        <v>6620</v>
      </c>
      <c r="T2886" s="5">
        <v>7.05</v>
      </c>
      <c r="U2886" s="4">
        <v>842.60855519999996</v>
      </c>
      <c r="V2886" s="10">
        <v>1040.792175</v>
      </c>
      <c r="W2886" s="4">
        <v>0</v>
      </c>
      <c r="X2886" s="5">
        <v>8.01</v>
      </c>
      <c r="Y2886" s="4">
        <v>2.86</v>
      </c>
      <c r="Z2886" s="4">
        <v>106.348871</v>
      </c>
      <c r="AA2886" s="10">
        <v>37.4254256397587</v>
      </c>
      <c r="AB2886" s="10" t="s">
        <v>2924</v>
      </c>
      <c r="AC2886" s="4">
        <v>1.2660119999999999</v>
      </c>
      <c r="AD2886" s="4">
        <v>1.1755516470586</v>
      </c>
      <c r="AE2886" s="4">
        <v>1.3112226268789</v>
      </c>
      <c r="AF2886" s="4">
        <v>30.66264</v>
      </c>
      <c r="AG2886" s="4">
        <v>31.421598885504402</v>
      </c>
      <c r="AH2886" s="4">
        <v>41.806151949019899</v>
      </c>
      <c r="AI2886" s="4" t="s">
        <v>2924</v>
      </c>
      <c r="AJ2886" s="4" t="s">
        <v>2924</v>
      </c>
    </row>
    <row r="2887" spans="1:36" x14ac:dyDescent="0.3">
      <c r="A2887" s="1" t="s">
        <v>2881</v>
      </c>
      <c r="B2887" s="2">
        <v>4912608</v>
      </c>
      <c r="C2887" s="3" t="s">
        <v>2935</v>
      </c>
      <c r="D2887" s="4">
        <v>18399.07838902</v>
      </c>
      <c r="E2887" s="3" t="s">
        <v>2925</v>
      </c>
      <c r="F2887" s="3" t="s">
        <v>2980</v>
      </c>
      <c r="G2887" s="3" t="s">
        <v>2981</v>
      </c>
      <c r="H2887" s="3" t="s">
        <v>3163</v>
      </c>
      <c r="I2887" s="3" t="s">
        <v>3164</v>
      </c>
      <c r="J2887" s="4">
        <v>16.806925</v>
      </c>
      <c r="K2887" s="4">
        <v>36.729523999999998</v>
      </c>
      <c r="L2887" s="4">
        <v>2.5327139999999999</v>
      </c>
      <c r="M2887" s="4">
        <v>-1.977401</v>
      </c>
      <c r="N2887" s="4">
        <v>21.610320000000002</v>
      </c>
      <c r="O2887" s="4">
        <v>29.318045000000001</v>
      </c>
      <c r="P2887" s="4">
        <v>3.0766309999999999</v>
      </c>
      <c r="Q2887" s="4">
        <v>7.3741000000000003</v>
      </c>
      <c r="R2887" s="4">
        <v>37.623939</v>
      </c>
      <c r="S2887" s="3" t="s">
        <v>6621</v>
      </c>
      <c r="T2887" s="4">
        <v>48.58</v>
      </c>
      <c r="U2887" s="4">
        <v>18399.07838902</v>
      </c>
      <c r="V2887" s="10">
        <v>18826.078388999998</v>
      </c>
      <c r="W2887" s="4">
        <v>1.31741457389872</v>
      </c>
      <c r="X2887" s="4">
        <v>52</v>
      </c>
      <c r="Y2887" s="4">
        <v>28.5</v>
      </c>
      <c r="Z2887" s="4">
        <v>21.610320000000002</v>
      </c>
      <c r="AA2887" s="10">
        <v>18.347307198399999</v>
      </c>
      <c r="AB2887" s="10">
        <v>20.757135532300001</v>
      </c>
      <c r="AC2887" s="5">
        <v>1.68075</v>
      </c>
      <c r="AD2887" s="4">
        <v>1.5693537244711999</v>
      </c>
      <c r="AE2887" s="4">
        <v>1.6587958212638001</v>
      </c>
      <c r="AF2887" s="4">
        <v>7.3741000000000003</v>
      </c>
      <c r="AG2887" s="4">
        <v>9.0722850743363992</v>
      </c>
      <c r="AH2887" s="4">
        <v>11.231648114061</v>
      </c>
      <c r="AI2887" s="4">
        <v>3.0766309999999999</v>
      </c>
      <c r="AJ2887" s="4">
        <v>4.7325860000000004</v>
      </c>
    </row>
    <row r="2888" spans="1:36" x14ac:dyDescent="0.3">
      <c r="A2888" s="1" t="s">
        <v>2882</v>
      </c>
      <c r="B2888" s="2">
        <v>4025819</v>
      </c>
      <c r="C2888" s="3" t="s">
        <v>2935</v>
      </c>
      <c r="D2888" s="4">
        <v>36937.950595440001</v>
      </c>
      <c r="E2888" s="3" t="s">
        <v>2925</v>
      </c>
      <c r="F2888" s="3" t="s">
        <v>2980</v>
      </c>
      <c r="G2888" s="3" t="s">
        <v>2981</v>
      </c>
      <c r="H2888" s="3" t="s">
        <v>3163</v>
      </c>
      <c r="I2888" s="3" t="s">
        <v>3164</v>
      </c>
      <c r="J2888" s="4">
        <v>1.815385</v>
      </c>
      <c r="K2888" s="4">
        <v>2.0430190000000001</v>
      </c>
      <c r="L2888" s="4">
        <v>-0.39133099999999998</v>
      </c>
      <c r="M2888" s="4">
        <v>-3.3868610000000001</v>
      </c>
      <c r="N2888" s="4">
        <v>26.472000000000001</v>
      </c>
      <c r="O2888" s="4">
        <v>33.090000000000003</v>
      </c>
      <c r="P2888" s="4" t="s">
        <v>2924</v>
      </c>
      <c r="Q2888" s="4">
        <v>17.873633000000002</v>
      </c>
      <c r="R2888" s="4">
        <v>32.284491000000003</v>
      </c>
      <c r="S2888" s="3" t="s">
        <v>6622</v>
      </c>
      <c r="T2888" s="4">
        <v>132.36000000000001</v>
      </c>
      <c r="U2888" s="4">
        <v>36937.950595440001</v>
      </c>
      <c r="V2888" s="10">
        <v>48450.950595000002</v>
      </c>
      <c r="W2888" s="4">
        <v>2.0247809005741901</v>
      </c>
      <c r="X2888" s="5">
        <v>143.19999999999999</v>
      </c>
      <c r="Y2888" s="5">
        <v>124.76</v>
      </c>
      <c r="Z2888" s="4">
        <v>26.472000000000001</v>
      </c>
      <c r="AA2888" s="10">
        <v>22.290333445600002</v>
      </c>
      <c r="AB2888" s="10">
        <v>24.150992971400001</v>
      </c>
      <c r="AC2888" s="4">
        <v>6.7078709999999999</v>
      </c>
      <c r="AD2888" s="4">
        <v>6.0467366751883</v>
      </c>
      <c r="AE2888" s="4">
        <v>6.4318357846029999</v>
      </c>
      <c r="AF2888" s="4">
        <v>17.873633000000002</v>
      </c>
      <c r="AG2888" s="4">
        <v>17.2992129548104</v>
      </c>
      <c r="AH2888" s="4">
        <v>18.180551744041502</v>
      </c>
      <c r="AI2888" s="4" t="s">
        <v>2924</v>
      </c>
      <c r="AJ2888" s="4" t="s">
        <v>2924</v>
      </c>
    </row>
    <row r="2889" spans="1:36" x14ac:dyDescent="0.3">
      <c r="A2889" s="1" t="s">
        <v>2883</v>
      </c>
      <c r="B2889" s="2">
        <v>5283285</v>
      </c>
      <c r="C2889" s="3" t="s">
        <v>2940</v>
      </c>
      <c r="D2889" s="4">
        <v>2889.4247548799999</v>
      </c>
      <c r="E2889" s="3" t="s">
        <v>2920</v>
      </c>
      <c r="F2889" s="3" t="s">
        <v>2921</v>
      </c>
      <c r="G2889" s="3" t="s">
        <v>2941</v>
      </c>
      <c r="H2889" s="3" t="s">
        <v>2941</v>
      </c>
      <c r="I2889" s="3" t="s">
        <v>3048</v>
      </c>
      <c r="J2889" s="4">
        <v>5.6126480000000001</v>
      </c>
      <c r="K2889" s="4">
        <v>22.288329999999998</v>
      </c>
      <c r="L2889" s="4">
        <v>1.86809</v>
      </c>
      <c r="M2889" s="4">
        <v>1.4812000000000001</v>
      </c>
      <c r="N2889" s="4" t="s">
        <v>2924</v>
      </c>
      <c r="O2889" s="4" t="s">
        <v>2924</v>
      </c>
      <c r="P2889" s="4">
        <v>3.93926</v>
      </c>
      <c r="Q2889" s="4" t="s">
        <v>2924</v>
      </c>
      <c r="R2889" s="4" t="s">
        <v>2924</v>
      </c>
      <c r="S2889" s="3" t="s">
        <v>6623</v>
      </c>
      <c r="T2889" s="4">
        <v>26.72</v>
      </c>
      <c r="U2889" s="4">
        <v>2889.4247548799999</v>
      </c>
      <c r="V2889" s="10">
        <v>2399.0307539999999</v>
      </c>
      <c r="W2889" s="4">
        <v>0</v>
      </c>
      <c r="X2889" s="4">
        <v>36.6</v>
      </c>
      <c r="Y2889" s="4">
        <v>13.48</v>
      </c>
      <c r="Z2889" s="4" t="s">
        <v>2924</v>
      </c>
      <c r="AA2889" s="10" t="s">
        <v>2924</v>
      </c>
      <c r="AB2889" s="10" t="s">
        <v>2924</v>
      </c>
      <c r="AC2889" s="4">
        <v>6.7436239999999996</v>
      </c>
      <c r="AD2889" s="4">
        <v>5.2101149077307003</v>
      </c>
      <c r="AE2889" s="4">
        <v>6.0975842794041002</v>
      </c>
      <c r="AF2889" s="4" t="s">
        <v>2924</v>
      </c>
      <c r="AG2889" s="4" t="s">
        <v>2924</v>
      </c>
      <c r="AH2889" s="4" t="s">
        <v>2924</v>
      </c>
      <c r="AI2889" s="4">
        <v>3.93926</v>
      </c>
      <c r="AJ2889" s="4">
        <v>4.290991</v>
      </c>
    </row>
    <row r="2890" spans="1:36" x14ac:dyDescent="0.3">
      <c r="A2890" s="1" t="s">
        <v>2884</v>
      </c>
      <c r="B2890" s="2">
        <v>4376897</v>
      </c>
      <c r="C2890" s="3" t="s">
        <v>2919</v>
      </c>
      <c r="D2890" s="4">
        <v>20273.014205119998</v>
      </c>
      <c r="E2890" s="3" t="s">
        <v>2945</v>
      </c>
      <c r="F2890" s="3" t="s">
        <v>3021</v>
      </c>
      <c r="G2890" s="3" t="s">
        <v>3027</v>
      </c>
      <c r="H2890" s="3" t="s">
        <v>3028</v>
      </c>
      <c r="I2890" s="3" t="s">
        <v>3181</v>
      </c>
      <c r="J2890" s="4">
        <v>45.889164999999998</v>
      </c>
      <c r="K2890" s="4">
        <v>7.1654489999999997</v>
      </c>
      <c r="L2890" s="4">
        <v>2.2130909999999999</v>
      </c>
      <c r="M2890" s="4">
        <v>-2.614039</v>
      </c>
      <c r="N2890" s="4">
        <v>56.148570999999997</v>
      </c>
      <c r="O2890" s="4">
        <v>26.332574000000001</v>
      </c>
      <c r="P2890" s="4">
        <v>5.9216850000000001</v>
      </c>
      <c r="Q2890" s="4">
        <v>24.703980000000001</v>
      </c>
      <c r="R2890" s="4">
        <v>29.246815000000002</v>
      </c>
      <c r="S2890" s="3" t="s">
        <v>6624</v>
      </c>
      <c r="T2890" s="4">
        <v>393.04</v>
      </c>
      <c r="U2890" s="4">
        <v>20273.014205119998</v>
      </c>
      <c r="V2890" s="10">
        <v>21968.014204999999</v>
      </c>
      <c r="W2890" s="4">
        <v>0</v>
      </c>
      <c r="X2890" s="4">
        <v>413.435</v>
      </c>
      <c r="Y2890" s="4">
        <v>233.95</v>
      </c>
      <c r="Z2890" s="4">
        <v>56.148570999999997</v>
      </c>
      <c r="AA2890" s="10">
        <v>25.330291429799999</v>
      </c>
      <c r="AB2890" s="10">
        <v>29.1974707014</v>
      </c>
      <c r="AC2890" s="4">
        <v>4.718216</v>
      </c>
      <c r="AD2890" s="4">
        <v>4.1713845115878998</v>
      </c>
      <c r="AE2890" s="4">
        <v>4.4244206474848999</v>
      </c>
      <c r="AF2890" s="4">
        <v>24.703980000000001</v>
      </c>
      <c r="AG2890" s="4">
        <v>18.9768376176171</v>
      </c>
      <c r="AH2890" s="4">
        <v>20.9285285163783</v>
      </c>
      <c r="AI2890" s="4">
        <v>5.9216850000000001</v>
      </c>
      <c r="AJ2890" s="4" t="s">
        <v>2924</v>
      </c>
    </row>
    <row r="2891" spans="1:36" x14ac:dyDescent="0.3">
      <c r="A2891" s="1" t="s">
        <v>2885</v>
      </c>
      <c r="B2891" s="2">
        <v>29331846</v>
      </c>
      <c r="C2891" s="3" t="s">
        <v>2935</v>
      </c>
      <c r="D2891" s="4">
        <v>6820.95641875</v>
      </c>
      <c r="E2891" s="3" t="s">
        <v>2925</v>
      </c>
      <c r="F2891" s="3" t="s">
        <v>3011</v>
      </c>
      <c r="G2891" s="3" t="s">
        <v>3443</v>
      </c>
      <c r="H2891" s="3" t="s">
        <v>3444</v>
      </c>
      <c r="I2891" s="3" t="s">
        <v>3257</v>
      </c>
      <c r="J2891" s="4">
        <v>-2.5123850000000001</v>
      </c>
      <c r="K2891" s="4">
        <v>69.956817000000001</v>
      </c>
      <c r="L2891" s="4">
        <v>21.258803</v>
      </c>
      <c r="M2891" s="4">
        <v>-0.43368299999999999</v>
      </c>
      <c r="N2891" s="4" t="s">
        <v>2924</v>
      </c>
      <c r="O2891" s="4" t="s">
        <v>2934</v>
      </c>
      <c r="P2891" s="4" t="s">
        <v>2924</v>
      </c>
      <c r="Q2891" s="4" t="s">
        <v>2924</v>
      </c>
      <c r="R2891" s="4" t="s">
        <v>2934</v>
      </c>
      <c r="S2891" s="3" t="s">
        <v>6625</v>
      </c>
      <c r="T2891" s="4">
        <v>27.55</v>
      </c>
      <c r="U2891" s="4">
        <v>6820.95641875</v>
      </c>
      <c r="V2891" s="10">
        <v>6506.6202579999999</v>
      </c>
      <c r="W2891" s="4">
        <v>0</v>
      </c>
      <c r="X2891" s="4">
        <v>32.243000000000002</v>
      </c>
      <c r="Y2891" s="4">
        <v>13</v>
      </c>
      <c r="Z2891" s="4" t="s">
        <v>2924</v>
      </c>
      <c r="AA2891" s="10" t="s">
        <v>2924</v>
      </c>
      <c r="AB2891" s="10" t="s">
        <v>2924</v>
      </c>
      <c r="AC2891" s="4">
        <v>0.65676900000000005</v>
      </c>
      <c r="AD2891" s="4">
        <v>0.45703819505639998</v>
      </c>
      <c r="AE2891" s="4">
        <v>0.60920698921659999</v>
      </c>
      <c r="AF2891" s="4" t="s">
        <v>2924</v>
      </c>
      <c r="AG2891" s="4" t="s">
        <v>2924</v>
      </c>
      <c r="AH2891" s="4" t="s">
        <v>2924</v>
      </c>
      <c r="AI2891" s="4" t="s">
        <v>2924</v>
      </c>
      <c r="AJ2891" s="4" t="s">
        <v>2924</v>
      </c>
    </row>
    <row r="2892" spans="1:36" x14ac:dyDescent="0.3">
      <c r="A2892" s="1" t="s">
        <v>2886</v>
      </c>
      <c r="B2892" s="2">
        <v>108454118</v>
      </c>
      <c r="C2892" s="3" t="s">
        <v>2919</v>
      </c>
      <c r="D2892" s="4">
        <v>418.32828037000002</v>
      </c>
      <c r="E2892" s="3" t="s">
        <v>2920</v>
      </c>
      <c r="F2892" s="3" t="s">
        <v>2921</v>
      </c>
      <c r="G2892" s="3" t="s">
        <v>2941</v>
      </c>
      <c r="H2892" s="3" t="s">
        <v>2941</v>
      </c>
      <c r="I2892" s="3" t="s">
        <v>2942</v>
      </c>
      <c r="J2892" s="4">
        <v>-44.848484999999997</v>
      </c>
      <c r="K2892" s="4">
        <v>-47.31579</v>
      </c>
      <c r="L2892" s="4">
        <v>-19.598393999999999</v>
      </c>
      <c r="M2892" s="4">
        <v>12.219730999999999</v>
      </c>
      <c r="N2892" s="4" t="s">
        <v>2934</v>
      </c>
      <c r="O2892" s="4" t="s">
        <v>2934</v>
      </c>
      <c r="P2892" s="4">
        <v>1.163548</v>
      </c>
      <c r="Q2892" s="4" t="s">
        <v>2924</v>
      </c>
      <c r="R2892" s="4" t="s">
        <v>2924</v>
      </c>
      <c r="S2892" s="3" t="s">
        <v>6626</v>
      </c>
      <c r="T2892" s="4">
        <v>10.01</v>
      </c>
      <c r="U2892" s="4">
        <v>418.32828037000002</v>
      </c>
      <c r="V2892" s="10">
        <v>31.91328</v>
      </c>
      <c r="W2892" s="4">
        <v>0</v>
      </c>
      <c r="X2892" s="4">
        <v>26.250800000000002</v>
      </c>
      <c r="Y2892" s="4">
        <v>8.33</v>
      </c>
      <c r="Z2892" s="4" t="s">
        <v>2924</v>
      </c>
      <c r="AA2892" s="10" t="s">
        <v>2924</v>
      </c>
      <c r="AB2892" s="10" t="s">
        <v>2924</v>
      </c>
      <c r="AC2892" s="4" t="s">
        <v>2934</v>
      </c>
      <c r="AD2892" s="4" t="s">
        <v>2934</v>
      </c>
      <c r="AE2892" s="4" t="s">
        <v>2934</v>
      </c>
      <c r="AF2892" s="4" t="s">
        <v>2924</v>
      </c>
      <c r="AG2892" s="4" t="s">
        <v>2924</v>
      </c>
      <c r="AH2892" s="4" t="s">
        <v>2924</v>
      </c>
      <c r="AI2892" s="4">
        <v>1.163548</v>
      </c>
      <c r="AJ2892" s="4">
        <v>1.163548</v>
      </c>
    </row>
    <row r="2893" spans="1:36" x14ac:dyDescent="0.3">
      <c r="A2893" s="1" t="s">
        <v>2887</v>
      </c>
      <c r="B2893" s="2">
        <v>28766501</v>
      </c>
      <c r="C2893" s="3" t="s">
        <v>2935</v>
      </c>
      <c r="D2893" s="4">
        <v>4606.4904434</v>
      </c>
      <c r="E2893" s="3" t="s">
        <v>2945</v>
      </c>
      <c r="F2893" s="3" t="s">
        <v>2946</v>
      </c>
      <c r="G2893" s="3" t="s">
        <v>2947</v>
      </c>
      <c r="H2893" s="3" t="s">
        <v>2989</v>
      </c>
      <c r="I2893" s="3" t="s">
        <v>2949</v>
      </c>
      <c r="J2893" s="4">
        <v>116.51785700000001</v>
      </c>
      <c r="K2893" s="4">
        <v>-32.964754999999997</v>
      </c>
      <c r="L2893" s="4">
        <v>-16.053656</v>
      </c>
      <c r="M2893" s="4">
        <v>-13.082437000000001</v>
      </c>
      <c r="N2893" s="4" t="s">
        <v>2924</v>
      </c>
      <c r="O2893" s="4">
        <v>43.111111000000001</v>
      </c>
      <c r="P2893" s="4">
        <v>9.4174760000000006</v>
      </c>
      <c r="Q2893" s="4" t="s">
        <v>2924</v>
      </c>
      <c r="R2893" s="4">
        <v>34.623626000000002</v>
      </c>
      <c r="S2893" s="3" t="s">
        <v>6627</v>
      </c>
      <c r="T2893" s="4">
        <v>19.399999999999999</v>
      </c>
      <c r="U2893" s="4">
        <v>4606.4904434</v>
      </c>
      <c r="V2893" s="10">
        <v>4393.9934430000003</v>
      </c>
      <c r="W2893" s="4">
        <v>0</v>
      </c>
      <c r="X2893" s="4">
        <v>38.200000000000003</v>
      </c>
      <c r="Y2893" s="4">
        <v>7.84</v>
      </c>
      <c r="Z2893" s="4" t="s">
        <v>2924</v>
      </c>
      <c r="AA2893" s="10">
        <v>26.925746009699999</v>
      </c>
      <c r="AB2893" s="10">
        <v>33.884095434300001</v>
      </c>
      <c r="AC2893" s="4">
        <v>4.8746270000000003</v>
      </c>
      <c r="AD2893" s="4">
        <v>3.7936629700989002</v>
      </c>
      <c r="AE2893" s="4">
        <v>4.4561953798960996</v>
      </c>
      <c r="AF2893" s="4" t="s">
        <v>2924</v>
      </c>
      <c r="AG2893" s="4">
        <v>19.534034095253698</v>
      </c>
      <c r="AH2893" s="4">
        <v>23.3127414933568</v>
      </c>
      <c r="AI2893" s="4">
        <v>9.4174760000000006</v>
      </c>
      <c r="AJ2893" s="4">
        <v>17.092510999999998</v>
      </c>
    </row>
    <row r="2894" spans="1:36" x14ac:dyDescent="0.3">
      <c r="A2894" s="1" t="s">
        <v>2888</v>
      </c>
      <c r="B2894" s="2">
        <v>4810723</v>
      </c>
      <c r="C2894" s="3" t="s">
        <v>2919</v>
      </c>
      <c r="D2894" s="4">
        <v>453.16166268000001</v>
      </c>
      <c r="E2894" s="3" t="s">
        <v>2920</v>
      </c>
      <c r="F2894" s="3" t="s">
        <v>2921</v>
      </c>
      <c r="G2894" s="3" t="s">
        <v>3109</v>
      </c>
      <c r="H2894" s="3" t="s">
        <v>3109</v>
      </c>
      <c r="I2894" s="3" t="s">
        <v>3048</v>
      </c>
      <c r="J2894" s="4">
        <v>70.824950000000001</v>
      </c>
      <c r="K2894" s="4">
        <v>5.3349880000000001</v>
      </c>
      <c r="L2894" s="4">
        <v>-5.3511709999999999</v>
      </c>
      <c r="M2894" s="4">
        <v>0.117925</v>
      </c>
      <c r="N2894" s="4" t="s">
        <v>2924</v>
      </c>
      <c r="O2894" s="4" t="s">
        <v>2924</v>
      </c>
      <c r="P2894" s="4">
        <v>6.4759729999999998</v>
      </c>
      <c r="Q2894" s="4" t="s">
        <v>2924</v>
      </c>
      <c r="R2894" s="4">
        <v>20.901374000000001</v>
      </c>
      <c r="S2894" s="3" t="s">
        <v>6628</v>
      </c>
      <c r="T2894" s="5">
        <v>8.49</v>
      </c>
      <c r="U2894" s="4">
        <v>453.16166268000001</v>
      </c>
      <c r="V2894" s="10">
        <v>423.71266200000002</v>
      </c>
      <c r="W2894" s="4">
        <v>0</v>
      </c>
      <c r="X2894" s="4">
        <v>9.76</v>
      </c>
      <c r="Y2894" s="5">
        <v>4.2</v>
      </c>
      <c r="Z2894" s="4" t="s">
        <v>2924</v>
      </c>
      <c r="AA2894" s="10" t="s">
        <v>2924</v>
      </c>
      <c r="AB2894" s="10" t="s">
        <v>2924</v>
      </c>
      <c r="AC2894" s="4">
        <v>17.302163</v>
      </c>
      <c r="AD2894" s="4">
        <v>4.9933082241582998</v>
      </c>
      <c r="AE2894" s="4">
        <v>20.806691235866801</v>
      </c>
      <c r="AF2894" s="4" t="s">
        <v>2924</v>
      </c>
      <c r="AG2894" s="4" t="s">
        <v>2924</v>
      </c>
      <c r="AH2894" s="4" t="s">
        <v>2924</v>
      </c>
      <c r="AI2894" s="4">
        <v>6.4759729999999998</v>
      </c>
      <c r="AJ2894" s="4" t="s">
        <v>2924</v>
      </c>
    </row>
    <row r="2895" spans="1:36" x14ac:dyDescent="0.3">
      <c r="A2895" s="1" t="s">
        <v>2889</v>
      </c>
      <c r="B2895" s="2">
        <v>4154619</v>
      </c>
      <c r="C2895" s="3" t="s">
        <v>2919</v>
      </c>
      <c r="D2895" s="4">
        <v>2400.77960738</v>
      </c>
      <c r="E2895" s="3" t="s">
        <v>3102</v>
      </c>
      <c r="F2895" s="3" t="s">
        <v>3103</v>
      </c>
      <c r="G2895" s="3" t="s">
        <v>3104</v>
      </c>
      <c r="H2895" s="3" t="s">
        <v>3104</v>
      </c>
      <c r="I2895" s="3" t="s">
        <v>3205</v>
      </c>
      <c r="J2895" s="4">
        <v>-17.372757</v>
      </c>
      <c r="K2895" s="4">
        <v>10.158855000000001</v>
      </c>
      <c r="L2895" s="4">
        <v>0.23197699999999999</v>
      </c>
      <c r="M2895" s="4">
        <v>-2.7359309999999999</v>
      </c>
      <c r="N2895" s="4">
        <v>40.821221000000001</v>
      </c>
      <c r="O2895" s="4">
        <v>11.636627000000001</v>
      </c>
      <c r="P2895" s="4">
        <v>1.3700330000000001</v>
      </c>
      <c r="Q2895" s="4">
        <v>6.5809410000000002</v>
      </c>
      <c r="R2895" s="4">
        <v>8.9361829999999998</v>
      </c>
      <c r="S2895" s="3" t="s">
        <v>6629</v>
      </c>
      <c r="T2895" s="4">
        <v>56.17</v>
      </c>
      <c r="U2895" s="4">
        <v>2400.77960738</v>
      </c>
      <c r="V2895" s="10">
        <v>2902.6096069999999</v>
      </c>
      <c r="W2895" s="4">
        <v>0</v>
      </c>
      <c r="X2895" s="4">
        <v>70.900000000000006</v>
      </c>
      <c r="Y2895" s="4">
        <v>37.76</v>
      </c>
      <c r="Z2895" s="4">
        <v>40.821221000000001</v>
      </c>
      <c r="AA2895" s="10">
        <v>7.8528688066000001</v>
      </c>
      <c r="AB2895" s="10">
        <v>8.3593151225</v>
      </c>
      <c r="AC2895" s="4">
        <v>2.1052469999999999</v>
      </c>
      <c r="AD2895" s="4">
        <v>1.9751849965646</v>
      </c>
      <c r="AE2895" s="4">
        <v>2.0538113106126001</v>
      </c>
      <c r="AF2895" s="4">
        <v>6.5809410000000002</v>
      </c>
      <c r="AG2895" s="4">
        <v>5.4762364969409001</v>
      </c>
      <c r="AH2895" s="4">
        <v>5.7416350839209001</v>
      </c>
      <c r="AI2895" s="4">
        <v>1.3700330000000001</v>
      </c>
      <c r="AJ2895" s="4" t="s">
        <v>2924</v>
      </c>
    </row>
    <row r="2896" spans="1:36" x14ac:dyDescent="0.3">
      <c r="A2896" s="1" t="s">
        <v>2890</v>
      </c>
      <c r="B2896" s="2">
        <v>4579430</v>
      </c>
      <c r="C2896" s="3" t="s">
        <v>2919</v>
      </c>
      <c r="D2896" s="4">
        <v>17804.074201449999</v>
      </c>
      <c r="E2896" s="3" t="s">
        <v>2976</v>
      </c>
      <c r="F2896" s="3" t="s">
        <v>3316</v>
      </c>
      <c r="G2896" s="3" t="s">
        <v>3316</v>
      </c>
      <c r="H2896" s="3" t="s">
        <v>3317</v>
      </c>
      <c r="I2896" s="3" t="s">
        <v>3276</v>
      </c>
      <c r="J2896" s="4">
        <v>27.036335999999999</v>
      </c>
      <c r="K2896" s="4">
        <v>13.405073</v>
      </c>
      <c r="L2896" s="4">
        <v>-1.64</v>
      </c>
      <c r="M2896" s="4">
        <v>-3.9953150000000002</v>
      </c>
      <c r="N2896" s="4" t="s">
        <v>2924</v>
      </c>
      <c r="O2896" s="4">
        <v>77.084638999999996</v>
      </c>
      <c r="P2896" s="4">
        <v>3.6971880000000001</v>
      </c>
      <c r="Q2896" s="4" t="s">
        <v>2924</v>
      </c>
      <c r="R2896" s="4">
        <v>52.261710000000001</v>
      </c>
      <c r="S2896" s="3" t="s">
        <v>6630</v>
      </c>
      <c r="T2896" s="4">
        <v>73.77</v>
      </c>
      <c r="U2896" s="4">
        <v>17804.074201449999</v>
      </c>
      <c r="V2896" s="10">
        <v>16789.074200999999</v>
      </c>
      <c r="W2896" s="4">
        <v>0</v>
      </c>
      <c r="X2896" s="4">
        <v>83.67</v>
      </c>
      <c r="Y2896" s="4">
        <v>38.06</v>
      </c>
      <c r="Z2896" s="4" t="s">
        <v>2924</v>
      </c>
      <c r="AA2896" s="10">
        <v>41.805508330400002</v>
      </c>
      <c r="AB2896" s="10">
        <v>53.7984145621</v>
      </c>
      <c r="AC2896" s="4">
        <v>7.78714</v>
      </c>
      <c r="AD2896" s="4">
        <v>6.8251001924264001</v>
      </c>
      <c r="AE2896" s="4">
        <v>7.5607075664267001</v>
      </c>
      <c r="AF2896" s="4" t="s">
        <v>2924</v>
      </c>
      <c r="AG2896" s="4">
        <v>27.338434945429199</v>
      </c>
      <c r="AH2896" s="4">
        <v>34.298906305072897</v>
      </c>
      <c r="AI2896" s="4">
        <v>3.6971880000000001</v>
      </c>
      <c r="AJ2896" s="4">
        <v>10.580895</v>
      </c>
    </row>
    <row r="2897" spans="1:36" x14ac:dyDescent="0.3">
      <c r="A2897" s="1" t="s">
        <v>2891</v>
      </c>
      <c r="B2897" s="2">
        <v>6358692</v>
      </c>
      <c r="C2897" s="3" t="s">
        <v>2935</v>
      </c>
      <c r="D2897" s="4">
        <v>2201.9176815300002</v>
      </c>
      <c r="E2897" s="3" t="s">
        <v>2936</v>
      </c>
      <c r="F2897" s="3" t="s">
        <v>3056</v>
      </c>
      <c r="G2897" s="3" t="s">
        <v>3302</v>
      </c>
      <c r="H2897" s="3" t="s">
        <v>3302</v>
      </c>
      <c r="I2897" s="3" t="s">
        <v>3477</v>
      </c>
      <c r="J2897" s="4">
        <v>57.944732000000002</v>
      </c>
      <c r="K2897" s="4">
        <v>-8.8235290000000006</v>
      </c>
      <c r="L2897" s="4">
        <v>-32.284339000000003</v>
      </c>
      <c r="M2897" s="4">
        <v>-7.9979880000000003</v>
      </c>
      <c r="N2897" s="4">
        <v>1.5313129999999999</v>
      </c>
      <c r="O2897" s="4">
        <v>0.85264099999999998</v>
      </c>
      <c r="P2897" s="4">
        <v>0.56087100000000001</v>
      </c>
      <c r="Q2897" s="4">
        <v>1.9808380000000001</v>
      </c>
      <c r="R2897" s="4">
        <v>2.931238</v>
      </c>
      <c r="S2897" s="3" t="s">
        <v>6631</v>
      </c>
      <c r="T2897" s="4">
        <v>18.29</v>
      </c>
      <c r="U2897" s="4">
        <v>2201.9176815300002</v>
      </c>
      <c r="V2897" s="10">
        <v>5735.5176810000003</v>
      </c>
      <c r="W2897" s="4">
        <v>21.705850191361399</v>
      </c>
      <c r="X2897" s="4">
        <v>30.15</v>
      </c>
      <c r="Y2897" s="4">
        <v>9.08</v>
      </c>
      <c r="Z2897" s="4">
        <v>1.5313129999999999</v>
      </c>
      <c r="AA2897" s="10">
        <v>4.9361725096000004</v>
      </c>
      <c r="AB2897" s="10">
        <v>1.1134054256000001</v>
      </c>
      <c r="AC2897" s="4">
        <v>0.76831099999999997</v>
      </c>
      <c r="AD2897" s="4">
        <v>0.81383954621389998</v>
      </c>
      <c r="AE2897" s="4">
        <v>0.69300024366519997</v>
      </c>
      <c r="AF2897" s="4">
        <v>1.9808380000000001</v>
      </c>
      <c r="AG2897" s="4">
        <v>2.8154673069807998</v>
      </c>
      <c r="AH2897" s="4">
        <v>1.6185104631828999</v>
      </c>
      <c r="AI2897" s="4">
        <v>0.56087100000000001</v>
      </c>
      <c r="AJ2897" s="4">
        <v>0.576681</v>
      </c>
    </row>
    <row r="2898" spans="1:36" x14ac:dyDescent="0.3">
      <c r="A2898" s="1" t="s">
        <v>2892</v>
      </c>
      <c r="B2898" s="2">
        <v>4812735</v>
      </c>
      <c r="C2898" s="3" t="s">
        <v>2935</v>
      </c>
      <c r="D2898" s="4">
        <v>21321.366614080001</v>
      </c>
      <c r="E2898" s="3" t="s">
        <v>2920</v>
      </c>
      <c r="F2898" s="3" t="s">
        <v>2960</v>
      </c>
      <c r="G2898" s="3" t="s">
        <v>2961</v>
      </c>
      <c r="H2898" s="3" t="s">
        <v>2962</v>
      </c>
      <c r="I2898" s="3" t="s">
        <v>3106</v>
      </c>
      <c r="J2898" s="4">
        <v>-11.147976</v>
      </c>
      <c r="K2898" s="4">
        <v>0.65777099999999999</v>
      </c>
      <c r="L2898" s="4">
        <v>-1.967603</v>
      </c>
      <c r="M2898" s="4">
        <v>0.35600500000000002</v>
      </c>
      <c r="N2898" s="4">
        <v>21.423999999999999</v>
      </c>
      <c r="O2898" s="4">
        <v>22.173463000000002</v>
      </c>
      <c r="P2898" s="4">
        <v>1.7278260000000001</v>
      </c>
      <c r="Q2898" s="4">
        <v>10.469438</v>
      </c>
      <c r="R2898" s="4">
        <v>20.293157000000001</v>
      </c>
      <c r="S2898" s="3" t="s">
        <v>6632</v>
      </c>
      <c r="T2898" s="4">
        <v>107.12</v>
      </c>
      <c r="U2898" s="4">
        <v>21321.366614080001</v>
      </c>
      <c r="V2898" s="10">
        <v>27399.566613999999</v>
      </c>
      <c r="W2898" s="4">
        <v>0.89619118745332305</v>
      </c>
      <c r="X2898" s="5">
        <v>133.9</v>
      </c>
      <c r="Y2898" s="4">
        <v>101.47</v>
      </c>
      <c r="Z2898" s="4">
        <v>21.423999999999999</v>
      </c>
      <c r="AA2898" s="10">
        <v>12.6904395213</v>
      </c>
      <c r="AB2898" s="10">
        <v>13.424299084099999</v>
      </c>
      <c r="AC2898" s="4">
        <v>3.607342</v>
      </c>
      <c r="AD2898" s="4">
        <v>3.4610773981401</v>
      </c>
      <c r="AE2898" s="4">
        <v>3.5731659865607002</v>
      </c>
      <c r="AF2898" s="4">
        <v>10.469438</v>
      </c>
      <c r="AG2898" s="4">
        <v>10.1251658859141</v>
      </c>
      <c r="AH2898" s="4">
        <v>10.478713370944201</v>
      </c>
      <c r="AI2898" s="4">
        <v>1.7278260000000001</v>
      </c>
      <c r="AJ2898" s="4" t="s">
        <v>2924</v>
      </c>
    </row>
    <row r="2899" spans="1:36" x14ac:dyDescent="0.3">
      <c r="A2899" s="1" t="s">
        <v>2893</v>
      </c>
      <c r="B2899" s="2">
        <v>100501</v>
      </c>
      <c r="C2899" s="3" t="s">
        <v>2919</v>
      </c>
      <c r="D2899" s="4">
        <v>7927.6610700600004</v>
      </c>
      <c r="E2899" s="3" t="s">
        <v>2930</v>
      </c>
      <c r="F2899" s="3" t="s">
        <v>2931</v>
      </c>
      <c r="G2899" s="3" t="s">
        <v>2931</v>
      </c>
      <c r="H2899" s="3" t="s">
        <v>2932</v>
      </c>
      <c r="I2899" s="3" t="s">
        <v>2933</v>
      </c>
      <c r="J2899" s="4">
        <v>21.977273</v>
      </c>
      <c r="K2899" s="4">
        <v>11.835799</v>
      </c>
      <c r="L2899" s="4">
        <v>-8.5066489999999995</v>
      </c>
      <c r="M2899" s="4">
        <v>-6.9360150000000003</v>
      </c>
      <c r="N2899" s="4">
        <v>12.2255125284738</v>
      </c>
      <c r="O2899" s="4">
        <v>27.452684999999999</v>
      </c>
      <c r="P2899" s="4">
        <v>1.333383</v>
      </c>
      <c r="Q2899" s="4" t="s">
        <v>2934</v>
      </c>
      <c r="R2899" s="4" t="s">
        <v>2934</v>
      </c>
      <c r="S2899" s="3" t="s">
        <v>6633</v>
      </c>
      <c r="T2899" s="4">
        <v>53.67</v>
      </c>
      <c r="U2899" s="4">
        <v>7927.6610700600004</v>
      </c>
      <c r="V2899" s="10" t="s">
        <v>2934</v>
      </c>
      <c r="W2899" s="4">
        <v>3.2047698900689401</v>
      </c>
      <c r="X2899" s="4">
        <v>63.22</v>
      </c>
      <c r="Y2899" s="4">
        <v>37.755000000000003</v>
      </c>
      <c r="Z2899" s="4">
        <v>12.239452999999999</v>
      </c>
      <c r="AA2899" s="10">
        <v>11.045937268399999</v>
      </c>
      <c r="AB2899" s="10">
        <v>11.0498033806</v>
      </c>
      <c r="AC2899" s="4" t="s">
        <v>2934</v>
      </c>
      <c r="AD2899" s="4" t="s">
        <v>2934</v>
      </c>
      <c r="AE2899" s="4" t="s">
        <v>2934</v>
      </c>
      <c r="AF2899" s="4" t="s">
        <v>2934</v>
      </c>
      <c r="AG2899" s="4" t="s">
        <v>2934</v>
      </c>
      <c r="AH2899" s="4" t="s">
        <v>2934</v>
      </c>
      <c r="AI2899" s="4">
        <v>1.333383</v>
      </c>
      <c r="AJ2899" s="4">
        <v>1.620422</v>
      </c>
    </row>
    <row r="2900" spans="1:36" x14ac:dyDescent="0.3">
      <c r="A2900" s="1" t="s">
        <v>2894</v>
      </c>
      <c r="B2900" s="2">
        <v>5283181</v>
      </c>
      <c r="C2900" s="3" t="s">
        <v>2935</v>
      </c>
      <c r="D2900" s="4">
        <v>696.61429032000001</v>
      </c>
      <c r="E2900" s="3" t="s">
        <v>3102</v>
      </c>
      <c r="F2900" s="3" t="s">
        <v>3103</v>
      </c>
      <c r="G2900" s="3" t="s">
        <v>3104</v>
      </c>
      <c r="H2900" s="3" t="s">
        <v>3104</v>
      </c>
      <c r="I2900" s="3" t="s">
        <v>3205</v>
      </c>
      <c r="J2900" s="4">
        <v>-49.753346999999998</v>
      </c>
      <c r="K2900" s="4">
        <v>-25.806452</v>
      </c>
      <c r="L2900" s="4">
        <v>-18.140069</v>
      </c>
      <c r="M2900" s="4">
        <v>-11.318408</v>
      </c>
      <c r="N2900" s="4">
        <v>245.86206899999999</v>
      </c>
      <c r="O2900" s="4">
        <v>12.208904</v>
      </c>
      <c r="P2900" s="4">
        <v>51.294964</v>
      </c>
      <c r="Q2900" s="4">
        <v>21.770759000000002</v>
      </c>
      <c r="R2900" s="4">
        <v>9.5022800000000007</v>
      </c>
      <c r="S2900" s="3" t="s">
        <v>6634</v>
      </c>
      <c r="T2900" s="5">
        <v>7.13</v>
      </c>
      <c r="U2900" s="4">
        <v>696.61429032000001</v>
      </c>
      <c r="V2900" s="10">
        <v>752.83829000000003</v>
      </c>
      <c r="W2900" s="4">
        <v>0</v>
      </c>
      <c r="X2900" s="4">
        <v>15.35</v>
      </c>
      <c r="Y2900" s="5">
        <v>7.0810000000000004</v>
      </c>
      <c r="Z2900" s="4">
        <v>245.86206899999999</v>
      </c>
      <c r="AA2900" s="10" t="s">
        <v>2924</v>
      </c>
      <c r="AB2900" s="10" t="s">
        <v>2924</v>
      </c>
      <c r="AC2900" s="4">
        <v>1.5089870000000001</v>
      </c>
      <c r="AD2900" s="4">
        <v>1.6599756308214999</v>
      </c>
      <c r="AE2900" s="4">
        <v>1.5994647122236001</v>
      </c>
      <c r="AF2900" s="4">
        <v>21.770759000000002</v>
      </c>
      <c r="AG2900" s="4">
        <v>13.554469704744401</v>
      </c>
      <c r="AH2900" s="4">
        <v>10.254521914724799</v>
      </c>
      <c r="AI2900" s="4">
        <v>51.294964</v>
      </c>
      <c r="AJ2900" s="4" t="s">
        <v>2924</v>
      </c>
    </row>
    <row r="2901" spans="1:36" x14ac:dyDescent="0.3">
      <c r="A2901" s="1" t="s">
        <v>2895</v>
      </c>
      <c r="B2901" s="2">
        <v>4810470</v>
      </c>
      <c r="C2901" s="3" t="s">
        <v>2935</v>
      </c>
      <c r="D2901" s="4">
        <v>74370.04041324</v>
      </c>
      <c r="E2901" s="3" t="s">
        <v>2920</v>
      </c>
      <c r="F2901" s="3" t="s">
        <v>2921</v>
      </c>
      <c r="G2901" s="3" t="s">
        <v>3109</v>
      </c>
      <c r="H2901" s="3" t="s">
        <v>3109</v>
      </c>
      <c r="I2901" s="3" t="s">
        <v>3048</v>
      </c>
      <c r="J2901" s="4">
        <v>-15.457996</v>
      </c>
      <c r="K2901" s="4">
        <v>-14.431063</v>
      </c>
      <c r="L2901" s="4">
        <v>-6.164968</v>
      </c>
      <c r="M2901" s="4">
        <v>-7.4868110000000003</v>
      </c>
      <c r="N2901" s="4">
        <v>32.968000000000004</v>
      </c>
      <c r="O2901" s="4">
        <v>32.589956999999998</v>
      </c>
      <c r="P2901" s="4">
        <v>14.221379000000001</v>
      </c>
      <c r="Q2901" s="4">
        <v>20.57799</v>
      </c>
      <c r="R2901" s="4">
        <v>39.363706999999998</v>
      </c>
      <c r="S2901" s="3" t="s">
        <v>6635</v>
      </c>
      <c r="T2901" s="4">
        <v>164.84</v>
      </c>
      <c r="U2901" s="4">
        <v>74370.04041324</v>
      </c>
      <c r="V2901" s="10">
        <v>79431.040412999995</v>
      </c>
      <c r="W2901" s="4">
        <v>1.2132977432662</v>
      </c>
      <c r="X2901" s="4">
        <v>200.5341</v>
      </c>
      <c r="Y2901" s="5">
        <v>144.80000000000001</v>
      </c>
      <c r="Z2901" s="4">
        <v>32.968000000000004</v>
      </c>
      <c r="AA2901" s="10">
        <v>26.784959864800001</v>
      </c>
      <c r="AB2901" s="10">
        <v>28.053622515000001</v>
      </c>
      <c r="AC2901" s="4">
        <v>8.6790909999999997</v>
      </c>
      <c r="AD2901" s="4">
        <v>8.3185620917544991</v>
      </c>
      <c r="AE2901" s="4">
        <v>8.5689401960416998</v>
      </c>
      <c r="AF2901" s="4">
        <v>20.57799</v>
      </c>
      <c r="AG2901" s="4">
        <v>19.429119245996699</v>
      </c>
      <c r="AH2901" s="4">
        <v>19.950846764081898</v>
      </c>
      <c r="AI2901" s="4">
        <v>14.221379000000001</v>
      </c>
      <c r="AJ2901" s="4">
        <v>57.077562</v>
      </c>
    </row>
    <row r="2902" spans="1:36" x14ac:dyDescent="0.3">
      <c r="A2902" s="1" t="s">
        <v>2896</v>
      </c>
      <c r="B2902" s="2">
        <v>5248785</v>
      </c>
      <c r="C2902" s="3" t="s">
        <v>2919</v>
      </c>
      <c r="D2902" s="4">
        <v>26235.9660936</v>
      </c>
      <c r="E2902" s="3" t="s">
        <v>2945</v>
      </c>
      <c r="F2902" s="3" t="s">
        <v>2946</v>
      </c>
      <c r="G2902" s="3" t="s">
        <v>2947</v>
      </c>
      <c r="H2902" s="3" t="s">
        <v>2989</v>
      </c>
      <c r="I2902" s="3" t="s">
        <v>3063</v>
      </c>
      <c r="J2902" s="4">
        <v>18.068966</v>
      </c>
      <c r="K2902" s="4">
        <v>26.758478</v>
      </c>
      <c r="L2902" s="4">
        <v>8.5467919999999999</v>
      </c>
      <c r="M2902" s="4">
        <v>2.1601620000000001</v>
      </c>
      <c r="N2902" s="4" t="s">
        <v>2934</v>
      </c>
      <c r="O2902" s="4" t="s">
        <v>2934</v>
      </c>
      <c r="P2902" s="4" t="s">
        <v>2934</v>
      </c>
      <c r="Q2902" s="4" t="s">
        <v>2934</v>
      </c>
      <c r="R2902" s="4" t="s">
        <v>2934</v>
      </c>
      <c r="S2902" s="3" t="s">
        <v>6636</v>
      </c>
      <c r="T2902" s="4">
        <v>85.6</v>
      </c>
      <c r="U2902" s="4">
        <v>26235.9660936</v>
      </c>
      <c r="V2902" s="10">
        <v>18600.503092999999</v>
      </c>
      <c r="W2902" s="4">
        <v>0</v>
      </c>
      <c r="X2902" s="4">
        <v>92.8</v>
      </c>
      <c r="Y2902" s="4">
        <v>55.06</v>
      </c>
      <c r="Z2902" s="4" t="s">
        <v>2934</v>
      </c>
      <c r="AA2902" s="10">
        <v>16.195557573599999</v>
      </c>
      <c r="AB2902" s="10">
        <v>15.6976658891</v>
      </c>
      <c r="AC2902" s="4" t="s">
        <v>2934</v>
      </c>
      <c r="AD2902" s="4">
        <v>3.9103896417085</v>
      </c>
      <c r="AE2902" s="4">
        <v>3.9911453413232998</v>
      </c>
      <c r="AF2902" s="4" t="s">
        <v>2934</v>
      </c>
      <c r="AG2902" s="4">
        <v>9.6005183174482998</v>
      </c>
      <c r="AH2902" s="4">
        <v>9.6019998654104004</v>
      </c>
      <c r="AI2902" s="4" t="s">
        <v>2934</v>
      </c>
      <c r="AJ2902" s="4" t="s">
        <v>2934</v>
      </c>
    </row>
    <row r="2903" spans="1:36" x14ac:dyDescent="0.3">
      <c r="A2903" s="1" t="s">
        <v>2897</v>
      </c>
      <c r="B2903" s="2">
        <v>19912563</v>
      </c>
      <c r="C2903" s="3" t="s">
        <v>2919</v>
      </c>
      <c r="D2903" s="4">
        <v>3704.94886645</v>
      </c>
      <c r="E2903" s="3" t="s">
        <v>3102</v>
      </c>
      <c r="F2903" s="3" t="s">
        <v>3103</v>
      </c>
      <c r="G2903" s="3" t="s">
        <v>3104</v>
      </c>
      <c r="H2903" s="3" t="s">
        <v>3104</v>
      </c>
      <c r="I2903" s="3" t="s">
        <v>3205</v>
      </c>
      <c r="J2903" s="4">
        <v>-42.237687000000001</v>
      </c>
      <c r="K2903" s="4">
        <v>4.8590869999999997</v>
      </c>
      <c r="L2903" s="4">
        <v>1.6007530000000001</v>
      </c>
      <c r="M2903" s="4">
        <v>3.75</v>
      </c>
      <c r="N2903" s="4" t="s">
        <v>2924</v>
      </c>
      <c r="O2903" s="4">
        <v>11.88326</v>
      </c>
      <c r="P2903" s="4">
        <v>2.217883</v>
      </c>
      <c r="Q2903" s="4">
        <v>17.671275999999999</v>
      </c>
      <c r="R2903" s="4">
        <v>10.814527</v>
      </c>
      <c r="S2903" s="3" t="s">
        <v>6637</v>
      </c>
      <c r="T2903" s="4">
        <v>10.79</v>
      </c>
      <c r="U2903" s="4">
        <v>3704.94886645</v>
      </c>
      <c r="V2903" s="10">
        <v>4916.1488660000005</v>
      </c>
      <c r="W2903" s="4">
        <v>0</v>
      </c>
      <c r="X2903" s="4">
        <v>19.100000000000001</v>
      </c>
      <c r="Y2903" s="4">
        <v>7.65</v>
      </c>
      <c r="Z2903" s="4" t="s">
        <v>2924</v>
      </c>
      <c r="AA2903" s="10">
        <v>11.756373937599999</v>
      </c>
      <c r="AB2903" s="10">
        <v>11.6252760868</v>
      </c>
      <c r="AC2903" s="4">
        <v>4.0243520000000004</v>
      </c>
      <c r="AD2903" s="4">
        <v>4.1587484491874003</v>
      </c>
      <c r="AE2903" s="4">
        <v>4.0875815027306004</v>
      </c>
      <c r="AF2903" s="4">
        <v>17.671275999999999</v>
      </c>
      <c r="AG2903" s="4">
        <v>10.6175184310737</v>
      </c>
      <c r="AH2903" s="4">
        <v>10.913300044040399</v>
      </c>
      <c r="AI2903" s="4">
        <v>2.217883</v>
      </c>
      <c r="AJ2903" s="4" t="s">
        <v>2924</v>
      </c>
    </row>
    <row r="2904" spans="1:36" x14ac:dyDescent="0.3">
      <c r="A2904" s="1" t="s">
        <v>2898</v>
      </c>
      <c r="B2904" s="2">
        <v>5174695</v>
      </c>
      <c r="C2904" s="3" t="s">
        <v>2919</v>
      </c>
      <c r="D2904" s="4">
        <v>28751.329177740001</v>
      </c>
      <c r="E2904" s="3" t="s">
        <v>2945</v>
      </c>
      <c r="F2904" s="3" t="s">
        <v>2946</v>
      </c>
      <c r="G2904" s="3" t="s">
        <v>2947</v>
      </c>
      <c r="H2904" s="3" t="s">
        <v>2948</v>
      </c>
      <c r="I2904" s="3" t="s">
        <v>2949</v>
      </c>
      <c r="J2904" s="4">
        <v>-15.472754</v>
      </c>
      <c r="K2904" s="4">
        <v>8.4940069999999999</v>
      </c>
      <c r="L2904" s="4">
        <v>-6.7482829999999998</v>
      </c>
      <c r="M2904" s="4">
        <v>-5.6210339999999999</v>
      </c>
      <c r="N2904" s="4" t="s">
        <v>2924</v>
      </c>
      <c r="O2904" s="4">
        <v>43.334874999999997</v>
      </c>
      <c r="P2904" s="4">
        <v>20.122423000000001</v>
      </c>
      <c r="Q2904" s="4" t="s">
        <v>2924</v>
      </c>
      <c r="R2904" s="4">
        <v>37.018779000000002</v>
      </c>
      <c r="S2904" s="3" t="s">
        <v>6638</v>
      </c>
      <c r="T2904" s="4">
        <v>187.38</v>
      </c>
      <c r="U2904" s="4">
        <v>28751.329177740001</v>
      </c>
      <c r="V2904" s="10">
        <v>27282.197176999998</v>
      </c>
      <c r="W2904" s="4">
        <v>0</v>
      </c>
      <c r="X2904" s="4">
        <v>259.61</v>
      </c>
      <c r="Y2904" s="4">
        <v>153.44999999999999</v>
      </c>
      <c r="Z2904" s="4" t="s">
        <v>2924</v>
      </c>
      <c r="AA2904" s="10">
        <v>61.3897716476</v>
      </c>
      <c r="AB2904" s="10">
        <v>62.563647108700003</v>
      </c>
      <c r="AC2904" s="4">
        <v>11.866866</v>
      </c>
      <c r="AD2904" s="4">
        <v>9.8908960970360997</v>
      </c>
      <c r="AE2904" s="4">
        <v>10.3393023115602</v>
      </c>
      <c r="AF2904" s="4" t="s">
        <v>2924</v>
      </c>
      <c r="AG2904" s="4">
        <v>39.415349246336099</v>
      </c>
      <c r="AH2904" s="4">
        <v>41.8121379857402</v>
      </c>
      <c r="AI2904" s="4">
        <v>20.122423000000001</v>
      </c>
      <c r="AJ2904" s="4">
        <v>30.493084</v>
      </c>
    </row>
    <row r="2905" spans="1:36" x14ac:dyDescent="0.3">
      <c r="A2905" s="1" t="s">
        <v>2899</v>
      </c>
      <c r="B2905" s="2">
        <v>4995227</v>
      </c>
      <c r="C2905" s="3" t="s">
        <v>2935</v>
      </c>
      <c r="D2905" s="4">
        <v>15946.108494599999</v>
      </c>
      <c r="E2905" s="3" t="s">
        <v>2936</v>
      </c>
      <c r="F2905" s="3" t="s">
        <v>3056</v>
      </c>
      <c r="G2905" s="3" t="s">
        <v>3057</v>
      </c>
      <c r="H2905" s="3" t="s">
        <v>3057</v>
      </c>
      <c r="I2905" s="3" t="s">
        <v>3245</v>
      </c>
      <c r="J2905" s="4">
        <v>-5.0403000000000003E-2</v>
      </c>
      <c r="K2905" s="4">
        <v>-9.2448510000000006</v>
      </c>
      <c r="L2905" s="4">
        <v>-0.85</v>
      </c>
      <c r="M2905" s="4">
        <v>3.2274859999999999</v>
      </c>
      <c r="N2905" s="4">
        <v>13.295501</v>
      </c>
      <c r="O2905" s="4">
        <v>19.067516999999999</v>
      </c>
      <c r="P2905" s="4">
        <v>1.846044</v>
      </c>
      <c r="Q2905" s="4">
        <v>7.4666680000000003</v>
      </c>
      <c r="R2905" s="4">
        <v>17.929694999999999</v>
      </c>
      <c r="S2905" s="3" t="s">
        <v>6639</v>
      </c>
      <c r="T2905" s="4">
        <v>19.829999999999998</v>
      </c>
      <c r="U2905" s="4">
        <v>15946.108494599999</v>
      </c>
      <c r="V2905" s="10">
        <v>15362.172644</v>
      </c>
      <c r="W2905" s="4">
        <v>3.3282904689863799</v>
      </c>
      <c r="X2905" s="4">
        <v>27.5</v>
      </c>
      <c r="Y2905" s="4">
        <v>15.895</v>
      </c>
      <c r="Z2905" s="4">
        <v>13.295501</v>
      </c>
      <c r="AA2905" s="10">
        <v>11.619803795186</v>
      </c>
      <c r="AB2905" s="10">
        <v>11.779064719282299</v>
      </c>
      <c r="AC2905" s="4">
        <v>2.5668600000000001</v>
      </c>
      <c r="AD2905" s="4">
        <v>2.4286418748294998</v>
      </c>
      <c r="AE2905" s="4">
        <v>2.6113638332744</v>
      </c>
      <c r="AF2905" s="4">
        <v>7.4666680000000003</v>
      </c>
      <c r="AG2905" s="4">
        <v>6.6997716555729001</v>
      </c>
      <c r="AH2905" s="4">
        <v>7.4475800809977999</v>
      </c>
      <c r="AI2905" s="4">
        <v>1.846044</v>
      </c>
      <c r="AJ2905" s="4">
        <v>2.2266650000000001</v>
      </c>
    </row>
    <row r="2906" spans="1:36" x14ac:dyDescent="0.3">
      <c r="A2906" s="1" t="s">
        <v>2900</v>
      </c>
      <c r="B2906" s="2">
        <v>5144414</v>
      </c>
      <c r="C2906" s="3" t="s">
        <v>2935</v>
      </c>
      <c r="D2906" s="4">
        <v>1523.33547</v>
      </c>
      <c r="E2906" s="3" t="s">
        <v>2945</v>
      </c>
      <c r="F2906" s="3" t="s">
        <v>2946</v>
      </c>
      <c r="G2906" s="3" t="s">
        <v>2947</v>
      </c>
      <c r="H2906" s="3" t="s">
        <v>2948</v>
      </c>
      <c r="I2906" s="3" t="s">
        <v>2949</v>
      </c>
      <c r="J2906" s="4">
        <v>6.1027839999999998</v>
      </c>
      <c r="K2906" s="4">
        <v>14.170507000000001</v>
      </c>
      <c r="L2906" s="4">
        <v>0.10101</v>
      </c>
      <c r="M2906" s="4">
        <v>-0.10080699999999999</v>
      </c>
      <c r="N2906" s="4" t="s">
        <v>2924</v>
      </c>
      <c r="O2906" s="4">
        <v>20.602910999999999</v>
      </c>
      <c r="P2906" s="4">
        <v>8.2721199999999993</v>
      </c>
      <c r="Q2906" s="4" t="s">
        <v>2924</v>
      </c>
      <c r="R2906" s="4">
        <v>10.886907000000001</v>
      </c>
      <c r="S2906" s="3" t="s">
        <v>6640</v>
      </c>
      <c r="T2906" s="4">
        <v>9.91</v>
      </c>
      <c r="U2906" s="4">
        <v>1523.33547</v>
      </c>
      <c r="V2906" s="10">
        <v>1371.82647</v>
      </c>
      <c r="W2906" s="4">
        <v>0</v>
      </c>
      <c r="X2906" s="4">
        <v>10.85</v>
      </c>
      <c r="Y2906" s="5">
        <v>7.7</v>
      </c>
      <c r="Z2906" s="4" t="s">
        <v>2924</v>
      </c>
      <c r="AA2906" s="10">
        <v>17.775784753300002</v>
      </c>
      <c r="AB2906" s="10">
        <v>17.617777777699999</v>
      </c>
      <c r="AC2906" s="4">
        <v>3.0299</v>
      </c>
      <c r="AD2906" s="4">
        <v>2.8431289026725</v>
      </c>
      <c r="AE2906" s="4">
        <v>2.9880776954911998</v>
      </c>
      <c r="AF2906" s="4" t="s">
        <v>2924</v>
      </c>
      <c r="AG2906" s="4">
        <v>12.1271788366337</v>
      </c>
      <c r="AH2906" s="4">
        <v>12.3560141409592</v>
      </c>
      <c r="AI2906" s="4">
        <v>8.2721199999999993</v>
      </c>
      <c r="AJ2906" s="4">
        <v>17.477954</v>
      </c>
    </row>
    <row r="2907" spans="1:36" x14ac:dyDescent="0.3">
      <c r="A2907" s="1" t="s">
        <v>2901</v>
      </c>
      <c r="B2907" s="2">
        <v>4992124</v>
      </c>
      <c r="C2907" s="3" t="s">
        <v>2935</v>
      </c>
      <c r="D2907" s="4">
        <v>6360.8766721600005</v>
      </c>
      <c r="E2907" s="3" t="s">
        <v>2936</v>
      </c>
      <c r="F2907" s="3" t="s">
        <v>2937</v>
      </c>
      <c r="G2907" s="3" t="s">
        <v>2943</v>
      </c>
      <c r="H2907" s="3" t="s">
        <v>2943</v>
      </c>
      <c r="I2907" s="3" t="s">
        <v>3577</v>
      </c>
      <c r="J2907" s="4">
        <v>25.183700999999999</v>
      </c>
      <c r="K2907" s="4">
        <v>7.5774970000000001</v>
      </c>
      <c r="L2907" s="4">
        <v>-3.426952</v>
      </c>
      <c r="M2907" s="4">
        <v>-5.7581090000000001</v>
      </c>
      <c r="N2907" s="4">
        <v>48.112965000000003</v>
      </c>
      <c r="O2907" s="4">
        <v>23.918315</v>
      </c>
      <c r="P2907" s="4">
        <v>4.0124180000000003</v>
      </c>
      <c r="Q2907" s="4">
        <v>18.61449</v>
      </c>
      <c r="R2907" s="4">
        <v>22.614595000000001</v>
      </c>
      <c r="S2907" s="3" t="s">
        <v>6641</v>
      </c>
      <c r="T2907" s="4">
        <v>37.479999999999997</v>
      </c>
      <c r="U2907" s="4">
        <v>6360.8766721600005</v>
      </c>
      <c r="V2907" s="10">
        <v>6727.276672</v>
      </c>
      <c r="W2907" s="4">
        <v>0.96051227321237997</v>
      </c>
      <c r="X2907" s="4">
        <v>41.15</v>
      </c>
      <c r="Y2907" s="4">
        <v>27.55</v>
      </c>
      <c r="Z2907" s="4">
        <v>47.623888000000001</v>
      </c>
      <c r="AA2907" s="10">
        <v>28.2953344405</v>
      </c>
      <c r="AB2907" s="10">
        <v>30.271457762899999</v>
      </c>
      <c r="AC2907" s="4">
        <v>4.33291</v>
      </c>
      <c r="AD2907" s="4">
        <v>4.1929674679744</v>
      </c>
      <c r="AE2907" s="4">
        <v>4.3053197131598999</v>
      </c>
      <c r="AF2907" s="4">
        <v>18.61449</v>
      </c>
      <c r="AG2907" s="4">
        <v>16.419217020807199</v>
      </c>
      <c r="AH2907" s="4">
        <v>17.288871703241298</v>
      </c>
      <c r="AI2907" s="4">
        <v>4.0124180000000003</v>
      </c>
      <c r="AJ2907" s="4" t="s">
        <v>2924</v>
      </c>
    </row>
    <row r="2908" spans="1:36" x14ac:dyDescent="0.3">
      <c r="A2908" s="1" t="s">
        <v>2902</v>
      </c>
      <c r="B2908" s="2">
        <v>5148240</v>
      </c>
      <c r="C2908" s="3" t="s">
        <v>2919</v>
      </c>
      <c r="D2908" s="4">
        <v>973.92821763999996</v>
      </c>
      <c r="E2908" s="3" t="s">
        <v>2920</v>
      </c>
      <c r="F2908" s="3" t="s">
        <v>2921</v>
      </c>
      <c r="G2908" s="3" t="s">
        <v>2941</v>
      </c>
      <c r="H2908" s="3" t="s">
        <v>2941</v>
      </c>
      <c r="I2908" s="3" t="s">
        <v>2942</v>
      </c>
      <c r="J2908" s="4">
        <v>43.845371</v>
      </c>
      <c r="K2908" s="4">
        <v>8.0213900000000002</v>
      </c>
      <c r="L2908" s="4">
        <v>-2.817869</v>
      </c>
      <c r="M2908" s="4">
        <v>12.400636</v>
      </c>
      <c r="N2908" s="4" t="s">
        <v>2924</v>
      </c>
      <c r="O2908" s="4" t="s">
        <v>2924</v>
      </c>
      <c r="P2908" s="4">
        <v>2.6810770000000002</v>
      </c>
      <c r="Q2908" s="4" t="s">
        <v>2924</v>
      </c>
      <c r="R2908" s="4" t="s">
        <v>2924</v>
      </c>
      <c r="S2908" s="3" t="s">
        <v>6642</v>
      </c>
      <c r="T2908" s="4">
        <v>14.14</v>
      </c>
      <c r="U2908" s="4">
        <v>973.92821763999996</v>
      </c>
      <c r="V2908" s="10">
        <v>619.33921699999996</v>
      </c>
      <c r="W2908" s="4">
        <v>0</v>
      </c>
      <c r="X2908" s="4">
        <v>17.7</v>
      </c>
      <c r="Y2908" s="4">
        <v>7.97</v>
      </c>
      <c r="Z2908" s="4" t="s">
        <v>2924</v>
      </c>
      <c r="AA2908" s="10" t="s">
        <v>2924</v>
      </c>
      <c r="AB2908" s="10" t="s">
        <v>2924</v>
      </c>
      <c r="AC2908" s="4">
        <v>9.9573820000000008</v>
      </c>
      <c r="AD2908" s="4">
        <v>5.4219704765131</v>
      </c>
      <c r="AE2908" s="4">
        <v>6.9222117731844</v>
      </c>
      <c r="AF2908" s="4" t="s">
        <v>2924</v>
      </c>
      <c r="AG2908" s="4" t="s">
        <v>2924</v>
      </c>
      <c r="AH2908" s="4" t="s">
        <v>2924</v>
      </c>
      <c r="AI2908" s="4">
        <v>2.6810770000000002</v>
      </c>
      <c r="AJ2908" s="4">
        <v>2.8229190000000002</v>
      </c>
    </row>
  </sheetData>
  <autoFilter ref="A5:AJ2908" xr:uid="{2F054A26-494D-468E-AA2E-22D7646332AA}">
    <sortState xmlns:xlrd2="http://schemas.microsoft.com/office/spreadsheetml/2017/richdata2" ref="A122:AJ2844">
      <sortCondition ref="Q5:Q290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Longhao Desktop</dc:creator>
  <cp:lastModifiedBy>Longhao Desktop</cp:lastModifiedBy>
  <dcterms:created xsi:type="dcterms:W3CDTF">2024-11-23T19:34:51Z</dcterms:created>
  <dcterms:modified xsi:type="dcterms:W3CDTF">2024-12-21T01:19:22Z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{53D58946-5BE9-4AAC-94BC-51476B2A610E}</vt:lpwstr>
  </property>
</Properties>
</file>